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3.xml" ContentType="application/vnd.openxmlformats-officedocument.drawing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.xml" ContentType="application/vnd.openxmlformats-officedocument.spreadsheetml.queryTable+xml"/>
  <Override PartName="/xl/tables/table17.xml" ContentType="application/vnd.openxmlformats-officedocument.spreadsheetml.table+xml"/>
  <Override PartName="/xl/queryTables/queryTable2.xml" ContentType="application/vnd.openxmlformats-officedocument.spreadsheetml.queryTable+xml"/>
  <Override PartName="/xl/tables/table18.xml" ContentType="application/vnd.openxmlformats-officedocument.spreadsheetml.table+xml"/>
  <Override PartName="/xl/queryTables/queryTable3.xml" ContentType="application/vnd.openxmlformats-officedocument.spreadsheetml.queryTable+xml"/>
  <Override PartName="/xl/tables/table19.xml" ContentType="application/vnd.openxmlformats-officedocument.spreadsheetml.table+xml"/>
  <Override PartName="/xl/queryTables/queryTable4.xml" ContentType="application/vnd.openxmlformats-officedocument.spreadsheetml.query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81" documentId="109_{70BA3D03-5493-4AEB-A6DA-713B0E3BA062}" xr6:coauthVersionLast="46" xr6:coauthVersionMax="46" xr10:uidLastSave="{D7E3FF59-C114-4DA2-8C12-B522BF72212D}"/>
  <bookViews>
    <workbookView xWindow="-120" yWindow="-120" windowWidth="19440" windowHeight="15000" tabRatio="894" activeTab="1" xr2:uid="{00000000-000D-0000-FFFF-FFFF00000000}"/>
  </bookViews>
  <sheets>
    <sheet name="Analise Fundament." sheetId="28" r:id="rId1"/>
    <sheet name="Rastreador_PUT" sheetId="19" r:id="rId2"/>
    <sheet name="PUT_BBDC" sheetId="40" r:id="rId3"/>
    <sheet name="PUT_ITUB" sheetId="39" r:id="rId4"/>
    <sheet name="PUT" sheetId="34" r:id="rId5"/>
    <sheet name="SuperHedge" sheetId="3" state="hidden" r:id="rId6"/>
    <sheet name="Robo_Rolagens" sheetId="30" state="hidden" r:id="rId7"/>
    <sheet name="Banco_Dados" sheetId="16" r:id="rId8"/>
    <sheet name="Banco_Volatilidade" sheetId="33" state="hidden" r:id="rId9"/>
    <sheet name="Banco_IBOV" sheetId="37" state="hidden" r:id="rId10"/>
    <sheet name="Fundamentus" sheetId="31" state="hidden" r:id="rId11"/>
    <sheet name="TESTE" sheetId="26" state="hidden" r:id="rId12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7" hidden="1">Banco_Dados!$A$1:$G$11089</definedName>
    <definedName name="DadosExternos_1" localSheetId="9" hidden="1">Banco_IBOV!$A$1:$B$83</definedName>
    <definedName name="DadosExternos_1" localSheetId="10" hidden="1">Fundamentus!$A$1:$AR$133</definedName>
    <definedName name="DadosExternos_1" localSheetId="11" hidden="1">TESTE!$A$1:$I$13680</definedName>
    <definedName name="DadosExternos_2" localSheetId="8" hidden="1">Banco_Volatilidade!$A$1:$H$422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3"/>
  </pivotCaches>
  <extLst>
    <ext xmlns:x14="http://schemas.microsoft.com/office/spreadsheetml/2009/9/main" uri="{876F7934-8845-4945-9796-88D515C7AA90}">
      <x14:pivotCaches>
        <pivotCache cacheId="1" r:id="rId14"/>
      </x14:pivotCaches>
    </ex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C80" i="37"/>
  <c r="C81" i="37"/>
  <c r="C82" i="37"/>
  <c r="C83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D80" i="37"/>
  <c r="D81" i="37"/>
  <c r="D82" i="37"/>
  <c r="D83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F80" i="37"/>
  <c r="F81" i="37"/>
  <c r="F82" i="37"/>
  <c r="F83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A52" i="34"/>
  <c r="A53" i="34"/>
  <c r="A55" i="34"/>
  <c r="A54" i="34"/>
  <c r="A56" i="34"/>
  <c r="A57" i="34"/>
  <c r="A50" i="34"/>
  <c r="C52" i="34"/>
  <c r="J52" i="34" s="1"/>
  <c r="C53" i="34"/>
  <c r="C55" i="34"/>
  <c r="J55" i="34" s="1"/>
  <c r="C54" i="34"/>
  <c r="J54" i="34" s="1"/>
  <c r="C56" i="34"/>
  <c r="J56" i="34" s="1"/>
  <c r="C57" i="34"/>
  <c r="J57" i="34" s="1"/>
  <c r="C50" i="34"/>
  <c r="J50" i="34" s="1"/>
  <c r="E52" i="34"/>
  <c r="F52" i="34" s="1"/>
  <c r="E53" i="34"/>
  <c r="E55" i="34"/>
  <c r="F55" i="34" s="1"/>
  <c r="E54" i="34"/>
  <c r="F54" i="34" s="1"/>
  <c r="E56" i="34"/>
  <c r="F56" i="34" s="1"/>
  <c r="E57" i="34"/>
  <c r="E50" i="34"/>
  <c r="F50" i="34" s="1"/>
  <c r="I52" i="34"/>
  <c r="I53" i="34"/>
  <c r="I55" i="34"/>
  <c r="I54" i="34"/>
  <c r="I56" i="34"/>
  <c r="I57" i="34"/>
  <c r="I50" i="34"/>
  <c r="J53" i="34"/>
  <c r="L52" i="34"/>
  <c r="L53" i="34"/>
  <c r="L55" i="34"/>
  <c r="L54" i="34"/>
  <c r="L56" i="34"/>
  <c r="L57" i="34"/>
  <c r="L50" i="34"/>
  <c r="M52" i="34"/>
  <c r="M53" i="34"/>
  <c r="M55" i="34"/>
  <c r="M54" i="34"/>
  <c r="M56" i="34"/>
  <c r="M57" i="34"/>
  <c r="M50" i="34"/>
  <c r="N52" i="34"/>
  <c r="N53" i="34"/>
  <c r="N55" i="34"/>
  <c r="N54" i="34"/>
  <c r="N56" i="34"/>
  <c r="N57" i="34"/>
  <c r="N50" i="34"/>
  <c r="E14" i="19" a="1"/>
  <c r="E14" i="19" l="1"/>
  <c r="F57" i="34"/>
  <c r="F53" i="34"/>
  <c r="C37" i="40"/>
  <c r="J37" i="40" s="1"/>
  <c r="E37" i="40"/>
  <c r="I37" i="40"/>
  <c r="L37" i="40"/>
  <c r="M37" i="40"/>
  <c r="N37" i="40"/>
  <c r="C38" i="40"/>
  <c r="J38" i="40" s="1"/>
  <c r="E38" i="40"/>
  <c r="I38" i="40"/>
  <c r="L38" i="40"/>
  <c r="M38" i="40"/>
  <c r="N38" i="40"/>
  <c r="C39" i="40"/>
  <c r="J39" i="40" s="1"/>
  <c r="E39" i="40"/>
  <c r="I39" i="40"/>
  <c r="L39" i="40"/>
  <c r="M39" i="40"/>
  <c r="N39" i="40"/>
  <c r="C40" i="40"/>
  <c r="J40" i="40" s="1"/>
  <c r="E40" i="40"/>
  <c r="I40" i="40"/>
  <c r="L40" i="40"/>
  <c r="M40" i="40"/>
  <c r="N40" i="40"/>
  <c r="C41" i="40"/>
  <c r="J41" i="40" s="1"/>
  <c r="E41" i="40"/>
  <c r="I41" i="40"/>
  <c r="L41" i="40"/>
  <c r="M41" i="40"/>
  <c r="N41" i="40"/>
  <c r="A37" i="40"/>
  <c r="A38" i="40"/>
  <c r="A39" i="40"/>
  <c r="A40" i="40"/>
  <c r="A41" i="40"/>
  <c r="A62" i="40"/>
  <c r="C62" i="40"/>
  <c r="A63" i="40"/>
  <c r="C63" i="40"/>
  <c r="A64" i="40"/>
  <c r="C64" i="40"/>
  <c r="A65" i="40"/>
  <c r="C65" i="40"/>
  <c r="A66" i="40"/>
  <c r="C66" i="40"/>
  <c r="A67" i="40"/>
  <c r="C67" i="40"/>
  <c r="A68" i="40"/>
  <c r="C68" i="40"/>
  <c r="A69" i="40"/>
  <c r="C69" i="40"/>
  <c r="A70" i="40"/>
  <c r="C70" i="40"/>
  <c r="A71" i="40"/>
  <c r="C71" i="40"/>
  <c r="A72" i="40"/>
  <c r="C72" i="40"/>
  <c r="A73" i="40"/>
  <c r="C73" i="40"/>
  <c r="A2" i="40"/>
  <c r="C2" i="40"/>
  <c r="J2" i="40" s="1"/>
  <c r="E2" i="40"/>
  <c r="I2" i="40"/>
  <c r="L2" i="40"/>
  <c r="M2" i="40"/>
  <c r="N2" i="40"/>
  <c r="A3" i="40"/>
  <c r="C3" i="40"/>
  <c r="J3" i="40" s="1"/>
  <c r="E3" i="40"/>
  <c r="I3" i="40"/>
  <c r="L3" i="40"/>
  <c r="M3" i="40"/>
  <c r="N3" i="40"/>
  <c r="A4" i="40"/>
  <c r="C4" i="40"/>
  <c r="J4" i="40" s="1"/>
  <c r="E4" i="40"/>
  <c r="I4" i="40"/>
  <c r="L4" i="40"/>
  <c r="M4" i="40"/>
  <c r="N4" i="40"/>
  <c r="A5" i="40"/>
  <c r="C5" i="40"/>
  <c r="J5" i="40" s="1"/>
  <c r="E5" i="40"/>
  <c r="I5" i="40"/>
  <c r="L5" i="40"/>
  <c r="M5" i="40"/>
  <c r="N5" i="40"/>
  <c r="A6" i="40"/>
  <c r="C6" i="40"/>
  <c r="J6" i="40" s="1"/>
  <c r="E6" i="40"/>
  <c r="I6" i="40"/>
  <c r="L6" i="40"/>
  <c r="M6" i="40"/>
  <c r="N6" i="40"/>
  <c r="A7" i="40"/>
  <c r="C7" i="40"/>
  <c r="J7" i="40" s="1"/>
  <c r="E7" i="40"/>
  <c r="I7" i="40"/>
  <c r="L7" i="40"/>
  <c r="M7" i="40"/>
  <c r="N7" i="40"/>
  <c r="A8" i="40"/>
  <c r="C8" i="40"/>
  <c r="J8" i="40" s="1"/>
  <c r="E8" i="40"/>
  <c r="I8" i="40"/>
  <c r="L8" i="40"/>
  <c r="M8" i="40"/>
  <c r="N8" i="40"/>
  <c r="A9" i="40"/>
  <c r="C9" i="40"/>
  <c r="J9" i="40" s="1"/>
  <c r="E9" i="40"/>
  <c r="I9" i="40"/>
  <c r="L9" i="40"/>
  <c r="M9" i="40"/>
  <c r="N9" i="40"/>
  <c r="A10" i="40"/>
  <c r="C10" i="40"/>
  <c r="J10" i="40" s="1"/>
  <c r="E10" i="40"/>
  <c r="I10" i="40"/>
  <c r="L10" i="40"/>
  <c r="M10" i="40"/>
  <c r="N10" i="40"/>
  <c r="A11" i="40"/>
  <c r="C11" i="40"/>
  <c r="J11" i="40" s="1"/>
  <c r="E11" i="40"/>
  <c r="I11" i="40"/>
  <c r="L11" i="40"/>
  <c r="M11" i="40"/>
  <c r="N11" i="40"/>
  <c r="A12" i="40"/>
  <c r="C12" i="40"/>
  <c r="J12" i="40" s="1"/>
  <c r="E12" i="40"/>
  <c r="I12" i="40"/>
  <c r="L12" i="40"/>
  <c r="M12" i="40"/>
  <c r="N12" i="40"/>
  <c r="A13" i="40"/>
  <c r="C13" i="40"/>
  <c r="J13" i="40" s="1"/>
  <c r="E13" i="40"/>
  <c r="I13" i="40"/>
  <c r="L13" i="40"/>
  <c r="M13" i="40"/>
  <c r="N13" i="40"/>
  <c r="A14" i="40"/>
  <c r="C14" i="40"/>
  <c r="J14" i="40" s="1"/>
  <c r="E14" i="40"/>
  <c r="I14" i="40"/>
  <c r="L14" i="40"/>
  <c r="M14" i="40"/>
  <c r="N14" i="40"/>
  <c r="A15" i="40"/>
  <c r="C15" i="40"/>
  <c r="J15" i="40" s="1"/>
  <c r="E15" i="40"/>
  <c r="I15" i="40"/>
  <c r="L15" i="40"/>
  <c r="M15" i="40"/>
  <c r="N15" i="40"/>
  <c r="A16" i="40"/>
  <c r="C16" i="40"/>
  <c r="J16" i="40" s="1"/>
  <c r="E16" i="40"/>
  <c r="I16" i="40"/>
  <c r="L16" i="40"/>
  <c r="M16" i="40"/>
  <c r="N16" i="40"/>
  <c r="A17" i="40"/>
  <c r="C17" i="40"/>
  <c r="J17" i="40" s="1"/>
  <c r="E17" i="40"/>
  <c r="I17" i="40"/>
  <c r="L17" i="40"/>
  <c r="M17" i="40"/>
  <c r="N17" i="40"/>
  <c r="A18" i="40"/>
  <c r="C18" i="40"/>
  <c r="J18" i="40" s="1"/>
  <c r="E18" i="40"/>
  <c r="I18" i="40"/>
  <c r="L18" i="40"/>
  <c r="M18" i="40"/>
  <c r="N18" i="40"/>
  <c r="A19" i="40"/>
  <c r="C19" i="40"/>
  <c r="J19" i="40" s="1"/>
  <c r="E19" i="40"/>
  <c r="I19" i="40"/>
  <c r="L19" i="40"/>
  <c r="M19" i="40"/>
  <c r="N19" i="40"/>
  <c r="A20" i="40"/>
  <c r="C20" i="40"/>
  <c r="J20" i="40" s="1"/>
  <c r="E20" i="40"/>
  <c r="I20" i="40"/>
  <c r="L20" i="40"/>
  <c r="M20" i="40"/>
  <c r="N20" i="40"/>
  <c r="A21" i="40"/>
  <c r="C21" i="40"/>
  <c r="J21" i="40" s="1"/>
  <c r="E21" i="40"/>
  <c r="I21" i="40"/>
  <c r="L21" i="40"/>
  <c r="M21" i="40"/>
  <c r="N21" i="40"/>
  <c r="A22" i="40"/>
  <c r="C22" i="40"/>
  <c r="J22" i="40" s="1"/>
  <c r="E22" i="40"/>
  <c r="I22" i="40"/>
  <c r="L22" i="40"/>
  <c r="M22" i="40"/>
  <c r="N22" i="40"/>
  <c r="A23" i="40"/>
  <c r="C23" i="40"/>
  <c r="J23" i="40" s="1"/>
  <c r="E23" i="40"/>
  <c r="I23" i="40"/>
  <c r="L23" i="40"/>
  <c r="M23" i="40"/>
  <c r="N23" i="40"/>
  <c r="A24" i="40"/>
  <c r="C24" i="40"/>
  <c r="J24" i="40" s="1"/>
  <c r="E24" i="40"/>
  <c r="I24" i="40"/>
  <c r="L24" i="40"/>
  <c r="M24" i="40"/>
  <c r="N24" i="40"/>
  <c r="A25" i="40"/>
  <c r="C25" i="40"/>
  <c r="J25" i="40" s="1"/>
  <c r="E25" i="40"/>
  <c r="I25" i="40"/>
  <c r="L25" i="40"/>
  <c r="M25" i="40"/>
  <c r="N25" i="40"/>
  <c r="A26" i="40"/>
  <c r="C26" i="40"/>
  <c r="J26" i="40" s="1"/>
  <c r="E26" i="40"/>
  <c r="I26" i="40"/>
  <c r="L26" i="40"/>
  <c r="M26" i="40"/>
  <c r="N26" i="40"/>
  <c r="A27" i="40"/>
  <c r="C27" i="40"/>
  <c r="J27" i="40" s="1"/>
  <c r="E27" i="40"/>
  <c r="I27" i="40"/>
  <c r="L27" i="40"/>
  <c r="M27" i="40"/>
  <c r="N27" i="40"/>
  <c r="A28" i="40"/>
  <c r="C28" i="40"/>
  <c r="J28" i="40" s="1"/>
  <c r="E28" i="40"/>
  <c r="I28" i="40"/>
  <c r="L28" i="40"/>
  <c r="M28" i="40"/>
  <c r="N28" i="40"/>
  <c r="A29" i="40"/>
  <c r="C29" i="40"/>
  <c r="J29" i="40" s="1"/>
  <c r="E29" i="40"/>
  <c r="I29" i="40"/>
  <c r="L29" i="40"/>
  <c r="M29" i="40"/>
  <c r="N29" i="40"/>
  <c r="A30" i="40"/>
  <c r="C30" i="40"/>
  <c r="J30" i="40" s="1"/>
  <c r="E30" i="40"/>
  <c r="I30" i="40"/>
  <c r="L30" i="40"/>
  <c r="M30" i="40"/>
  <c r="N30" i="40"/>
  <c r="A31" i="40"/>
  <c r="C31" i="40"/>
  <c r="J31" i="40" s="1"/>
  <c r="E31" i="40"/>
  <c r="I31" i="40"/>
  <c r="L31" i="40"/>
  <c r="M31" i="40"/>
  <c r="N31" i="40"/>
  <c r="A32" i="40"/>
  <c r="C32" i="40"/>
  <c r="J32" i="40" s="1"/>
  <c r="E32" i="40"/>
  <c r="I32" i="40"/>
  <c r="L32" i="40"/>
  <c r="M32" i="40"/>
  <c r="N32" i="40"/>
  <c r="A33" i="40"/>
  <c r="C33" i="40"/>
  <c r="J33" i="40" s="1"/>
  <c r="E33" i="40"/>
  <c r="I33" i="40"/>
  <c r="L33" i="40"/>
  <c r="M33" i="40"/>
  <c r="N33" i="40"/>
  <c r="A34" i="40"/>
  <c r="C34" i="40"/>
  <c r="J34" i="40" s="1"/>
  <c r="E34" i="40"/>
  <c r="I34" i="40"/>
  <c r="L34" i="40"/>
  <c r="M34" i="40"/>
  <c r="N34" i="40"/>
  <c r="A35" i="40"/>
  <c r="C35" i="40"/>
  <c r="J35" i="40" s="1"/>
  <c r="E35" i="40"/>
  <c r="I35" i="40"/>
  <c r="L35" i="40"/>
  <c r="M35" i="40"/>
  <c r="N35" i="40"/>
  <c r="A36" i="40"/>
  <c r="C36" i="40"/>
  <c r="J36" i="40" s="1"/>
  <c r="E36" i="40"/>
  <c r="I36" i="40"/>
  <c r="L36" i="40"/>
  <c r="M36" i="40"/>
  <c r="N36" i="40"/>
  <c r="F12" i="40" l="1"/>
  <c r="F8" i="40"/>
  <c r="F16" i="40"/>
  <c r="F20" i="40"/>
  <c r="F15" i="40"/>
  <c r="F11" i="40"/>
  <c r="G2" i="40"/>
  <c r="G6" i="40"/>
  <c r="H6" i="40" s="1"/>
  <c r="G10" i="40"/>
  <c r="H10" i="40" s="1"/>
  <c r="G14" i="40"/>
  <c r="G18" i="40"/>
  <c r="G22" i="40"/>
  <c r="G26" i="40"/>
  <c r="G30" i="40"/>
  <c r="G34" i="40"/>
  <c r="G38" i="40"/>
  <c r="G3" i="40"/>
  <c r="H3" i="40" s="1"/>
  <c r="G7" i="40"/>
  <c r="G11" i="40"/>
  <c r="G15" i="40"/>
  <c r="G19" i="40"/>
  <c r="G23" i="40"/>
  <c r="G27" i="40"/>
  <c r="G31" i="40"/>
  <c r="G35" i="40"/>
  <c r="D35" i="40" s="1"/>
  <c r="G39" i="40"/>
  <c r="G4" i="40"/>
  <c r="G8" i="40"/>
  <c r="H8" i="40" s="1"/>
  <c r="G12" i="40"/>
  <c r="G16" i="40"/>
  <c r="G20" i="40"/>
  <c r="G24" i="40"/>
  <c r="G28" i="40"/>
  <c r="G32" i="40"/>
  <c r="G36" i="40"/>
  <c r="D36" i="40" s="1"/>
  <c r="G40" i="40"/>
  <c r="G5" i="40"/>
  <c r="G9" i="40"/>
  <c r="G13" i="40"/>
  <c r="G17" i="40"/>
  <c r="G21" i="40"/>
  <c r="G25" i="40"/>
  <c r="G29" i="40"/>
  <c r="G33" i="40"/>
  <c r="G37" i="40"/>
  <c r="H37" i="40" s="1"/>
  <c r="G41" i="40"/>
  <c r="D41" i="40" s="1"/>
  <c r="F36" i="40"/>
  <c r="F32" i="40"/>
  <c r="F28" i="40"/>
  <c r="F33" i="40"/>
  <c r="F29" i="40"/>
  <c r="F25" i="40"/>
  <c r="F21" i="40"/>
  <c r="F17" i="40"/>
  <c r="F9" i="40"/>
  <c r="F22" i="40"/>
  <c r="F18" i="40"/>
  <c r="F14" i="40"/>
  <c r="F10" i="40"/>
  <c r="F6" i="40"/>
  <c r="F5" i="40"/>
  <c r="F4" i="40"/>
  <c r="F3" i="40"/>
  <c r="F2" i="40"/>
  <c r="F41" i="40"/>
  <c r="F24" i="40"/>
  <c r="F34" i="40"/>
  <c r="F30" i="40"/>
  <c r="F26" i="40"/>
  <c r="F35" i="40"/>
  <c r="F31" i="40"/>
  <c r="F27" i="40"/>
  <c r="F23" i="40"/>
  <c r="F19" i="40"/>
  <c r="F7" i="40"/>
  <c r="F37" i="40"/>
  <c r="F13" i="40"/>
  <c r="F40" i="40"/>
  <c r="F39" i="40"/>
  <c r="F38" i="40"/>
  <c r="D12" i="40" l="1"/>
  <c r="D16" i="40"/>
  <c r="D15" i="40"/>
  <c r="D11" i="40"/>
  <c r="D20" i="40"/>
  <c r="D31" i="40"/>
  <c r="D18" i="40"/>
  <c r="D2" i="40"/>
  <c r="D5" i="40"/>
  <c r="D30" i="40"/>
  <c r="D21" i="40"/>
  <c r="D28" i="40"/>
  <c r="D29" i="40"/>
  <c r="D9" i="40"/>
  <c r="D26" i="40"/>
  <c r="D4" i="40"/>
  <c r="D19" i="40"/>
  <c r="D14" i="40"/>
  <c r="D17" i="40"/>
  <c r="D24" i="40"/>
  <c r="D33" i="40"/>
  <c r="D13" i="40"/>
  <c r="D25" i="40"/>
  <c r="D32" i="40"/>
  <c r="D34" i="40"/>
  <c r="D23" i="40"/>
  <c r="H41" i="40"/>
  <c r="D22" i="40"/>
  <c r="D7" i="40"/>
  <c r="D27" i="40"/>
  <c r="H36" i="40"/>
  <c r="H20" i="40"/>
  <c r="D6" i="40"/>
  <c r="H32" i="40"/>
  <c r="H11" i="40"/>
  <c r="H16" i="40"/>
  <c r="H7" i="40"/>
  <c r="H27" i="40"/>
  <c r="H4" i="40"/>
  <c r="H31" i="40"/>
  <c r="D3" i="40"/>
  <c r="D8" i="40"/>
  <c r="H17" i="40"/>
  <c r="D37" i="40"/>
  <c r="H15" i="40"/>
  <c r="H24" i="40"/>
  <c r="H33" i="40"/>
  <c r="D10" i="40"/>
  <c r="H23" i="40"/>
  <c r="H12" i="40"/>
  <c r="H19" i="40"/>
  <c r="H25" i="40"/>
  <c r="H35" i="40"/>
  <c r="H5" i="40"/>
  <c r="H9" i="40"/>
  <c r="H13" i="40"/>
  <c r="H21" i="40"/>
  <c r="H29" i="40"/>
  <c r="H28" i="40"/>
  <c r="H14" i="40"/>
  <c r="H18" i="40"/>
  <c r="H22" i="40"/>
  <c r="H26" i="40"/>
  <c r="H30" i="40"/>
  <c r="H34" i="40"/>
  <c r="H2" i="40"/>
  <c r="D39" i="40"/>
  <c r="H39" i="40"/>
  <c r="D38" i="40"/>
  <c r="H38" i="40"/>
  <c r="D40" i="40"/>
  <c r="H40" i="40"/>
  <c r="N121" i="19" a="1"/>
  <c r="M121" i="19" a="1"/>
  <c r="J121" i="19" a="1"/>
  <c r="C121" i="19" a="1"/>
  <c r="K121" i="19" a="1"/>
  <c r="L121" i="19" a="1"/>
  <c r="E121" i="19" a="1"/>
  <c r="A121" i="19" a="1"/>
  <c r="K121" i="19" l="1"/>
  <c r="L121" i="19"/>
  <c r="J121" i="19"/>
  <c r="A121" i="19"/>
  <c r="M121" i="19"/>
  <c r="E121" i="19"/>
  <c r="C121" i="19"/>
  <c r="N121" i="19"/>
  <c r="C70" i="39"/>
  <c r="C71" i="39"/>
  <c r="C72" i="39"/>
  <c r="C73" i="39"/>
  <c r="C74" i="39"/>
  <c r="C75" i="39"/>
  <c r="C76" i="39"/>
  <c r="C77" i="39"/>
  <c r="C78" i="39"/>
  <c r="C79" i="39"/>
  <c r="C80" i="39"/>
  <c r="C81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2" i="39"/>
  <c r="J143" i="19" a="1"/>
  <c r="L48" i="19" a="1"/>
  <c r="J56" i="19" a="1"/>
  <c r="E58" i="19" a="1"/>
  <c r="E107" i="19" a="1"/>
  <c r="L142" i="19" a="1"/>
  <c r="E54" i="19" a="1"/>
  <c r="N115" i="19" a="1"/>
  <c r="E56" i="19" a="1"/>
  <c r="L98" i="19" a="1"/>
  <c r="L46" i="19" a="1"/>
  <c r="L59" i="19" a="1"/>
  <c r="A119" i="19" a="1"/>
  <c r="J49" i="19" a="1"/>
  <c r="L139" i="19" a="1"/>
  <c r="E136" i="19" a="1"/>
  <c r="E49" i="19" a="1"/>
  <c r="J136" i="19" a="1"/>
  <c r="L102" i="19" a="1"/>
  <c r="J144" i="19" a="1"/>
  <c r="L47" i="19" a="1"/>
  <c r="E47" i="19" a="1"/>
  <c r="L50" i="19" a="1"/>
  <c r="N28" i="19" a="1"/>
  <c r="J130" i="19" a="1"/>
  <c r="E50" i="19" a="1"/>
  <c r="E46" i="19" a="1"/>
  <c r="E144" i="19" a="1"/>
  <c r="L44" i="19" a="1"/>
  <c r="L99" i="19" a="1"/>
  <c r="J58" i="19" a="1"/>
  <c r="E108" i="19" a="1"/>
  <c r="J141" i="19" a="1"/>
  <c r="E102" i="19" a="1"/>
  <c r="E57" i="19" a="1"/>
  <c r="A28" i="19" a="1"/>
  <c r="L132" i="19" a="1"/>
  <c r="E99" i="19" a="1"/>
  <c r="L45" i="19" a="1"/>
  <c r="A117" i="19" a="1"/>
  <c r="A27" i="19" a="1"/>
  <c r="J139" i="19" a="1"/>
  <c r="L55" i="19" a="1"/>
  <c r="E105" i="19" a="1"/>
  <c r="E59" i="19" a="1"/>
  <c r="E139" i="19" a="1"/>
  <c r="L141" i="19" a="1"/>
  <c r="E101" i="19" a="1"/>
  <c r="N116" i="19" a="1"/>
  <c r="J137" i="19" a="1"/>
  <c r="L136" i="19" a="1"/>
  <c r="L105" i="19" a="1"/>
  <c r="J47" i="19" a="1"/>
  <c r="N39" i="19" a="1"/>
  <c r="E52" i="19" a="1"/>
  <c r="J44" i="19" a="1"/>
  <c r="L108" i="19" a="1"/>
  <c r="A115" i="19" a="1"/>
  <c r="L103" i="19" a="1"/>
  <c r="E143" i="19" a="1"/>
  <c r="E130" i="19" a="1"/>
  <c r="E96" i="19" a="1"/>
  <c r="L57" i="19" a="1"/>
  <c r="E142" i="19" a="1"/>
  <c r="E106" i="19" a="1"/>
  <c r="N40" i="19" a="1"/>
  <c r="E140" i="19" a="1"/>
  <c r="L107" i="19" a="1"/>
  <c r="J138" i="19" a="1"/>
  <c r="L101" i="19" a="1"/>
  <c r="J57" i="19" a="1"/>
  <c r="E98" i="19" a="1"/>
  <c r="J134" i="19" a="1"/>
  <c r="L96" i="19" a="1"/>
  <c r="L104" i="19" a="1"/>
  <c r="L49" i="19" a="1"/>
  <c r="A39" i="19" a="1"/>
  <c r="J54" i="19" a="1"/>
  <c r="J52" i="19" a="1"/>
  <c r="L56" i="19" a="1"/>
  <c r="E129" i="19" a="1"/>
  <c r="E135" i="19" a="1"/>
  <c r="L109" i="19" a="1"/>
  <c r="E109" i="19" a="1"/>
  <c r="L138" i="19" a="1"/>
  <c r="E48" i="19" a="1"/>
  <c r="L51" i="19" a="1"/>
  <c r="E100" i="19" a="1"/>
  <c r="A116" i="19" a="1"/>
  <c r="J131" i="19" a="1"/>
  <c r="L53" i="19" a="1"/>
  <c r="L95" i="19" a="1"/>
  <c r="E131" i="19" a="1"/>
  <c r="N118" i="19" a="1"/>
  <c r="L134" i="19" a="1"/>
  <c r="E51" i="19" a="1"/>
  <c r="L110" i="19" a="1"/>
  <c r="E97" i="19" a="1"/>
  <c r="E134" i="19" a="1"/>
  <c r="E132" i="19" a="1"/>
  <c r="J53" i="19" a="1"/>
  <c r="L133" i="19" a="1"/>
  <c r="L135" i="19" a="1"/>
  <c r="J132" i="19" a="1"/>
  <c r="L144" i="19" a="1"/>
  <c r="L106" i="19" a="1"/>
  <c r="E95" i="19" a="1"/>
  <c r="J50" i="19" a="1"/>
  <c r="J129" i="19" a="1"/>
  <c r="J55" i="19" a="1"/>
  <c r="L52" i="19" a="1"/>
  <c r="J140" i="19" a="1"/>
  <c r="J51" i="19" a="1"/>
  <c r="N27" i="19" a="1"/>
  <c r="L143" i="19" a="1"/>
  <c r="E45" i="19" a="1"/>
  <c r="N119" i="19" a="1"/>
  <c r="E133" i="19" a="1"/>
  <c r="N117" i="19" a="1"/>
  <c r="A118" i="19" a="1"/>
  <c r="L140" i="19" a="1"/>
  <c r="E137" i="19" a="1"/>
  <c r="L54" i="19" a="1"/>
  <c r="J46" i="19" a="1"/>
  <c r="J48" i="19" a="1"/>
  <c r="A40" i="19" a="1"/>
  <c r="L58" i="19" a="1"/>
  <c r="E44" i="19" a="1"/>
  <c r="E53" i="19" a="1"/>
  <c r="E104" i="19" a="1"/>
  <c r="J45" i="19" a="1"/>
  <c r="E138" i="19" a="1"/>
  <c r="E141" i="19" a="1"/>
  <c r="L137" i="19" a="1"/>
  <c r="J142" i="19" a="1"/>
  <c r="J133" i="19" a="1"/>
  <c r="L100" i="19" a="1"/>
  <c r="E110" i="19" a="1"/>
  <c r="E55" i="19" a="1"/>
  <c r="L97" i="19" a="1"/>
  <c r="J135" i="19" a="1"/>
  <c r="E103" i="19" a="1"/>
  <c r="J23" i="19" a="1"/>
  <c r="K148" i="19" a="1"/>
  <c r="J61" i="19" a="1"/>
  <c r="C67" i="19" a="1"/>
  <c r="M82" i="19" a="1"/>
  <c r="A14" i="19" a="1"/>
  <c r="M105" i="19" a="1"/>
  <c r="N97" i="19" a="1"/>
  <c r="M152" i="19" a="1"/>
  <c r="M34" i="19" a="1"/>
  <c r="A157" i="19" a="1"/>
  <c r="A114" i="19" a="1"/>
  <c r="M141" i="19" a="1"/>
  <c r="N141" i="19" a="1"/>
  <c r="M33" i="19" a="1"/>
  <c r="E76" i="19" a="1"/>
  <c r="J81" i="19" a="1"/>
  <c r="K47" i="19" a="1"/>
  <c r="E160" i="19" a="1"/>
  <c r="C24" i="19" a="1"/>
  <c r="E13" i="19" a="1"/>
  <c r="N52" i="19" a="1"/>
  <c r="M70" i="19" a="1"/>
  <c r="J29" i="19" a="1"/>
  <c r="M49" i="19" a="1"/>
  <c r="N95" i="19" a="1"/>
  <c r="E72" i="19" a="1"/>
  <c r="E126" i="19" a="1"/>
  <c r="N146" i="19" a="1"/>
  <c r="M156" i="19" a="1"/>
  <c r="N16" i="19" a="1"/>
  <c r="E87" i="19" a="1"/>
  <c r="J75" i="19" a="1"/>
  <c r="A105" i="19" a="1"/>
  <c r="A100" i="19" a="1"/>
  <c r="E123" i="19" a="1"/>
  <c r="A68" i="19" a="1"/>
  <c r="K50" i="19" a="1"/>
  <c r="J159" i="19" a="1"/>
  <c r="L152" i="19" a="1"/>
  <c r="E69" i="19" a="1"/>
  <c r="C157" i="19" a="1"/>
  <c r="L120" i="19" a="1"/>
  <c r="L35" i="19" a="1"/>
  <c r="M38" i="19" a="1"/>
  <c r="M89" i="19" a="1"/>
  <c r="A32" i="19" a="1"/>
  <c r="K161" i="19" a="1"/>
  <c r="L155" i="19" a="1"/>
  <c r="K58" i="19" a="1"/>
  <c r="N98" i="19" a="1"/>
  <c r="C149" i="19" a="1"/>
  <c r="A52" i="19" a="1"/>
  <c r="A87" i="19" a="1"/>
  <c r="N14" i="19" a="1"/>
  <c r="A38" i="19" a="1"/>
  <c r="N122" i="19" a="1"/>
  <c r="J115" i="19" a="1"/>
  <c r="N99" i="19" a="1"/>
  <c r="N68" i="19" a="1"/>
  <c r="C147" i="19" a="1"/>
  <c r="K68" i="19" a="1"/>
  <c r="L150" i="19" a="1"/>
  <c r="A31" i="19" a="1"/>
  <c r="L81" i="19" a="1"/>
  <c r="K149" i="19" a="1"/>
  <c r="M96" i="19" a="1"/>
  <c r="M72" i="19" a="1"/>
  <c r="E157" i="19" a="1"/>
  <c r="L159" i="19" a="1"/>
  <c r="L39" i="19" a="1"/>
  <c r="A139" i="19" a="1"/>
  <c r="J160" i="19" a="1"/>
  <c r="N23" i="19" a="1"/>
  <c r="C25" i="19" a="1"/>
  <c r="C42" i="19" a="1"/>
  <c r="M119" i="19" a="1"/>
  <c r="J42" i="19" a="1"/>
  <c r="K32" i="19" a="1"/>
  <c r="M17" i="19" a="1"/>
  <c r="N76" i="19" a="1"/>
  <c r="K45" i="19" a="1"/>
  <c r="N103" i="19" a="1"/>
  <c r="L130" i="19" a="1"/>
  <c r="C36" i="19" a="1"/>
  <c r="N150" i="19" a="1"/>
  <c r="M63" i="19" a="1"/>
  <c r="M66" i="19" a="1"/>
  <c r="C66" i="19" a="1"/>
  <c r="E116" i="19" a="1"/>
  <c r="N106" i="19" a="1"/>
  <c r="M95" i="19" a="1"/>
  <c r="J20" i="19" a="1"/>
  <c r="E118" i="19" a="1"/>
  <c r="A140" i="19" a="1"/>
  <c r="C14" i="19" a="1"/>
  <c r="N113" i="19" a="1"/>
  <c r="N72" i="19" a="1"/>
  <c r="L68" i="19" a="1"/>
  <c r="C89" i="19" a="1"/>
  <c r="M146" i="19" a="1"/>
  <c r="N85" i="19" a="1"/>
  <c r="K97" i="19" a="1"/>
  <c r="K107" i="19" a="1"/>
  <c r="E38" i="19" a="1"/>
  <c r="M159" i="19" a="1"/>
  <c r="N144" i="19" a="1"/>
  <c r="N21" i="19" a="1"/>
  <c r="J95" i="19" a="1"/>
  <c r="J85" i="19" a="1"/>
  <c r="J63" i="19" a="1"/>
  <c r="A81" i="19" a="1"/>
  <c r="M157" i="19" a="1"/>
  <c r="A18" i="19" a="1"/>
  <c r="N73" i="19" a="1"/>
  <c r="K103" i="19" a="1"/>
  <c r="N65" i="19" a="1"/>
  <c r="C72" i="19" a="1"/>
  <c r="A102" i="19" a="1"/>
  <c r="J10" i="19" a="1"/>
  <c r="N59" i="19" a="1"/>
  <c r="J89" i="19" a="1"/>
  <c r="A86" i="19" a="1"/>
  <c r="N89" i="19" a="1"/>
  <c r="M46" i="19" a="1"/>
  <c r="J106" i="19" a="1"/>
  <c r="M80" i="19" a="1"/>
  <c r="N24" i="19" a="1"/>
  <c r="K158" i="19" a="1"/>
  <c r="L84" i="19" a="1"/>
  <c r="K34" i="19" a="1"/>
  <c r="C135" i="19" a="1"/>
  <c r="K127" i="19" a="1"/>
  <c r="K120" i="19" a="1"/>
  <c r="M69" i="19" a="1"/>
  <c r="A66" i="19" a="1"/>
  <c r="K86" i="19" a="1"/>
  <c r="L118" i="19" a="1"/>
  <c r="J161" i="19" a="1"/>
  <c r="C75" i="19" a="1"/>
  <c r="N149" i="19" a="1"/>
  <c r="N50" i="19" a="1"/>
  <c r="M58" i="19" a="1"/>
  <c r="A154" i="19" a="1"/>
  <c r="C87" i="19" a="1"/>
  <c r="J28" i="19" a="1"/>
  <c r="M149" i="19" a="1"/>
  <c r="L160" i="19" a="1"/>
  <c r="N82" i="19" a="1"/>
  <c r="M29" i="19" a="1"/>
  <c r="M130" i="19" a="1"/>
  <c r="J38" i="19" a="1"/>
  <c r="E80" i="19" a="1"/>
  <c r="A46" i="19" a="1"/>
  <c r="J125" i="19" a="1"/>
  <c r="A159" i="19" a="1"/>
  <c r="M110" i="19" a="1"/>
  <c r="J70" i="19" a="1"/>
  <c r="E63" i="19" a="1"/>
  <c r="A112" i="19" a="1"/>
  <c r="K57" i="19" a="1"/>
  <c r="J151" i="19" a="1"/>
  <c r="M11" i="19" a="1"/>
  <c r="J120" i="19" a="1"/>
  <c r="A54" i="19" a="1"/>
  <c r="K83" i="19" a="1"/>
  <c r="N109" i="19" a="1"/>
  <c r="A129" i="19" a="1"/>
  <c r="J99" i="19" a="1"/>
  <c r="J116" i="19" a="1"/>
  <c r="A141" i="19" a="1"/>
  <c r="A85" i="19" a="1"/>
  <c r="N114" i="19" a="1"/>
  <c r="M124" i="19" a="1"/>
  <c r="E18" i="19" a="1"/>
  <c r="C30" i="19" a="1"/>
  <c r="M120" i="19" a="1"/>
  <c r="N53" i="19" a="1"/>
  <c r="J126" i="19" a="1"/>
  <c r="A65" i="19" a="1"/>
  <c r="A90" i="19" a="1"/>
  <c r="E64" i="19" a="1"/>
  <c r="K16" i="19" a="1"/>
  <c r="A88" i="19" a="1"/>
  <c r="M16" i="19" a="1"/>
  <c r="M27" i="19" a="1"/>
  <c r="J152" i="19" a="1"/>
  <c r="C21" i="19" a="1"/>
  <c r="E83" i="19" a="1"/>
  <c r="K19" i="19" a="1"/>
  <c r="A96" i="19" a="1"/>
  <c r="A107" i="19" a="1"/>
  <c r="N152" i="19" a="1"/>
  <c r="A125" i="19" a="1"/>
  <c r="M160" i="19" a="1"/>
  <c r="A160" i="19" a="1"/>
  <c r="M142" i="19" a="1"/>
  <c r="A19" i="19" a="1"/>
  <c r="M22" i="19" a="1"/>
  <c r="M102" i="19" a="1"/>
  <c r="C88" i="19" a="1"/>
  <c r="E27" i="19" a="1"/>
  <c r="M62" i="19" a="1"/>
  <c r="M123" i="19" a="1"/>
  <c r="L14" i="19" a="1"/>
  <c r="N62" i="19" a="1"/>
  <c r="M90" i="19" a="1"/>
  <c r="C146" i="19" a="1"/>
  <c r="C133" i="19" a="1"/>
  <c r="A110" i="19" a="1"/>
  <c r="N49" i="19" a="1"/>
  <c r="M155" i="19" a="1"/>
  <c r="E93" i="19" a="1"/>
  <c r="E120" i="19" a="1"/>
  <c r="C86" i="19" a="1"/>
  <c r="C32" i="19" a="1"/>
  <c r="N153" i="19" a="1"/>
  <c r="C20" i="19" a="1"/>
  <c r="E88" i="19" a="1"/>
  <c r="M75" i="19" a="1"/>
  <c r="C137" i="19" a="1"/>
  <c r="A150" i="19" a="1"/>
  <c r="A56" i="19" a="1"/>
  <c r="C103" i="19" a="1"/>
  <c r="K20" i="19" a="1"/>
  <c r="K142" i="19" a="1"/>
  <c r="E66" i="19" a="1"/>
  <c r="N12" i="19" a="1"/>
  <c r="L113" i="19" a="1"/>
  <c r="E148" i="19" a="1"/>
  <c r="C83" i="19" a="1"/>
  <c r="J84" i="19" a="1"/>
  <c r="E61" i="19" a="1"/>
  <c r="A136" i="19" a="1"/>
  <c r="M48" i="19" a="1"/>
  <c r="K71" i="19" a="1"/>
  <c r="E24" i="19" a="1"/>
  <c r="C115" i="19" a="1"/>
  <c r="L64" i="19" a="1"/>
  <c r="C69" i="19" a="1"/>
  <c r="M61" i="19" a="1"/>
  <c r="A29" i="19" a="1"/>
  <c r="K132" i="19" a="1"/>
  <c r="L87" i="19" a="1"/>
  <c r="M40" i="19" a="1"/>
  <c r="A153" i="19" a="1"/>
  <c r="L69" i="19" a="1"/>
  <c r="C39" i="19" a="1"/>
  <c r="N78" i="19" a="1"/>
  <c r="A11" i="19" a="1"/>
  <c r="K29" i="19" a="1"/>
  <c r="K46" i="19" a="1"/>
  <c r="L71" i="19" a="1"/>
  <c r="N107" i="19" a="1"/>
  <c r="M158" i="19" a="1"/>
  <c r="C56" i="19" a="1"/>
  <c r="M117" i="19" a="1"/>
  <c r="E70" i="19" a="1"/>
  <c r="A103" i="19" a="1"/>
  <c r="C160" i="19" a="1"/>
  <c r="J67" i="19" a="1"/>
  <c r="K82" i="19" a="1"/>
  <c r="L114" i="19" a="1"/>
  <c r="L90" i="19" a="1"/>
  <c r="E150" i="19" a="1"/>
  <c r="N124" i="19" a="1"/>
  <c r="J102" i="19" a="1"/>
  <c r="J146" i="19" a="1"/>
  <c r="E159" i="19" a="1"/>
  <c r="C23" i="19" a="1"/>
  <c r="N54" i="19" a="1"/>
  <c r="N75" i="19" a="1"/>
  <c r="K79" i="19" a="1"/>
  <c r="C10" i="19" a="1"/>
  <c r="L34" i="19" a="1"/>
  <c r="J147" i="19" a="1"/>
  <c r="K28" i="19" a="1"/>
  <c r="K129" i="19" a="1"/>
  <c r="N140" i="19" a="1"/>
  <c r="K21" i="19" a="1"/>
  <c r="K99" i="19" a="1"/>
  <c r="C118" i="19" a="1"/>
  <c r="M88" i="19" a="1"/>
  <c r="E155" i="19" a="1"/>
  <c r="E113" i="19" a="1"/>
  <c r="E92" i="19" a="1"/>
  <c r="K18" i="19" a="1"/>
  <c r="A161" i="19" a="1"/>
  <c r="N61" i="19" a="1"/>
  <c r="M51" i="19" a="1"/>
  <c r="K15" i="19" a="1"/>
  <c r="J41" i="19" a="1"/>
  <c r="K135" i="19" a="1"/>
  <c r="M87" i="19" a="1"/>
  <c r="J118" i="19" a="1"/>
  <c r="C106" i="19" a="1"/>
  <c r="E16" i="19" a="1"/>
  <c r="A92" i="19" a="1"/>
  <c r="N47" i="19" a="1"/>
  <c r="M112" i="19" a="1"/>
  <c r="E147" i="19" a="1"/>
  <c r="J18" i="19" a="1"/>
  <c r="A126" i="19" a="1"/>
  <c r="M59" i="19" a="1"/>
  <c r="E86" i="19" a="1"/>
  <c r="N64" i="19" a="1"/>
  <c r="J22" i="19" a="1"/>
  <c r="E89" i="19" a="1"/>
  <c r="L80" i="19" a="1"/>
  <c r="M99" i="19" a="1"/>
  <c r="K150" i="19" a="1"/>
  <c r="C48" i="19" a="1"/>
  <c r="M118" i="19" a="1"/>
  <c r="K105" i="19" a="1"/>
  <c r="M44" i="19" a="1"/>
  <c r="K118" i="19" a="1"/>
  <c r="C143" i="19" a="1"/>
  <c r="J32" i="19" a="1"/>
  <c r="J114" i="19" a="1"/>
  <c r="K92" i="19" a="1"/>
  <c r="N135" i="19" a="1"/>
  <c r="K52" i="19" a="1"/>
  <c r="C33" i="19" a="1"/>
  <c r="J21" i="19" a="1"/>
  <c r="K40" i="19" a="1"/>
  <c r="C142" i="19" a="1"/>
  <c r="C119" i="19" a="1"/>
  <c r="K123" i="19" a="1"/>
  <c r="A97" i="19" a="1"/>
  <c r="C62" i="19" a="1"/>
  <c r="M68" i="19" a="1"/>
  <c r="A84" i="19" a="1"/>
  <c r="M140" i="19" a="1"/>
  <c r="A99" i="19" a="1"/>
  <c r="L72" i="19" a="1"/>
  <c r="C107" i="19" a="1"/>
  <c r="A98" i="19" a="1"/>
  <c r="C104" i="19" a="1"/>
  <c r="M65" i="19" a="1"/>
  <c r="E36" i="19" a="1"/>
  <c r="A133" i="19" a="1"/>
  <c r="E22" i="19" a="1"/>
  <c r="N125" i="19" a="1"/>
  <c r="A127" i="19" a="1"/>
  <c r="C159" i="19" a="1"/>
  <c r="A12" i="19" a="1"/>
  <c r="N25" i="19" a="1"/>
  <c r="M114" i="19" a="1"/>
  <c r="N133" i="19" a="1"/>
  <c r="K88" i="19" a="1"/>
  <c r="L158" i="19" a="1"/>
  <c r="J37" i="19" a="1"/>
  <c r="A67" i="19" a="1"/>
  <c r="A109" i="19" a="1"/>
  <c r="C129" i="19" a="1"/>
  <c r="J122" i="19" a="1"/>
  <c r="M56" i="19" a="1"/>
  <c r="A47" i="19" a="1"/>
  <c r="E119" i="19" a="1"/>
  <c r="K139" i="19" a="1"/>
  <c r="N127" i="19" a="1"/>
  <c r="A75" i="19" a="1"/>
  <c r="E82" i="19" a="1"/>
  <c r="E37" i="19" a="1"/>
  <c r="C71" i="19" a="1"/>
  <c r="J91" i="19" a="1"/>
  <c r="K11" i="19" a="1"/>
  <c r="L74" i="19" a="1"/>
  <c r="A45" i="19" a="1"/>
  <c r="N131" i="19" a="1"/>
  <c r="L18" i="19" a="1"/>
  <c r="K117" i="19" a="1"/>
  <c r="E149" i="19" a="1"/>
  <c r="E30" i="19" a="1"/>
  <c r="J14" i="19" a="1"/>
  <c r="C46" i="19" a="1"/>
  <c r="C117" i="19" a="1"/>
  <c r="A134" i="19" a="1"/>
  <c r="N35" i="19" a="1"/>
  <c r="L127" i="19" a="1"/>
  <c r="N71" i="19" a="1"/>
  <c r="C99" i="19" a="1"/>
  <c r="J16" i="19" a="1"/>
  <c r="A73" i="19" a="1"/>
  <c r="N100" i="19" a="1"/>
  <c r="C144" i="19" a="1"/>
  <c r="J74" i="19" a="1"/>
  <c r="C68" i="19" a="1"/>
  <c r="M132" i="19" a="1"/>
  <c r="M116" i="19" a="1"/>
  <c r="N81" i="19" a="1"/>
  <c r="N132" i="19" a="1"/>
  <c r="L153" i="19" a="1"/>
  <c r="A20" i="19" a="1"/>
  <c r="N15" i="19" a="1"/>
  <c r="J66" i="19" a="1"/>
  <c r="C17" i="19" a="1"/>
  <c r="E127" i="19" a="1"/>
  <c r="N139" i="19" a="1"/>
  <c r="C44" i="19" a="1"/>
  <c r="C22" i="19" a="1"/>
  <c r="K51" i="19" a="1"/>
  <c r="L148" i="19" a="1"/>
  <c r="A93" i="19" a="1"/>
  <c r="A108" i="19" a="1"/>
  <c r="M109" i="19" a="1"/>
  <c r="J15" i="19" a="1"/>
  <c r="L20" i="19" a="1"/>
  <c r="N57" i="19" a="1"/>
  <c r="J100" i="19" a="1"/>
  <c r="A131" i="19" a="1"/>
  <c r="E32" i="19" a="1"/>
  <c r="K70" i="19" a="1"/>
  <c r="N138" i="19" a="1"/>
  <c r="A91" i="19" a="1"/>
  <c r="N136" i="19" a="1"/>
  <c r="K160" i="19" a="1"/>
  <c r="A51" i="19" a="1"/>
  <c r="K74" i="19" a="1"/>
  <c r="N41" i="19" a="1"/>
  <c r="C154" i="19" a="1"/>
  <c r="M100" i="19" a="1"/>
  <c r="N126" i="19" a="1"/>
  <c r="M78" i="19" a="1"/>
  <c r="L24" i="19" a="1"/>
  <c r="J34" i="19" a="1"/>
  <c r="L17" i="19" a="1"/>
  <c r="M13" i="19" a="1"/>
  <c r="N18" i="19" a="1"/>
  <c r="K153" i="19" a="1"/>
  <c r="L112" i="19" a="1"/>
  <c r="K122" i="19" a="1"/>
  <c r="K154" i="19" a="1"/>
  <c r="A137" i="19" a="1"/>
  <c r="N55" i="19" a="1"/>
  <c r="E125" i="19" a="1"/>
  <c r="K119" i="19" a="1"/>
  <c r="C38" i="19" a="1"/>
  <c r="C155" i="19" a="1"/>
  <c r="K137" i="19" a="1"/>
  <c r="J13" i="19" a="1"/>
  <c r="J108" i="19" a="1"/>
  <c r="E65" i="19" a="1"/>
  <c r="C140" i="19" a="1"/>
  <c r="C18" i="19" a="1"/>
  <c r="A83" i="19" a="1"/>
  <c r="K53" i="19" a="1"/>
  <c r="L29" i="19" a="1"/>
  <c r="A74" i="19" a="1"/>
  <c r="A62" i="19" a="1"/>
  <c r="J72" i="19" a="1"/>
  <c r="L116" i="19" a="1"/>
  <c r="E67" i="19" a="1"/>
  <c r="L10" i="19" a="1"/>
  <c r="M107" i="19" a="1"/>
  <c r="L85" i="19" a="1"/>
  <c r="K98" i="19" a="1"/>
  <c r="N87" i="19" a="1"/>
  <c r="J82" i="19" a="1"/>
  <c r="K39" i="19" a="1"/>
  <c r="E41" i="19" a="1"/>
  <c r="L70" i="19" a="1"/>
  <c r="J87" i="19" a="1"/>
  <c r="C54" i="19" a="1"/>
  <c r="N56" i="19" a="1"/>
  <c r="E33" i="19" a="1"/>
  <c r="J97" i="19" a="1"/>
  <c r="J109" i="19" a="1"/>
  <c r="K23" i="19" a="1"/>
  <c r="E124" i="19" a="1"/>
  <c r="K126" i="19" a="1"/>
  <c r="A58" i="19" a="1"/>
  <c r="A13" i="19" a="1"/>
  <c r="J19" i="19" a="1"/>
  <c r="C29" i="19" a="1"/>
  <c r="J103" i="19" a="1"/>
  <c r="N17" i="19" a="1"/>
  <c r="J31" i="19" a="1"/>
  <c r="N91" i="19" a="1"/>
  <c r="A95" i="19" a="1"/>
  <c r="C122" i="19" a="1"/>
  <c r="E146" i="19" a="1"/>
  <c r="A104" i="19" a="1"/>
  <c r="C114" i="19" a="1"/>
  <c r="J149" i="19" a="1"/>
  <c r="C73" i="19" a="1"/>
  <c r="L124" i="19" a="1"/>
  <c r="K59" i="19" a="1"/>
  <c r="N160" i="19" a="1"/>
  <c r="C34" i="19" a="1"/>
  <c r="M28" i="19" a="1"/>
  <c r="A15" i="19" a="1"/>
  <c r="K147" i="19" a="1"/>
  <c r="M79" i="19" a="1"/>
  <c r="N69" i="19" a="1"/>
  <c r="A80" i="19" a="1"/>
  <c r="M45" i="19" a="1"/>
  <c r="K27" i="19" a="1"/>
  <c r="A79" i="19" a="1"/>
  <c r="A71" i="19" a="1"/>
  <c r="C97" i="19" a="1"/>
  <c r="K81" i="19" a="1"/>
  <c r="M19" i="19" a="1"/>
  <c r="M148" i="19" a="1"/>
  <c r="N11" i="19" a="1"/>
  <c r="A132" i="19" a="1"/>
  <c r="L19" i="19" a="1"/>
  <c r="C50" i="19" a="1"/>
  <c r="N66" i="19" a="1"/>
  <c r="L146" i="19" a="1"/>
  <c r="C138" i="19" a="1"/>
  <c r="N156" i="19" a="1"/>
  <c r="E122" i="19" a="1"/>
  <c r="M10" i="19" a="1"/>
  <c r="J25" i="19" a="1"/>
  <c r="K138" i="19" a="1"/>
  <c r="C126" i="19" a="1"/>
  <c r="K108" i="19" a="1"/>
  <c r="C65" i="19" a="1"/>
  <c r="N148" i="19" a="1"/>
  <c r="N96" i="19" a="1"/>
  <c r="K101" i="19" a="1"/>
  <c r="J76" i="19" a="1"/>
  <c r="K152" i="19" a="1"/>
  <c r="K157" i="19" a="1"/>
  <c r="C124" i="19" a="1"/>
  <c r="C116" i="19" a="1"/>
  <c r="A143" i="19" a="1"/>
  <c r="A59" i="19" a="1"/>
  <c r="A156" i="19" a="1"/>
  <c r="M86" i="19" a="1"/>
  <c r="M21" i="19" a="1"/>
  <c r="E12" i="19" a="1"/>
  <c r="M84" i="19" a="1"/>
  <c r="A122" i="19" a="1"/>
  <c r="N129" i="19" a="1"/>
  <c r="J98" i="19" a="1"/>
  <c r="C108" i="19" a="1"/>
  <c r="C91" i="19" a="1"/>
  <c r="C136" i="19" a="1"/>
  <c r="J30" i="19" a="1"/>
  <c r="M74" i="19" a="1"/>
  <c r="L12" i="19" a="1"/>
  <c r="K56" i="19" a="1"/>
  <c r="K42" i="19" a="1"/>
  <c r="N151" i="19" a="1"/>
  <c r="A24" i="19" a="1"/>
  <c r="C19" i="19" a="1"/>
  <c r="C84" i="19" a="1"/>
  <c r="L38" i="19" a="1"/>
  <c r="A10" i="19" a="1"/>
  <c r="L25" i="19" a="1"/>
  <c r="K61" i="19" a="1"/>
  <c r="A22" i="19" a="1"/>
  <c r="C151" i="19" a="1"/>
  <c r="C110" i="19" a="1"/>
  <c r="A30" i="19" a="1"/>
  <c r="A33" i="19" a="1"/>
  <c r="K131" i="19" a="1"/>
  <c r="J33" i="19" a="1"/>
  <c r="K151" i="19" a="1"/>
  <c r="M23" i="19" a="1"/>
  <c r="K66" i="19" a="1"/>
  <c r="C78" i="19" a="1"/>
  <c r="J96" i="19" a="1"/>
  <c r="M31" i="19" a="1"/>
  <c r="J78" i="19" a="1"/>
  <c r="J73" i="19" a="1"/>
  <c r="E151" i="19" a="1"/>
  <c r="C131" i="19" a="1"/>
  <c r="A53" i="19" a="1"/>
  <c r="J119" i="19" a="1"/>
  <c r="C150" i="19" a="1"/>
  <c r="C81" i="19" a="1"/>
  <c r="N67" i="19" a="1"/>
  <c r="M137" i="19" a="1"/>
  <c r="K76" i="19" a="1"/>
  <c r="C13" i="19" a="1"/>
  <c r="K85" i="19" a="1"/>
  <c r="M35" i="19" a="1"/>
  <c r="M101" i="19" a="1"/>
  <c r="E90" i="19" a="1"/>
  <c r="C51" i="19" a="1"/>
  <c r="M25" i="19" a="1"/>
  <c r="A41" i="19" a="1"/>
  <c r="N19" i="19" a="1"/>
  <c r="N37" i="19" a="1"/>
  <c r="A25" i="19" a="1"/>
  <c r="E114" i="19" a="1"/>
  <c r="J113" i="19" a="1"/>
  <c r="M57" i="19" a="1"/>
  <c r="M81" i="19" a="1"/>
  <c r="A50" i="19" a="1"/>
  <c r="M161" i="19" a="1"/>
  <c r="A158" i="19" a="1"/>
  <c r="A36" i="19" a="1"/>
  <c r="A148" i="19" a="1"/>
  <c r="N86" i="19" a="1"/>
  <c r="J127" i="19" a="1"/>
  <c r="L91" i="19" a="1"/>
  <c r="A135" i="19" a="1"/>
  <c r="C55" i="19" a="1"/>
  <c r="K44" i="19" a="1"/>
  <c r="N13" i="19" a="1"/>
  <c r="L161" i="19" a="1"/>
  <c r="K104" i="19" a="1"/>
  <c r="E68" i="19" a="1"/>
  <c r="J123" i="19" a="1"/>
  <c r="K10" i="19" a="1"/>
  <c r="E10" i="19" a="1"/>
  <c r="L41" i="19" a="1"/>
  <c r="L63" i="19" a="1"/>
  <c r="N80" i="19" a="1"/>
  <c r="C148" i="19" a="1"/>
  <c r="K110" i="19" a="1"/>
  <c r="M12" i="19" a="1"/>
  <c r="J101" i="19" a="1"/>
  <c r="N108" i="19" a="1"/>
  <c r="K130" i="19" a="1"/>
  <c r="E75" i="19" a="1"/>
  <c r="L32" i="19" a="1"/>
  <c r="A142" i="19" a="1"/>
  <c r="E19" i="19" a="1"/>
  <c r="L156" i="19" a="1"/>
  <c r="N74" i="19" a="1"/>
  <c r="A61" i="19" a="1"/>
  <c r="L73" i="19" a="1"/>
  <c r="K90" i="19" a="1"/>
  <c r="N30" i="19" a="1"/>
  <c r="J105" i="19" a="1"/>
  <c r="E71" i="19" a="1"/>
  <c r="E35" i="19" a="1"/>
  <c r="C16" i="19" a="1"/>
  <c r="L92" i="19" a="1"/>
  <c r="L129" i="19" a="1"/>
  <c r="M32" i="19" a="1"/>
  <c r="K134" i="19" a="1"/>
  <c r="J150" i="19" a="1"/>
  <c r="N22" i="19" a="1"/>
  <c r="E40" i="19" a="1"/>
  <c r="K72" i="19" a="1"/>
  <c r="K106" i="19" a="1"/>
  <c r="M125" i="19" a="1"/>
  <c r="E11" i="19" a="1"/>
  <c r="C37" i="19" a="1"/>
  <c r="N20" i="19" a="1"/>
  <c r="N105" i="19" a="1"/>
  <c r="N155" i="19" a="1"/>
  <c r="M76" i="19" a="1"/>
  <c r="N161" i="19" a="1"/>
  <c r="C15" i="19" a="1"/>
  <c r="J35" i="19" a="1"/>
  <c r="K31" i="19" a="1"/>
  <c r="M127" i="19" a="1"/>
  <c r="A21" i="19" a="1"/>
  <c r="L23" i="19" a="1"/>
  <c r="K96" i="19" a="1"/>
  <c r="N32" i="19" a="1"/>
  <c r="M122" i="19" a="1"/>
  <c r="L147" i="19" a="1"/>
  <c r="K93" i="19" a="1"/>
  <c r="L88" i="19" a="1"/>
  <c r="K109" i="19" a="1"/>
  <c r="K64" i="19" a="1"/>
  <c r="K133" i="19" a="1"/>
  <c r="N36" i="19" a="1"/>
  <c r="K116" i="19" a="1"/>
  <c r="C12" i="19" a="1"/>
  <c r="A106" i="19" a="1"/>
  <c r="C130" i="19" a="1"/>
  <c r="E152" i="19" a="1"/>
  <c r="L42" i="19" a="1"/>
  <c r="L79" i="19" a="1"/>
  <c r="E117" i="19" a="1"/>
  <c r="J86" i="19" a="1"/>
  <c r="N134" i="19" a="1"/>
  <c r="J93" i="19" a="1"/>
  <c r="C113" i="19" a="1"/>
  <c r="M30" i="19" a="1"/>
  <c r="C92" i="19" a="1"/>
  <c r="N45" i="19" a="1"/>
  <c r="A37" i="19" a="1"/>
  <c r="K144" i="19" a="1"/>
  <c r="A144" i="19" a="1"/>
  <c r="J117" i="19" a="1"/>
  <c r="L75" i="19" a="1"/>
  <c r="L122" i="19" a="1"/>
  <c r="A72" i="19" a="1"/>
  <c r="K102" i="19" a="1"/>
  <c r="K35" i="19" a="1"/>
  <c r="M138" i="19" a="1"/>
  <c r="M154" i="19" a="1"/>
  <c r="M85" i="19" a="1"/>
  <c r="L89" i="19" a="1"/>
  <c r="N102" i="19" a="1"/>
  <c r="L65" i="19" a="1"/>
  <c r="C139" i="19" a="1"/>
  <c r="L16" i="19" a="1"/>
  <c r="J40" i="19" a="1"/>
  <c r="M144" i="19" a="1"/>
  <c r="N44" i="19" a="1"/>
  <c r="M53" i="19" a="1"/>
  <c r="A16" i="19" a="1"/>
  <c r="L62" i="19" a="1"/>
  <c r="L36" i="19" a="1"/>
  <c r="L40" i="19" a="1"/>
  <c r="L131" i="19" a="1"/>
  <c r="M143" i="19" a="1"/>
  <c r="L123" i="19" a="1"/>
  <c r="A146" i="19" a="1"/>
  <c r="L28" i="19" a="1"/>
  <c r="L86" i="19" a="1"/>
  <c r="J90" i="19" a="1"/>
  <c r="K87" i="19" a="1"/>
  <c r="E62" i="19" a="1"/>
  <c r="C57" i="19" a="1"/>
  <c r="M39" i="19" a="1"/>
  <c r="N88" i="19" a="1"/>
  <c r="K89" i="19" a="1"/>
  <c r="L27" i="19" a="1"/>
  <c r="C74" i="19" a="1"/>
  <c r="K73" i="19" a="1"/>
  <c r="K13" i="19" a="1"/>
  <c r="A113" i="19" a="1"/>
  <c r="K78" i="19" a="1"/>
  <c r="J17" i="19" a="1"/>
  <c r="A101" i="19" a="1"/>
  <c r="C101" i="19" a="1"/>
  <c r="K124" i="19" a="1"/>
  <c r="C80" i="19" a="1"/>
  <c r="K67" i="19" a="1"/>
  <c r="N90" i="19" a="1"/>
  <c r="N51" i="19" a="1"/>
  <c r="C123" i="19" a="1"/>
  <c r="M98" i="19" a="1"/>
  <c r="J36" i="19" a="1"/>
  <c r="M126" i="19" a="1"/>
  <c r="M136" i="19" a="1"/>
  <c r="A147" i="19" a="1"/>
  <c r="J64" i="19" a="1"/>
  <c r="M134" i="19" a="1"/>
  <c r="K38" i="19" a="1"/>
  <c r="E74" i="19" a="1"/>
  <c r="L15" i="19" a="1"/>
  <c r="L93" i="19" a="1"/>
  <c r="N143" i="19" a="1"/>
  <c r="L66" i="19" a="1"/>
  <c r="A49" i="19" a="1"/>
  <c r="C120" i="19" a="1"/>
  <c r="C49" i="19" a="1"/>
  <c r="K75" i="19" a="1"/>
  <c r="N110" i="19" a="1"/>
  <c r="C158" i="19" a="1"/>
  <c r="L157" i="19" a="1"/>
  <c r="L22" i="19" a="1"/>
  <c r="K14" i="19" a="1"/>
  <c r="A78" i="19" a="1"/>
  <c r="M50" i="19" a="1"/>
  <c r="J153" i="19" a="1"/>
  <c r="E81" i="19" a="1"/>
  <c r="J92" i="19" a="1"/>
  <c r="C141" i="19" a="1"/>
  <c r="K37" i="19" a="1"/>
  <c r="J68" i="19" a="1"/>
  <c r="E115" i="19" a="1"/>
  <c r="C152" i="19" a="1"/>
  <c r="L76" i="19" a="1"/>
  <c r="C59" i="19" a="1"/>
  <c r="M55" i="19" a="1"/>
  <c r="N38" i="19" a="1"/>
  <c r="C47" i="19" a="1"/>
  <c r="L61" i="19" a="1"/>
  <c r="C27" i="19" a="1"/>
  <c r="A155" i="19" a="1"/>
  <c r="E73" i="19" a="1"/>
  <c r="L154" i="19" a="1"/>
  <c r="K33" i="19" a="1"/>
  <c r="E25" i="19" a="1"/>
  <c r="L21" i="19" a="1"/>
  <c r="J148" i="19" a="1"/>
  <c r="M129" i="19" a="1"/>
  <c r="J59" i="19" a="1"/>
  <c r="C134" i="19" a="1"/>
  <c r="M115" i="19" a="1"/>
  <c r="J124" i="19" a="1"/>
  <c r="E21" i="19" a="1"/>
  <c r="N142" i="19" a="1"/>
  <c r="N33" i="19" a="1"/>
  <c r="A76" i="19" a="1"/>
  <c r="E17" i="19" a="1"/>
  <c r="K146" i="19" a="1"/>
  <c r="K113" i="19" a="1"/>
  <c r="L13" i="19" a="1"/>
  <c r="L11" i="19" a="1"/>
  <c r="E39" i="19" a="1"/>
  <c r="J62" i="19" a="1"/>
  <c r="K62" i="19" a="1"/>
  <c r="M67" i="19" a="1"/>
  <c r="K141" i="19" a="1"/>
  <c r="L125" i="19" a="1"/>
  <c r="C45" i="19" a="1"/>
  <c r="K25" i="19" a="1"/>
  <c r="J11" i="19" a="1"/>
  <c r="N101" i="19" a="1"/>
  <c r="L115" i="19" a="1"/>
  <c r="N157" i="19" a="1"/>
  <c r="K49" i="19" a="1"/>
  <c r="J88" i="19" a="1"/>
  <c r="M91" i="19" a="1"/>
  <c r="N48" i="19" a="1"/>
  <c r="J156" i="19" a="1"/>
  <c r="E91" i="19" a="1"/>
  <c r="A130" i="19" a="1"/>
  <c r="J79" i="19" a="1"/>
  <c r="E85" i="19" a="1"/>
  <c r="C100" i="19" a="1"/>
  <c r="A152" i="19" a="1"/>
  <c r="A120" i="19" a="1"/>
  <c r="M93" i="19" a="1"/>
  <c r="J39" i="19" a="1"/>
  <c r="C161" i="19" a="1"/>
  <c r="K100" i="19" a="1"/>
  <c r="K30" i="19" a="1"/>
  <c r="M108" i="19" a="1"/>
  <c r="A57" i="19" a="1"/>
  <c r="K84" i="19" a="1"/>
  <c r="E15" i="19" a="1"/>
  <c r="N123" i="19" a="1"/>
  <c r="C95" i="19" a="1"/>
  <c r="K22" i="19" a="1"/>
  <c r="L30" i="19" a="1"/>
  <c r="L78" i="19" a="1"/>
  <c r="N137" i="19" a="1"/>
  <c r="L151" i="19" a="1"/>
  <c r="J157" i="19" a="1"/>
  <c r="J27" i="19" a="1"/>
  <c r="J12" i="19" a="1"/>
  <c r="E78" i="19" a="1"/>
  <c r="K125" i="19" a="1"/>
  <c r="C156" i="19" a="1"/>
  <c r="M83" i="19" a="1"/>
  <c r="C132" i="19" a="1"/>
  <c r="M42" i="19" a="1"/>
  <c r="M104" i="19" a="1"/>
  <c r="M52" i="19" a="1"/>
  <c r="K95" i="19" a="1"/>
  <c r="M131" i="19" a="1"/>
  <c r="K156" i="19" a="1"/>
  <c r="N84" i="19" a="1"/>
  <c r="K159" i="19" a="1"/>
  <c r="A151" i="19" a="1"/>
  <c r="M153" i="19" a="1"/>
  <c r="M150" i="19" a="1"/>
  <c r="J110" i="19" a="1"/>
  <c r="L82" i="19" a="1"/>
  <c r="C41" i="19" a="1"/>
  <c r="C153" i="19" a="1"/>
  <c r="K12" i="19" a="1"/>
  <c r="A34" i="19" a="1"/>
  <c r="N79" i="19" a="1"/>
  <c r="N159" i="19" a="1"/>
  <c r="C96" i="19" a="1"/>
  <c r="C79" i="19" a="1"/>
  <c r="C64" i="19" a="1"/>
  <c r="J158" i="19" a="1"/>
  <c r="L37" i="19" a="1"/>
  <c r="C125" i="19" a="1"/>
  <c r="M151" i="19" a="1"/>
  <c r="E31" i="19" a="1"/>
  <c r="E42" i="19" a="1"/>
  <c r="K41" i="19" a="1"/>
  <c r="M106" i="19" a="1"/>
  <c r="C35" i="19" a="1"/>
  <c r="J107" i="19" a="1"/>
  <c r="C76" i="19" a="1"/>
  <c r="A123" i="19" a="1"/>
  <c r="N147" i="19" a="1"/>
  <c r="E84" i="19" a="1"/>
  <c r="L117" i="19" a="1"/>
  <c r="J155" i="19" a="1"/>
  <c r="L31" i="19" a="1"/>
  <c r="N46" i="19" a="1"/>
  <c r="M135" i="19" a="1"/>
  <c r="E79" i="19" a="1"/>
  <c r="K143" i="19" a="1"/>
  <c r="C61" i="19" a="1"/>
  <c r="M54" i="19" a="1"/>
  <c r="E34" i="19" a="1"/>
  <c r="M71" i="19" a="1"/>
  <c r="M36" i="19" a="1"/>
  <c r="A69" i="19" a="1"/>
  <c r="L33" i="19" a="1"/>
  <c r="K114" i="19" a="1"/>
  <c r="K69" i="19" a="1"/>
  <c r="C112" i="19" a="1"/>
  <c r="M18" i="19" a="1"/>
  <c r="C52" i="19" a="1"/>
  <c r="M15" i="19" a="1"/>
  <c r="L67" i="19" a="1"/>
  <c r="A44" i="19" a="1"/>
  <c r="M41" i="19" a="1"/>
  <c r="K155" i="19" a="1"/>
  <c r="M97" i="19" a="1"/>
  <c r="A70" i="19" a="1"/>
  <c r="M147" i="19" a="1"/>
  <c r="M64" i="19" a="1"/>
  <c r="L149" i="19" a="1"/>
  <c r="N10" i="19" a="1"/>
  <c r="A48" i="19" a="1"/>
  <c r="M47" i="19" a="1"/>
  <c r="C93" i="19" a="1"/>
  <c r="K55" i="19" a="1"/>
  <c r="C109" i="19" a="1"/>
  <c r="N83" i="19" a="1"/>
  <c r="K17" i="19" a="1"/>
  <c r="M139" i="19" a="1"/>
  <c r="E153" i="19" a="1"/>
  <c r="C63" i="19" a="1"/>
  <c r="K36" i="19" a="1"/>
  <c r="J71" i="19" a="1"/>
  <c r="A63" i="19" a="1"/>
  <c r="J104" i="19" a="1"/>
  <c r="C127" i="19" a="1"/>
  <c r="M73" i="19" a="1"/>
  <c r="J69" i="19" a="1"/>
  <c r="C28" i="19" a="1"/>
  <c r="K54" i="19" a="1"/>
  <c r="A89" i="19" a="1"/>
  <c r="K80" i="19" a="1"/>
  <c r="A82" i="19" a="1"/>
  <c r="A124" i="19" a="1"/>
  <c r="E112" i="19" a="1"/>
  <c r="K136" i="19" a="1"/>
  <c r="M37" i="19" a="1"/>
  <c r="K112" i="19" a="1"/>
  <c r="E28" i="19" a="1"/>
  <c r="N42" i="19" a="1"/>
  <c r="E29" i="19" a="1"/>
  <c r="C70" i="19" a="1"/>
  <c r="C40" i="19" a="1"/>
  <c r="C105" i="19" a="1"/>
  <c r="K65" i="19" a="1"/>
  <c r="N158" i="19" a="1"/>
  <c r="J154" i="19" a="1"/>
  <c r="J80" i="19" a="1"/>
  <c r="A35" i="19" a="1"/>
  <c r="M14" i="19" a="1"/>
  <c r="N92" i="19" a="1"/>
  <c r="E158" i="19" a="1"/>
  <c r="N63" i="19" a="1"/>
  <c r="E20" i="19" a="1"/>
  <c r="M133" i="19" a="1"/>
  <c r="A42" i="19" a="1"/>
  <c r="K91" i="19" a="1"/>
  <c r="A55" i="19" a="1"/>
  <c r="N29" i="19" a="1"/>
  <c r="K140" i="19" a="1"/>
  <c r="C102" i="19" a="1"/>
  <c r="N154" i="19" a="1"/>
  <c r="A64" i="19" a="1"/>
  <c r="C98" i="19" a="1"/>
  <c r="N93" i="19" a="1"/>
  <c r="K48" i="19" a="1"/>
  <c r="C82" i="19" a="1"/>
  <c r="M113" i="19" a="1"/>
  <c r="E156" i="19" a="1"/>
  <c r="M24" i="19" a="1"/>
  <c r="J65" i="19" a="1"/>
  <c r="K24" i="19" a="1"/>
  <c r="A17" i="19" a="1"/>
  <c r="E161" i="19" a="1"/>
  <c r="C31" i="19" a="1"/>
  <c r="E23" i="19" a="1"/>
  <c r="L119" i="19" a="1"/>
  <c r="N120" i="19" a="1"/>
  <c r="C53" i="19" a="1"/>
  <c r="N31" i="19" a="1"/>
  <c r="A149" i="19" a="1"/>
  <c r="N70" i="19" a="1"/>
  <c r="L126" i="19" a="1"/>
  <c r="N58" i="19" a="1"/>
  <c r="L83" i="19" a="1"/>
  <c r="E154" i="19" a="1"/>
  <c r="A138" i="19" a="1"/>
  <c r="N34" i="19" a="1"/>
  <c r="N104" i="19" a="1"/>
  <c r="N130" i="19" a="1"/>
  <c r="M103" i="19" a="1"/>
  <c r="K63" i="19" a="1"/>
  <c r="C11" i="19" a="1"/>
  <c r="M92" i="19" a="1"/>
  <c r="J24" i="19" a="1"/>
  <c r="N112" i="19" a="1"/>
  <c r="K115" i="19" a="1"/>
  <c r="J83" i="19" a="1"/>
  <c r="C58" i="19" a="1"/>
  <c r="C85" i="19" a="1"/>
  <c r="C90" i="19" a="1"/>
  <c r="A23" i="19" a="1"/>
  <c r="J112" i="19" a="1"/>
  <c r="M20" i="19" a="1"/>
  <c r="K28" i="19" l="1"/>
  <c r="L106" i="19"/>
  <c r="L47" i="19"/>
  <c r="C50" i="19"/>
  <c r="J109" i="19"/>
  <c r="K122" i="19"/>
  <c r="N156" i="19"/>
  <c r="C66" i="19"/>
  <c r="N135" i="19"/>
  <c r="J39" i="19"/>
  <c r="K19" i="19"/>
  <c r="J12" i="19"/>
  <c r="K66" i="19"/>
  <c r="K16" i="19"/>
  <c r="A149" i="19"/>
  <c r="J103" i="19"/>
  <c r="A92" i="19"/>
  <c r="L83" i="19"/>
  <c r="J131" i="19"/>
  <c r="K76" i="19"/>
  <c r="N53" i="19"/>
  <c r="L22" i="19"/>
  <c r="A16" i="19"/>
  <c r="K55" i="19"/>
  <c r="K64" i="19"/>
  <c r="N37" i="19"/>
  <c r="L46" i="19"/>
  <c r="E139" i="19"/>
  <c r="C25" i="19"/>
  <c r="L76" i="19"/>
  <c r="J150" i="19"/>
  <c r="K131" i="19"/>
  <c r="A22" i="19"/>
  <c r="C142" i="19"/>
  <c r="L87" i="19"/>
  <c r="K89" i="19"/>
  <c r="N140" i="19"/>
  <c r="L78" i="19"/>
  <c r="A117" i="19"/>
  <c r="K71" i="19"/>
  <c r="K79" i="19"/>
  <c r="C22" i="19"/>
  <c r="C107" i="19"/>
  <c r="L88" i="19"/>
  <c r="M10" i="19"/>
  <c r="N90" i="19"/>
  <c r="A125" i="19"/>
  <c r="L41" i="19"/>
  <c r="J154" i="19"/>
  <c r="E131" i="19"/>
  <c r="M112" i="19"/>
  <c r="E120" i="19"/>
  <c r="J68" i="19"/>
  <c r="M127" i="19"/>
  <c r="L122" i="19"/>
  <c r="M137" i="19"/>
  <c r="C104" i="19"/>
  <c r="L27" i="19"/>
  <c r="K116" i="19"/>
  <c r="C58" i="19"/>
  <c r="N147" i="19"/>
  <c r="E154" i="19"/>
  <c r="L85" i="19"/>
  <c r="M91" i="19"/>
  <c r="E150" i="19"/>
  <c r="K15" i="19"/>
  <c r="J83" i="19"/>
  <c r="N118" i="19"/>
  <c r="N91" i="19"/>
  <c r="J48" i="19"/>
  <c r="N107" i="19"/>
  <c r="M39" i="19"/>
  <c r="M139" i="19"/>
  <c r="L86" i="19"/>
  <c r="L67" i="19"/>
  <c r="L38" i="19"/>
  <c r="M50" i="19"/>
  <c r="J63" i="19"/>
  <c r="M42" i="19"/>
  <c r="L33" i="19"/>
  <c r="K65" i="19"/>
  <c r="J17" i="19"/>
  <c r="E122" i="19"/>
  <c r="N103" i="19"/>
  <c r="N40" i="19"/>
  <c r="N88" i="19"/>
  <c r="L95" i="19"/>
  <c r="L36" i="19"/>
  <c r="M17" i="19"/>
  <c r="M36" i="19"/>
  <c r="M133" i="19"/>
  <c r="N57" i="19"/>
  <c r="E116" i="19"/>
  <c r="A87" i="19"/>
  <c r="L136" i="19"/>
  <c r="E117" i="19"/>
  <c r="K51" i="19"/>
  <c r="C97" i="19"/>
  <c r="C45" i="19"/>
  <c r="J147" i="19"/>
  <c r="N51" i="19"/>
  <c r="L139" i="19"/>
  <c r="N56" i="19"/>
  <c r="N76" i="19"/>
  <c r="K78" i="19"/>
  <c r="A91" i="19"/>
  <c r="L23" i="19"/>
  <c r="C48" i="19"/>
  <c r="M81" i="19"/>
  <c r="M32" i="19"/>
  <c r="L96" i="19"/>
  <c r="L69" i="19"/>
  <c r="M92" i="19"/>
  <c r="L34" i="19"/>
  <c r="A72" i="19"/>
  <c r="J92" i="19"/>
  <c r="M150" i="19"/>
  <c r="K126" i="19"/>
  <c r="L52" i="19"/>
  <c r="N80" i="19"/>
  <c r="C152" i="19"/>
  <c r="L138" i="19"/>
  <c r="J110" i="19"/>
  <c r="M15" i="19"/>
  <c r="L62" i="19"/>
  <c r="L12" i="19"/>
  <c r="K113" i="19"/>
  <c r="L151" i="19"/>
  <c r="M59" i="19"/>
  <c r="N154" i="19"/>
  <c r="M54" i="19"/>
  <c r="L131" i="19"/>
  <c r="L11" i="19"/>
  <c r="N125" i="19"/>
  <c r="M129" i="19"/>
  <c r="N150" i="19"/>
  <c r="J42" i="19"/>
  <c r="J137" i="19"/>
  <c r="K114" i="19"/>
  <c r="N54" i="19"/>
  <c r="L109" i="19"/>
  <c r="M47" i="19"/>
  <c r="L28" i="19"/>
  <c r="M154" i="19"/>
  <c r="N117" i="19"/>
  <c r="M120" i="19"/>
  <c r="E58" i="19"/>
  <c r="E16" i="19"/>
  <c r="L147" i="19"/>
  <c r="E148" i="19"/>
  <c r="L14" i="19"/>
  <c r="M52" i="19"/>
  <c r="N67" i="19"/>
  <c r="A110" i="19"/>
  <c r="L63" i="19"/>
  <c r="E147" i="19"/>
  <c r="A70" i="19"/>
  <c r="L45" i="19"/>
  <c r="E97" i="19"/>
  <c r="C102" i="19"/>
  <c r="J104" i="19"/>
  <c r="K82" i="19"/>
  <c r="J65" i="19"/>
  <c r="J98" i="19"/>
  <c r="K42" i="19"/>
  <c r="A24" i="19"/>
  <c r="L18" i="19"/>
  <c r="J132" i="19"/>
  <c r="J102" i="19"/>
  <c r="L101" i="19"/>
  <c r="N149" i="19"/>
  <c r="N38" i="19"/>
  <c r="L126" i="19"/>
  <c r="C101" i="19"/>
  <c r="L59" i="19"/>
  <c r="A97" i="19"/>
  <c r="J100" i="19"/>
  <c r="N132" i="19"/>
  <c r="J45" i="19"/>
  <c r="A160" i="19"/>
  <c r="N114" i="19"/>
  <c r="N55" i="19"/>
  <c r="C35" i="19"/>
  <c r="E57" i="19"/>
  <c r="L32" i="19"/>
  <c r="M147" i="19"/>
  <c r="J117" i="19"/>
  <c r="K61" i="19"/>
  <c r="E32" i="19"/>
  <c r="K104" i="19"/>
  <c r="K83" i="19"/>
  <c r="C160" i="19"/>
  <c r="A98" i="19"/>
  <c r="A41" i="19"/>
  <c r="J74" i="19"/>
  <c r="K124" i="19"/>
  <c r="M16" i="19"/>
  <c r="K105" i="19"/>
  <c r="A139" i="19"/>
  <c r="L161" i="19"/>
  <c r="N106" i="19"/>
  <c r="C70" i="19"/>
  <c r="E12" i="19"/>
  <c r="L130" i="19"/>
  <c r="K115" i="19"/>
  <c r="K95" i="19"/>
  <c r="M80" i="19"/>
  <c r="J66" i="19"/>
  <c r="K54" i="19"/>
  <c r="J78" i="19"/>
  <c r="N89" i="19"/>
  <c r="J24" i="19"/>
  <c r="K63" i="19"/>
  <c r="J160" i="19"/>
  <c r="E106" i="19"/>
  <c r="E23" i="19"/>
  <c r="C62" i="19"/>
  <c r="J62" i="19"/>
  <c r="K18" i="19"/>
  <c r="A130" i="19"/>
  <c r="C100" i="19"/>
  <c r="M12" i="19"/>
  <c r="N134" i="19"/>
  <c r="M131" i="19"/>
  <c r="E49" i="19"/>
  <c r="L21" i="19"/>
  <c r="J47" i="19"/>
  <c r="E142" i="19"/>
  <c r="L51" i="19"/>
  <c r="N159" i="19"/>
  <c r="J136" i="19"/>
  <c r="N17" i="19"/>
  <c r="N23" i="19"/>
  <c r="K88" i="19"/>
  <c r="E75" i="19"/>
  <c r="M61" i="19"/>
  <c r="M44" i="19"/>
  <c r="E81" i="19"/>
  <c r="L54" i="19"/>
  <c r="N25" i="19"/>
  <c r="E59" i="19"/>
  <c r="N109" i="19"/>
  <c r="K44" i="19"/>
  <c r="E86" i="19"/>
  <c r="M66" i="19"/>
  <c r="N58" i="19"/>
  <c r="K141" i="19"/>
  <c r="E151" i="19"/>
  <c r="K70" i="19"/>
  <c r="M27" i="19"/>
  <c r="C30" i="19"/>
  <c r="N68" i="19"/>
  <c r="C57" i="19"/>
  <c r="J44" i="19"/>
  <c r="J28" i="19"/>
  <c r="M114" i="19"/>
  <c r="N22" i="19"/>
  <c r="J32" i="19"/>
  <c r="L124" i="19"/>
  <c r="K21" i="19"/>
  <c r="J11" i="19"/>
  <c r="K96" i="19"/>
  <c r="J97" i="19"/>
  <c r="A67" i="19"/>
  <c r="E104" i="19"/>
  <c r="J57" i="19"/>
  <c r="E115" i="19"/>
  <c r="C69" i="19"/>
  <c r="C17" i="19"/>
  <c r="J27" i="19"/>
  <c r="J95" i="19"/>
  <c r="E48" i="19"/>
  <c r="N86" i="19"/>
  <c r="J52" i="19"/>
  <c r="K107" i="19"/>
  <c r="L90" i="19"/>
  <c r="M68" i="19"/>
  <c r="N73" i="19"/>
  <c r="C81" i="19"/>
  <c r="N27" i="19"/>
  <c r="N39" i="19"/>
  <c r="C59" i="19"/>
  <c r="J88" i="19"/>
  <c r="M55" i="19"/>
  <c r="N112" i="19"/>
  <c r="E66" i="19"/>
  <c r="C149" i="19"/>
  <c r="J37" i="19"/>
  <c r="L129" i="19"/>
  <c r="J118" i="19"/>
  <c r="A32" i="19"/>
  <c r="L140" i="19"/>
  <c r="A88" i="19"/>
  <c r="C56" i="19"/>
  <c r="A18" i="19"/>
  <c r="L117" i="19"/>
  <c r="L71" i="19"/>
  <c r="J51" i="19"/>
  <c r="K85" i="19"/>
  <c r="C132" i="19"/>
  <c r="A30" i="19"/>
  <c r="J115" i="19"/>
  <c r="M99" i="19"/>
  <c r="L20" i="19"/>
  <c r="K25" i="19"/>
  <c r="J13" i="19"/>
  <c r="K101" i="19"/>
  <c r="M30" i="19"/>
  <c r="J119" i="19"/>
  <c r="N153" i="19"/>
  <c r="L135" i="19"/>
  <c r="L58" i="19"/>
  <c r="K73" i="19"/>
  <c r="A66" i="19"/>
  <c r="J15" i="19"/>
  <c r="N87" i="19"/>
  <c r="J146" i="19"/>
  <c r="N105" i="19"/>
  <c r="M97" i="19"/>
  <c r="C11" i="19"/>
  <c r="C82" i="19"/>
  <c r="N133" i="19"/>
  <c r="K37" i="19"/>
  <c r="E51" i="19"/>
  <c r="N152" i="19"/>
  <c r="K30" i="19"/>
  <c r="A161" i="19"/>
  <c r="A48" i="19"/>
  <c r="L49" i="19"/>
  <c r="C118" i="19"/>
  <c r="C125" i="19"/>
  <c r="N124" i="19"/>
  <c r="K100" i="19"/>
  <c r="E87" i="19"/>
  <c r="L107" i="19"/>
  <c r="E46" i="19"/>
  <c r="A101" i="19"/>
  <c r="E74" i="19"/>
  <c r="N102" i="19"/>
  <c r="E114" i="19"/>
  <c r="A93" i="19"/>
  <c r="J134" i="19"/>
  <c r="N70" i="19"/>
  <c r="N122" i="19"/>
  <c r="M118" i="19"/>
  <c r="E82" i="19"/>
  <c r="E15" i="19"/>
  <c r="K81" i="19"/>
  <c r="N21" i="19"/>
  <c r="K108" i="19"/>
  <c r="A79" i="19"/>
  <c r="M35" i="19"/>
  <c r="E109" i="19"/>
  <c r="E146" i="19"/>
  <c r="A37" i="19"/>
  <c r="C130" i="19"/>
  <c r="J53" i="19"/>
  <c r="M53" i="19"/>
  <c r="K52" i="19"/>
  <c r="K103" i="19"/>
  <c r="K97" i="19"/>
  <c r="N28" i="19"/>
  <c r="A62" i="19"/>
  <c r="J127" i="19"/>
  <c r="K46" i="19"/>
  <c r="L50" i="19"/>
  <c r="J82" i="19"/>
  <c r="L29" i="19"/>
  <c r="A153" i="19"/>
  <c r="L40" i="19"/>
  <c r="K160" i="19"/>
  <c r="J50" i="19"/>
  <c r="N98" i="19"/>
  <c r="J143" i="19"/>
  <c r="L19" i="19"/>
  <c r="C42" i="19"/>
  <c r="M89" i="19"/>
  <c r="L56" i="19"/>
  <c r="C29" i="19"/>
  <c r="A25" i="19"/>
  <c r="N36" i="19"/>
  <c r="E102" i="19"/>
  <c r="M104" i="19"/>
  <c r="N142" i="19"/>
  <c r="J107" i="19"/>
  <c r="C49" i="19"/>
  <c r="M125" i="19"/>
  <c r="J35" i="19"/>
  <c r="J29" i="19"/>
  <c r="M22" i="19"/>
  <c r="M57" i="19"/>
  <c r="L81" i="19"/>
  <c r="J81" i="19"/>
  <c r="L30" i="19"/>
  <c r="A146" i="19"/>
  <c r="K109" i="19"/>
  <c r="L113" i="19"/>
  <c r="K22" i="19"/>
  <c r="E141" i="19"/>
  <c r="M21" i="19"/>
  <c r="L44" i="19"/>
  <c r="A114" i="19"/>
  <c r="L42" i="19"/>
  <c r="K49" i="19"/>
  <c r="C28" i="19"/>
  <c r="N71" i="19"/>
  <c r="J144" i="19"/>
  <c r="M140" i="19"/>
  <c r="K17" i="19"/>
  <c r="C141" i="19"/>
  <c r="N10" i="19"/>
  <c r="E135" i="19"/>
  <c r="K159" i="19"/>
  <c r="L97" i="19"/>
  <c r="J46" i="19"/>
  <c r="M93" i="19"/>
  <c r="C143" i="19"/>
  <c r="J25" i="19"/>
  <c r="N99" i="19"/>
  <c r="K12" i="19"/>
  <c r="E152" i="19"/>
  <c r="L70" i="19"/>
  <c r="K93" i="19"/>
  <c r="K110" i="19"/>
  <c r="M86" i="19"/>
  <c r="M28" i="19"/>
  <c r="J114" i="19"/>
  <c r="M20" i="19"/>
  <c r="E17" i="19"/>
  <c r="M14" i="19"/>
  <c r="M106" i="19"/>
  <c r="A55" i="19"/>
  <c r="J76" i="19"/>
  <c r="M62" i="19"/>
  <c r="J123" i="19"/>
  <c r="L64" i="19"/>
  <c r="A10" i="19"/>
  <c r="K87" i="19"/>
  <c r="J151" i="19"/>
  <c r="A21" i="19"/>
  <c r="E25" i="19"/>
  <c r="A14" i="19"/>
  <c r="K32" i="19"/>
  <c r="L10" i="19"/>
  <c r="M123" i="19"/>
  <c r="N19" i="19"/>
  <c r="N104" i="19"/>
  <c r="J126" i="19"/>
  <c r="M87" i="19"/>
  <c r="N47" i="19"/>
  <c r="M109" i="19"/>
  <c r="E93" i="19"/>
  <c r="M158" i="19"/>
  <c r="N126" i="19"/>
  <c r="A31" i="19"/>
  <c r="A152" i="19"/>
  <c r="N160" i="19"/>
  <c r="A102" i="19"/>
  <c r="M96" i="19"/>
  <c r="J85" i="19"/>
  <c r="L143" i="19"/>
  <c r="E144" i="19"/>
  <c r="K151" i="19"/>
  <c r="E161" i="19"/>
  <c r="K38" i="19"/>
  <c r="J120" i="19"/>
  <c r="M49" i="19"/>
  <c r="N138" i="19"/>
  <c r="J99" i="19"/>
  <c r="N100" i="19"/>
  <c r="N32" i="19"/>
  <c r="K129" i="19"/>
  <c r="K99" i="19"/>
  <c r="J64" i="19"/>
  <c r="K47" i="19"/>
  <c r="K140" i="19"/>
  <c r="A54" i="19"/>
  <c r="N119" i="19"/>
  <c r="E153" i="19"/>
  <c r="A127" i="19"/>
  <c r="C144" i="19"/>
  <c r="C33" i="19"/>
  <c r="M71" i="19"/>
  <c r="K134" i="19"/>
  <c r="L39" i="19"/>
  <c r="C63" i="19"/>
  <c r="A52" i="19"/>
  <c r="C93" i="19"/>
  <c r="E61" i="19"/>
  <c r="J153" i="19"/>
  <c r="N13" i="19"/>
  <c r="K123" i="19"/>
  <c r="J90" i="19"/>
  <c r="M79" i="19"/>
  <c r="L98" i="19"/>
  <c r="M75" i="19"/>
  <c r="K137" i="19"/>
  <c r="M37" i="19"/>
  <c r="A17" i="19"/>
  <c r="E11" i="19"/>
  <c r="J21" i="19"/>
  <c r="N52" i="19"/>
  <c r="N15" i="19"/>
  <c r="E158" i="19"/>
  <c r="M23" i="19"/>
  <c r="M33" i="19"/>
  <c r="N11" i="19"/>
  <c r="L55" i="19"/>
  <c r="J142" i="19"/>
  <c r="N59" i="19"/>
  <c r="M107" i="19"/>
  <c r="C31" i="19"/>
  <c r="L149" i="19"/>
  <c r="L102" i="19"/>
  <c r="A138" i="19"/>
  <c r="A42" i="19"/>
  <c r="M88" i="19"/>
  <c r="M56" i="19"/>
  <c r="L103" i="19"/>
  <c r="M122" i="19"/>
  <c r="A122" i="19"/>
  <c r="N115" i="19"/>
  <c r="K67" i="19"/>
  <c r="L146" i="19"/>
  <c r="N139" i="19"/>
  <c r="L13" i="19"/>
  <c r="M73" i="19"/>
  <c r="A108" i="19"/>
  <c r="L65" i="19"/>
  <c r="M83" i="19"/>
  <c r="A106" i="19"/>
  <c r="A51" i="19"/>
  <c r="E37" i="19"/>
  <c r="K35" i="19"/>
  <c r="C123" i="19"/>
  <c r="E134" i="19"/>
  <c r="M153" i="19"/>
  <c r="C14" i="19"/>
  <c r="E36" i="19"/>
  <c r="K132" i="19"/>
  <c r="L134" i="19"/>
  <c r="M74" i="19"/>
  <c r="M103" i="19"/>
  <c r="C113" i="19"/>
  <c r="E96" i="19"/>
  <c r="A11" i="19"/>
  <c r="C83" i="19"/>
  <c r="A53" i="19"/>
  <c r="M119" i="19"/>
  <c r="C114" i="19"/>
  <c r="K153" i="19"/>
  <c r="J79" i="19"/>
  <c r="N96" i="19"/>
  <c r="J159" i="19"/>
  <c r="A107" i="19"/>
  <c r="A115" i="19"/>
  <c r="L154" i="19"/>
  <c r="E78" i="19"/>
  <c r="K106" i="19"/>
  <c r="L104" i="19"/>
  <c r="J19" i="19"/>
  <c r="N45" i="19"/>
  <c r="L125" i="19"/>
  <c r="N29" i="19"/>
  <c r="K40" i="19"/>
  <c r="L68" i="19"/>
  <c r="J113" i="19"/>
  <c r="J67" i="19"/>
  <c r="K27" i="19"/>
  <c r="J14" i="19"/>
  <c r="E143" i="19"/>
  <c r="C138" i="19"/>
  <c r="K57" i="19"/>
  <c r="K20" i="19"/>
  <c r="M51" i="19"/>
  <c r="C90" i="19"/>
  <c r="M157" i="19"/>
  <c r="A56" i="19"/>
  <c r="C108" i="19"/>
  <c r="C39" i="19"/>
  <c r="E34" i="19"/>
  <c r="M160" i="19"/>
  <c r="C157" i="19"/>
  <c r="M25" i="19"/>
  <c r="L15" i="19"/>
  <c r="J33" i="19"/>
  <c r="L115" i="19"/>
  <c r="E138" i="19"/>
  <c r="K144" i="19"/>
  <c r="L142" i="19"/>
  <c r="J87" i="19"/>
  <c r="C51" i="19"/>
  <c r="K34" i="19"/>
  <c r="M84" i="19"/>
  <c r="C147" i="19"/>
  <c r="C64" i="19"/>
  <c r="J101" i="19"/>
  <c r="N49" i="19"/>
  <c r="J130" i="19"/>
  <c r="C137" i="19"/>
  <c r="C71" i="19"/>
  <c r="C53" i="19"/>
  <c r="A44" i="19"/>
  <c r="J55" i="19"/>
  <c r="C98" i="19"/>
  <c r="A45" i="19"/>
  <c r="J22" i="19"/>
  <c r="L82" i="19"/>
  <c r="J56" i="19"/>
  <c r="A78" i="19"/>
  <c r="J161" i="19"/>
  <c r="C74" i="19"/>
  <c r="A39" i="19"/>
  <c r="J31" i="19"/>
  <c r="M148" i="19"/>
  <c r="K72" i="19"/>
  <c r="A38" i="19"/>
  <c r="N64" i="19"/>
  <c r="L25" i="19"/>
  <c r="M156" i="19"/>
  <c r="E125" i="19"/>
  <c r="K130" i="19"/>
  <c r="N46" i="19"/>
  <c r="K59" i="19"/>
  <c r="C109" i="19"/>
  <c r="K48" i="19"/>
  <c r="E20" i="19"/>
  <c r="M134" i="19"/>
  <c r="A35" i="19"/>
  <c r="L157" i="19"/>
  <c r="K149" i="19"/>
  <c r="E28" i="19"/>
  <c r="A156" i="19"/>
  <c r="N127" i="19"/>
  <c r="A113" i="19"/>
  <c r="L84" i="19"/>
  <c r="E140" i="19"/>
  <c r="A90" i="19"/>
  <c r="C140" i="19"/>
  <c r="N14" i="19"/>
  <c r="K41" i="19"/>
  <c r="A123" i="19"/>
  <c r="C47" i="19"/>
  <c r="J112" i="19"/>
  <c r="N48" i="19"/>
  <c r="E101" i="19"/>
  <c r="L112" i="19"/>
  <c r="K112" i="19"/>
  <c r="N18" i="19"/>
  <c r="E39" i="19"/>
  <c r="L99" i="19"/>
  <c r="C154" i="19"/>
  <c r="M101" i="19"/>
  <c r="C65" i="19"/>
  <c r="A83" i="19"/>
  <c r="M76" i="19"/>
  <c r="L108" i="19"/>
  <c r="C41" i="19"/>
  <c r="J73" i="19"/>
  <c r="N63" i="19"/>
  <c r="J141" i="19"/>
  <c r="A120" i="19"/>
  <c r="C23" i="19"/>
  <c r="M34" i="19"/>
  <c r="N75" i="19"/>
  <c r="N16" i="19"/>
  <c r="K125" i="19"/>
  <c r="L57" i="19"/>
  <c r="N44" i="19"/>
  <c r="L74" i="19"/>
  <c r="E35" i="19"/>
  <c r="N30" i="19"/>
  <c r="M41" i="19"/>
  <c r="N69" i="19"/>
  <c r="J138" i="19"/>
  <c r="L148" i="19"/>
  <c r="C105" i="19"/>
  <c r="K102" i="19"/>
  <c r="N31" i="19"/>
  <c r="M142" i="19"/>
  <c r="L118" i="19"/>
  <c r="J49" i="19"/>
  <c r="M18" i="19"/>
  <c r="C38" i="19"/>
  <c r="L150" i="19"/>
  <c r="C88" i="19"/>
  <c r="E124" i="19"/>
  <c r="E30" i="19"/>
  <c r="J41" i="19"/>
  <c r="M70" i="19"/>
  <c r="M85" i="19"/>
  <c r="M13" i="19"/>
  <c r="N158" i="19"/>
  <c r="E29" i="19"/>
  <c r="E76" i="19"/>
  <c r="L31" i="19"/>
  <c r="L153" i="19"/>
  <c r="K29" i="19"/>
  <c r="N79" i="19"/>
  <c r="K155" i="19"/>
  <c r="L53" i="19"/>
  <c r="A64" i="19"/>
  <c r="A80" i="19"/>
  <c r="C67" i="19"/>
  <c r="J58" i="19"/>
  <c r="N161" i="19"/>
  <c r="J16" i="19"/>
  <c r="K133" i="19"/>
  <c r="C106" i="19"/>
  <c r="C13" i="19"/>
  <c r="L105" i="19"/>
  <c r="A95" i="19"/>
  <c r="J155" i="19"/>
  <c r="N101" i="19"/>
  <c r="J86" i="19"/>
  <c r="E31" i="19"/>
  <c r="K98" i="19"/>
  <c r="E71" i="19"/>
  <c r="A105" i="19"/>
  <c r="C134" i="19"/>
  <c r="A27" i="19"/>
  <c r="C37" i="19"/>
  <c r="C136" i="19"/>
  <c r="C158" i="19"/>
  <c r="J106" i="19"/>
  <c r="A112" i="19"/>
  <c r="M46" i="19"/>
  <c r="J105" i="19"/>
  <c r="K150" i="19"/>
  <c r="A142" i="19"/>
  <c r="J89" i="19"/>
  <c r="K139" i="19"/>
  <c r="E56" i="19"/>
  <c r="A157" i="19"/>
  <c r="K127" i="19"/>
  <c r="C161" i="19"/>
  <c r="A50" i="19"/>
  <c r="K45" i="19"/>
  <c r="A59" i="19"/>
  <c r="C150" i="19"/>
  <c r="A86" i="19"/>
  <c r="J125" i="19"/>
  <c r="M67" i="19"/>
  <c r="K68" i="19"/>
  <c r="J59" i="19"/>
  <c r="K13" i="19"/>
  <c r="N61" i="19"/>
  <c r="N72" i="19"/>
  <c r="K91" i="19"/>
  <c r="L159" i="19"/>
  <c r="C27" i="19"/>
  <c r="E108" i="19"/>
  <c r="A40" i="19"/>
  <c r="J157" i="19"/>
  <c r="E103" i="19"/>
  <c r="N82" i="19"/>
  <c r="M117" i="19"/>
  <c r="J108" i="19"/>
  <c r="E126" i="19"/>
  <c r="E13" i="19"/>
  <c r="A63" i="19"/>
  <c r="K74" i="19"/>
  <c r="N50" i="19"/>
  <c r="N141" i="19"/>
  <c r="K142" i="19"/>
  <c r="E54" i="19"/>
  <c r="J149" i="19"/>
  <c r="E69" i="19"/>
  <c r="M161" i="19"/>
  <c r="M115" i="19"/>
  <c r="A159" i="19"/>
  <c r="M126" i="19"/>
  <c r="L116" i="19"/>
  <c r="C20" i="19"/>
  <c r="E105" i="19"/>
  <c r="J54" i="19"/>
  <c r="M72" i="19"/>
  <c r="J129" i="19"/>
  <c r="C96" i="19"/>
  <c r="J72" i="19"/>
  <c r="N92" i="19"/>
  <c r="M29" i="19"/>
  <c r="C16" i="19"/>
  <c r="C19" i="19"/>
  <c r="J140" i="19"/>
  <c r="C151" i="19"/>
  <c r="E84" i="19"/>
  <c r="J135" i="19"/>
  <c r="E88" i="19"/>
  <c r="C117" i="19"/>
  <c r="A134" i="19"/>
  <c r="C103" i="19"/>
  <c r="C84" i="19"/>
  <c r="M143" i="19"/>
  <c r="A140" i="19"/>
  <c r="J124" i="19"/>
  <c r="J139" i="19"/>
  <c r="A33" i="19"/>
  <c r="K143" i="19"/>
  <c r="E68" i="19"/>
  <c r="N144" i="19"/>
  <c r="C10" i="19"/>
  <c r="C116" i="19"/>
  <c r="M64" i="19"/>
  <c r="K31" i="19"/>
  <c r="N97" i="19"/>
  <c r="N116" i="19"/>
  <c r="N85" i="19"/>
  <c r="M82" i="19"/>
  <c r="A49" i="19"/>
  <c r="K120" i="19"/>
  <c r="C159" i="19"/>
  <c r="M98" i="19"/>
  <c r="A132" i="19"/>
  <c r="K50" i="19"/>
  <c r="L79" i="19"/>
  <c r="M24" i="19"/>
  <c r="J80" i="19"/>
  <c r="A69" i="19"/>
  <c r="A136" i="19"/>
  <c r="K24" i="19"/>
  <c r="J10" i="19"/>
  <c r="J69" i="19"/>
  <c r="C15" i="19"/>
  <c r="C91" i="19"/>
  <c r="L73" i="19"/>
  <c r="A118" i="19"/>
  <c r="L92" i="19"/>
  <c r="A154" i="19"/>
  <c r="E38" i="19"/>
  <c r="N84" i="19"/>
  <c r="N35" i="19"/>
  <c r="K136" i="19"/>
  <c r="L144" i="19"/>
  <c r="C34" i="19"/>
  <c r="C73" i="19"/>
  <c r="E107" i="19"/>
  <c r="C89" i="19"/>
  <c r="E155" i="19"/>
  <c r="L91" i="19"/>
  <c r="J91" i="19"/>
  <c r="L75" i="19"/>
  <c r="J96" i="19"/>
  <c r="A71" i="19"/>
  <c r="C86" i="19"/>
  <c r="K148" i="19"/>
  <c r="C61" i="19"/>
  <c r="C40" i="19"/>
  <c r="N136" i="19"/>
  <c r="E55" i="19"/>
  <c r="E99" i="19"/>
  <c r="N131" i="19"/>
  <c r="E85" i="19"/>
  <c r="E33" i="19"/>
  <c r="C122" i="19"/>
  <c r="N130" i="19"/>
  <c r="A84" i="19"/>
  <c r="C85" i="19"/>
  <c r="M135" i="19"/>
  <c r="A126" i="19"/>
  <c r="J116" i="19"/>
  <c r="M130" i="19"/>
  <c r="C36" i="19"/>
  <c r="K58" i="19"/>
  <c r="N34" i="19"/>
  <c r="C72" i="19"/>
  <c r="A100" i="19"/>
  <c r="C75" i="19"/>
  <c r="A144" i="19"/>
  <c r="K161" i="19"/>
  <c r="N83" i="19"/>
  <c r="M38" i="19"/>
  <c r="M69" i="19"/>
  <c r="L120" i="19"/>
  <c r="N62" i="19"/>
  <c r="N129" i="19"/>
  <c r="M63" i="19"/>
  <c r="K80" i="19"/>
  <c r="E130" i="19"/>
  <c r="C12" i="19"/>
  <c r="K84" i="19"/>
  <c r="A119" i="19"/>
  <c r="L48" i="19"/>
  <c r="E24" i="19"/>
  <c r="N137" i="19"/>
  <c r="C55" i="19"/>
  <c r="M78" i="19"/>
  <c r="E136" i="19"/>
  <c r="C76" i="19"/>
  <c r="K135" i="19"/>
  <c r="A147" i="19"/>
  <c r="E98" i="19"/>
  <c r="E113" i="19"/>
  <c r="E95" i="19"/>
  <c r="N33" i="19"/>
  <c r="J20" i="19"/>
  <c r="L132" i="19"/>
  <c r="M124" i="19"/>
  <c r="N151" i="19"/>
  <c r="A96" i="19"/>
  <c r="E156" i="19"/>
  <c r="N113" i="19"/>
  <c r="E67" i="19"/>
  <c r="K10" i="19"/>
  <c r="M19" i="19"/>
  <c r="L93" i="19"/>
  <c r="M100" i="19"/>
  <c r="E91" i="19"/>
  <c r="C119" i="19"/>
  <c r="C24" i="19"/>
  <c r="N146" i="19"/>
  <c r="E89" i="19"/>
  <c r="E132" i="19"/>
  <c r="M141" i="19"/>
  <c r="E112" i="19"/>
  <c r="E64" i="19"/>
  <c r="C146" i="19"/>
  <c r="L152" i="19"/>
  <c r="A75" i="19"/>
  <c r="C112" i="19"/>
  <c r="L123" i="19"/>
  <c r="A109" i="19"/>
  <c r="E42" i="19"/>
  <c r="A151" i="19"/>
  <c r="C156" i="19"/>
  <c r="N12" i="19"/>
  <c r="C129" i="19"/>
  <c r="A131" i="19"/>
  <c r="E53" i="19"/>
  <c r="A57" i="19"/>
  <c r="A129" i="19"/>
  <c r="J34" i="19"/>
  <c r="L158" i="19"/>
  <c r="L16" i="19"/>
  <c r="A28" i="19"/>
  <c r="M151" i="19"/>
  <c r="A36" i="19"/>
  <c r="E118" i="19"/>
  <c r="C110" i="19"/>
  <c r="C52" i="19"/>
  <c r="E100" i="19"/>
  <c r="L80" i="19"/>
  <c r="J38" i="19"/>
  <c r="M58" i="19"/>
  <c r="L141" i="19"/>
  <c r="L119" i="19"/>
  <c r="A19" i="19"/>
  <c r="C133" i="19"/>
  <c r="E22" i="19"/>
  <c r="C79" i="19"/>
  <c r="C68" i="19"/>
  <c r="J158" i="19"/>
  <c r="A99" i="19"/>
  <c r="A68" i="19"/>
  <c r="K75" i="19"/>
  <c r="K62" i="19"/>
  <c r="A133" i="19"/>
  <c r="A13" i="19"/>
  <c r="M152" i="19"/>
  <c r="M110" i="19"/>
  <c r="M48" i="19"/>
  <c r="K23" i="19"/>
  <c r="L127" i="19"/>
  <c r="L17" i="19"/>
  <c r="J133" i="19"/>
  <c r="E90" i="19"/>
  <c r="A65" i="19"/>
  <c r="L156" i="19"/>
  <c r="M113" i="19"/>
  <c r="K117" i="19"/>
  <c r="M95" i="19"/>
  <c r="N65" i="19"/>
  <c r="E70" i="19"/>
  <c r="A74" i="19"/>
  <c r="C32" i="19"/>
  <c r="L133" i="19"/>
  <c r="M116" i="19"/>
  <c r="K53" i="19"/>
  <c r="C139" i="19"/>
  <c r="L114" i="19"/>
  <c r="E18" i="19"/>
  <c r="C18" i="19"/>
  <c r="C54" i="19"/>
  <c r="N157" i="19"/>
  <c r="E159" i="19"/>
  <c r="N24" i="19"/>
  <c r="J30" i="19"/>
  <c r="L100" i="19"/>
  <c r="A61" i="19"/>
  <c r="K154" i="19"/>
  <c r="C95" i="19"/>
  <c r="N66" i="19"/>
  <c r="N110" i="19"/>
  <c r="N93" i="19"/>
  <c r="J61" i="19"/>
  <c r="K152" i="19"/>
  <c r="E52" i="19"/>
  <c r="J75" i="19"/>
  <c r="N120" i="19"/>
  <c r="E80" i="19"/>
  <c r="C92" i="19"/>
  <c r="K156" i="19"/>
  <c r="E129" i="19"/>
  <c r="A124" i="19"/>
  <c r="L61" i="19"/>
  <c r="N148" i="19"/>
  <c r="E45" i="19"/>
  <c r="A135" i="19"/>
  <c r="A23" i="19"/>
  <c r="E73" i="19"/>
  <c r="E83" i="19"/>
  <c r="M159" i="19"/>
  <c r="J71" i="19"/>
  <c r="A47" i="19"/>
  <c r="L66" i="19"/>
  <c r="M155" i="19"/>
  <c r="E137" i="19"/>
  <c r="E65" i="19"/>
  <c r="K157" i="19"/>
  <c r="M146" i="19"/>
  <c r="K39" i="19"/>
  <c r="L72" i="19"/>
  <c r="L110" i="19"/>
  <c r="K92" i="19"/>
  <c r="A82" i="19"/>
  <c r="J84" i="19"/>
  <c r="K146" i="19"/>
  <c r="C21" i="19"/>
  <c r="E110" i="19"/>
  <c r="C126" i="19"/>
  <c r="N155" i="19"/>
  <c r="M90" i="19"/>
  <c r="J40" i="19"/>
  <c r="E72" i="19"/>
  <c r="A104" i="19"/>
  <c r="A58" i="19"/>
  <c r="N81" i="19"/>
  <c r="L37" i="19"/>
  <c r="N123" i="19"/>
  <c r="L24" i="19"/>
  <c r="A148" i="19"/>
  <c r="L89" i="19"/>
  <c r="M108" i="19"/>
  <c r="A143" i="19"/>
  <c r="J152" i="19"/>
  <c r="C120" i="19"/>
  <c r="E127" i="19"/>
  <c r="M138" i="19"/>
  <c r="C131" i="19"/>
  <c r="J36" i="19"/>
  <c r="M102" i="19"/>
  <c r="M40" i="19"/>
  <c r="N42" i="19"/>
  <c r="K14" i="19"/>
  <c r="E149" i="19"/>
  <c r="A155" i="19"/>
  <c r="N78" i="19"/>
  <c r="J18" i="19"/>
  <c r="K11" i="19"/>
  <c r="N20" i="19"/>
  <c r="E62" i="19"/>
  <c r="K90" i="19"/>
  <c r="K86" i="19"/>
  <c r="K56" i="19"/>
  <c r="N143" i="19"/>
  <c r="N41" i="19"/>
  <c r="C99" i="19"/>
  <c r="J93" i="19"/>
  <c r="A103" i="19"/>
  <c r="M45" i="19"/>
  <c r="K158" i="19"/>
  <c r="M132" i="19"/>
  <c r="A116" i="19"/>
  <c r="E63" i="19"/>
  <c r="E92" i="19"/>
  <c r="K36" i="19"/>
  <c r="J156" i="19"/>
  <c r="M105" i="19"/>
  <c r="A29" i="19"/>
  <c r="M144" i="19"/>
  <c r="L155" i="19"/>
  <c r="K147" i="19"/>
  <c r="A15" i="19"/>
  <c r="C44" i="19"/>
  <c r="C115" i="19"/>
  <c r="E157" i="19"/>
  <c r="K138" i="19"/>
  <c r="J70" i="19"/>
  <c r="L35" i="19"/>
  <c r="E40" i="19"/>
  <c r="K33" i="19"/>
  <c r="E133" i="19"/>
  <c r="A34" i="19"/>
  <c r="C124" i="19"/>
  <c r="E27" i="19"/>
  <c r="E50" i="19"/>
  <c r="A150" i="19"/>
  <c r="M149" i="19"/>
  <c r="E119" i="19"/>
  <c r="A12" i="19"/>
  <c r="C153" i="19"/>
  <c r="E21" i="19"/>
  <c r="A46" i="19"/>
  <c r="M136" i="19"/>
  <c r="E47" i="19"/>
  <c r="C155" i="19"/>
  <c r="K118" i="19"/>
  <c r="E44" i="19"/>
  <c r="C87" i="19"/>
  <c r="C78" i="19"/>
  <c r="E10" i="19"/>
  <c r="A137" i="19"/>
  <c r="J122" i="19"/>
  <c r="J23" i="19"/>
  <c r="K69" i="19"/>
  <c r="L137" i="19"/>
  <c r="A141" i="19"/>
  <c r="A158" i="19"/>
  <c r="L160" i="19"/>
  <c r="N108" i="19"/>
  <c r="A81" i="19"/>
  <c r="C148" i="19"/>
  <c r="M11" i="19"/>
  <c r="N95" i="19"/>
  <c r="N74" i="19"/>
  <c r="C46" i="19"/>
  <c r="A73" i="19"/>
  <c r="E79" i="19"/>
  <c r="C127" i="19"/>
  <c r="K119" i="19"/>
  <c r="A76" i="19"/>
  <c r="A85" i="19"/>
  <c r="E19" i="19"/>
  <c r="M31" i="19"/>
  <c r="A89" i="19"/>
  <c r="E41" i="19"/>
  <c r="E123" i="19"/>
  <c r="C80" i="19"/>
  <c r="J148" i="19"/>
  <c r="E160" i="19"/>
  <c r="A20" i="19"/>
  <c r="C135" i="19"/>
  <c r="M65" i="19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2" i="39" l="1"/>
  <c r="H2" i="39" s="1"/>
  <c r="G34" i="39"/>
  <c r="H34" i="39" s="1"/>
  <c r="G18" i="39"/>
  <c r="G30" i="39"/>
  <c r="H30" i="39" s="1"/>
  <c r="G14" i="39"/>
  <c r="G26" i="39"/>
  <c r="H26" i="39" s="1"/>
  <c r="G10" i="39"/>
  <c r="G22" i="39"/>
  <c r="G6" i="39"/>
  <c r="G33" i="39"/>
  <c r="H33" i="39" s="1"/>
  <c r="G29" i="39"/>
  <c r="G25" i="39"/>
  <c r="G21" i="39"/>
  <c r="H21" i="39" s="1"/>
  <c r="G17" i="39"/>
  <c r="G13" i="39"/>
  <c r="G9" i="39"/>
  <c r="G5" i="39"/>
  <c r="G36" i="39"/>
  <c r="H36" i="39" s="1"/>
  <c r="G32" i="39"/>
  <c r="G28" i="39"/>
  <c r="G24" i="39"/>
  <c r="H24" i="39" s="1"/>
  <c r="G20" i="39"/>
  <c r="G16" i="39"/>
  <c r="G12" i="39"/>
  <c r="G8" i="39"/>
  <c r="G4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21" i="39"/>
  <c r="F25" i="39"/>
  <c r="F29" i="39"/>
  <c r="F33" i="39"/>
  <c r="F20" i="39"/>
  <c r="F24" i="39"/>
  <c r="F28" i="39"/>
  <c r="F32" i="39"/>
  <c r="F36" i="39"/>
  <c r="F23" i="39"/>
  <c r="F27" i="39"/>
  <c r="F31" i="39"/>
  <c r="F35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P33" i="19"/>
  <c r="Q33" i="19"/>
  <c r="R33" i="19"/>
  <c r="D19" i="39" l="1"/>
  <c r="D28" i="39"/>
  <c r="D32" i="39"/>
  <c r="D20" i="39"/>
  <c r="H20" i="39"/>
  <c r="D29" i="39"/>
  <c r="D25" i="39"/>
  <c r="D22" i="39"/>
  <c r="D23" i="39"/>
  <c r="D21" i="39"/>
  <c r="D36" i="39"/>
  <c r="H29" i="39"/>
  <c r="D33" i="39"/>
  <c r="H23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14" i="39"/>
  <c r="D14" i="39"/>
  <c r="H9" i="39"/>
  <c r="D9" i="39"/>
  <c r="H3" i="39"/>
  <c r="D3" i="39"/>
  <c r="H5" i="39"/>
  <c r="D5" i="39"/>
  <c r="H13" i="39"/>
  <c r="D13" i="39"/>
  <c r="R31" i="19"/>
  <c r="R32" i="19"/>
  <c r="P32" i="19"/>
  <c r="Q32" i="19"/>
  <c r="E2" i="34" l="1"/>
  <c r="E3" i="34"/>
  <c r="E5" i="34"/>
  <c r="E6" i="34"/>
  <c r="E4" i="34"/>
  <c r="E14" i="34"/>
  <c r="E7" i="34"/>
  <c r="E12" i="34"/>
  <c r="E10" i="34"/>
  <c r="E8" i="34"/>
  <c r="E17" i="34"/>
  <c r="E9" i="34"/>
  <c r="E16" i="34"/>
  <c r="E15" i="34"/>
  <c r="E11" i="34"/>
  <c r="E22" i="34"/>
  <c r="E13" i="34"/>
  <c r="E23" i="34"/>
  <c r="E18" i="34"/>
  <c r="E20" i="34"/>
  <c r="E30" i="34"/>
  <c r="E19" i="34"/>
  <c r="E29" i="34"/>
  <c r="E21" i="34"/>
  <c r="E28" i="34"/>
  <c r="E25" i="34"/>
  <c r="E27" i="34"/>
  <c r="E26" i="34"/>
  <c r="E24" i="34"/>
  <c r="E36" i="34"/>
  <c r="E32" i="34"/>
  <c r="E34" i="34"/>
  <c r="E33" i="34"/>
  <c r="E31" i="34"/>
  <c r="E35" i="34"/>
  <c r="E38" i="34"/>
  <c r="E42" i="34"/>
  <c r="E40" i="34"/>
  <c r="E37" i="34"/>
  <c r="E39" i="34"/>
  <c r="E41" i="34"/>
  <c r="E43" i="34"/>
  <c r="E44" i="34"/>
  <c r="E46" i="34"/>
  <c r="E47" i="34"/>
  <c r="E48" i="34"/>
  <c r="E49" i="34"/>
  <c r="E51" i="34"/>
  <c r="E45" i="34"/>
  <c r="Q31" i="19" l="1"/>
  <c r="P31" i="19"/>
  <c r="A22" i="34" l="1"/>
  <c r="A45" i="34" l="1"/>
  <c r="C45" i="34"/>
  <c r="J45" i="34" s="1"/>
  <c r="I45" i="34"/>
  <c r="L45" i="34"/>
  <c r="M45" i="34"/>
  <c r="N45" i="34"/>
  <c r="A51" i="34"/>
  <c r="C51" i="34"/>
  <c r="J51" i="34" s="1"/>
  <c r="I51" i="34"/>
  <c r="L51" i="34"/>
  <c r="M51" i="34"/>
  <c r="N51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1" i="34"/>
  <c r="C41" i="34"/>
  <c r="J41" i="34" s="1"/>
  <c r="I41" i="34"/>
  <c r="L41" i="34"/>
  <c r="M41" i="34"/>
  <c r="N41" i="34"/>
  <c r="A39" i="34"/>
  <c r="C39" i="34"/>
  <c r="J39" i="34" s="1"/>
  <c r="I39" i="34"/>
  <c r="L39" i="34"/>
  <c r="M39" i="34"/>
  <c r="N39" i="34"/>
  <c r="A37" i="34"/>
  <c r="C37" i="34"/>
  <c r="J37" i="34" s="1"/>
  <c r="I37" i="34"/>
  <c r="L37" i="34"/>
  <c r="M37" i="34"/>
  <c r="N37" i="34"/>
  <c r="A40" i="34"/>
  <c r="C40" i="34"/>
  <c r="J40" i="34" s="1"/>
  <c r="I40" i="34"/>
  <c r="L40" i="34"/>
  <c r="M40" i="34"/>
  <c r="N40" i="34"/>
  <c r="A42" i="34"/>
  <c r="C42" i="34"/>
  <c r="J42" i="34" s="1"/>
  <c r="I42" i="34"/>
  <c r="L42" i="34"/>
  <c r="M42" i="34"/>
  <c r="N42" i="34"/>
  <c r="A38" i="34"/>
  <c r="C38" i="34"/>
  <c r="J38" i="34" s="1"/>
  <c r="I38" i="34"/>
  <c r="L38" i="34"/>
  <c r="M38" i="34"/>
  <c r="N38" i="34"/>
  <c r="A35" i="34"/>
  <c r="C35" i="34"/>
  <c r="J35" i="34" s="1"/>
  <c r="I35" i="34"/>
  <c r="L35" i="34"/>
  <c r="M35" i="34"/>
  <c r="N35" i="34"/>
  <c r="A31" i="34"/>
  <c r="C31" i="34"/>
  <c r="J31" i="34" s="1"/>
  <c r="I31" i="34"/>
  <c r="L31" i="34"/>
  <c r="M31" i="34"/>
  <c r="N31" i="34"/>
  <c r="A33" i="34"/>
  <c r="C33" i="34"/>
  <c r="J33" i="34" s="1"/>
  <c r="I33" i="34"/>
  <c r="L33" i="34"/>
  <c r="M33" i="34"/>
  <c r="N33" i="34"/>
  <c r="A34" i="34"/>
  <c r="C34" i="34"/>
  <c r="J34" i="34" s="1"/>
  <c r="I34" i="34"/>
  <c r="L34" i="34"/>
  <c r="M34" i="34"/>
  <c r="N34" i="34"/>
  <c r="A32" i="34"/>
  <c r="C32" i="34"/>
  <c r="J32" i="34" s="1"/>
  <c r="I32" i="34"/>
  <c r="L32" i="34"/>
  <c r="M32" i="34"/>
  <c r="N32" i="34"/>
  <c r="A36" i="34"/>
  <c r="C36" i="34"/>
  <c r="J36" i="34" s="1"/>
  <c r="I36" i="34"/>
  <c r="L36" i="34"/>
  <c r="M36" i="34"/>
  <c r="N36" i="34"/>
  <c r="A24" i="34"/>
  <c r="C24" i="34"/>
  <c r="J24" i="34" s="1"/>
  <c r="I24" i="34"/>
  <c r="L24" i="34"/>
  <c r="M24" i="34"/>
  <c r="N24" i="34"/>
  <c r="A26" i="34"/>
  <c r="C26" i="34"/>
  <c r="J26" i="34" s="1"/>
  <c r="I26" i="34"/>
  <c r="L26" i="34"/>
  <c r="M26" i="34"/>
  <c r="N26" i="34"/>
  <c r="A27" i="34"/>
  <c r="C27" i="34"/>
  <c r="J27" i="34" s="1"/>
  <c r="I27" i="34"/>
  <c r="L27" i="34"/>
  <c r="M27" i="34"/>
  <c r="N27" i="34"/>
  <c r="A25" i="34"/>
  <c r="C25" i="34"/>
  <c r="J25" i="34" s="1"/>
  <c r="I25" i="34"/>
  <c r="L25" i="34"/>
  <c r="M25" i="34"/>
  <c r="N25" i="34"/>
  <c r="A28" i="34"/>
  <c r="C28" i="34"/>
  <c r="J28" i="34" s="1"/>
  <c r="I28" i="34"/>
  <c r="L28" i="34"/>
  <c r="M28" i="34"/>
  <c r="N28" i="34"/>
  <c r="A21" i="34"/>
  <c r="C21" i="34"/>
  <c r="J21" i="34" s="1"/>
  <c r="I21" i="34"/>
  <c r="L21" i="34"/>
  <c r="M21" i="34"/>
  <c r="N21" i="34"/>
  <c r="A29" i="34"/>
  <c r="C29" i="34"/>
  <c r="J29" i="34" s="1"/>
  <c r="I29" i="34"/>
  <c r="L29" i="34"/>
  <c r="M29" i="34"/>
  <c r="N29" i="34"/>
  <c r="A19" i="34"/>
  <c r="C19" i="34"/>
  <c r="J19" i="34" s="1"/>
  <c r="I19" i="34"/>
  <c r="L19" i="34"/>
  <c r="M19" i="34"/>
  <c r="N19" i="34"/>
  <c r="A30" i="34"/>
  <c r="C30" i="34"/>
  <c r="J30" i="34" s="1"/>
  <c r="I30" i="34"/>
  <c r="L30" i="34"/>
  <c r="M30" i="34"/>
  <c r="N30" i="34"/>
  <c r="A20" i="34"/>
  <c r="C20" i="34"/>
  <c r="J20" i="34" s="1"/>
  <c r="I20" i="34"/>
  <c r="L20" i="34"/>
  <c r="M20" i="34"/>
  <c r="N20" i="34"/>
  <c r="A18" i="34"/>
  <c r="C18" i="34"/>
  <c r="J18" i="34" s="1"/>
  <c r="I18" i="34"/>
  <c r="L18" i="34"/>
  <c r="M18" i="34"/>
  <c r="N18" i="34"/>
  <c r="A23" i="34"/>
  <c r="C23" i="34"/>
  <c r="J23" i="34" s="1"/>
  <c r="I23" i="34"/>
  <c r="L23" i="34"/>
  <c r="M23" i="34"/>
  <c r="N23" i="34"/>
  <c r="A13" i="34"/>
  <c r="C13" i="34"/>
  <c r="J13" i="34" s="1"/>
  <c r="I13" i="34"/>
  <c r="L13" i="34"/>
  <c r="M13" i="34"/>
  <c r="N13" i="34"/>
  <c r="I93" i="19"/>
  <c r="I127" i="19"/>
  <c r="F127" i="19" l="1"/>
  <c r="F13" i="34"/>
  <c r="F23" i="34"/>
  <c r="F18" i="34"/>
  <c r="F20" i="34"/>
  <c r="F30" i="34"/>
  <c r="F19" i="34"/>
  <c r="F29" i="34"/>
  <c r="F21" i="34"/>
  <c r="F28" i="34"/>
  <c r="F25" i="34"/>
  <c r="F27" i="34"/>
  <c r="F26" i="34"/>
  <c r="F24" i="34"/>
  <c r="F36" i="34"/>
  <c r="F32" i="34"/>
  <c r="F34" i="34"/>
  <c r="F33" i="34"/>
  <c r="F31" i="34"/>
  <c r="F35" i="34"/>
  <c r="F38" i="34"/>
  <c r="F42" i="34"/>
  <c r="F40" i="34"/>
  <c r="F37" i="34"/>
  <c r="F39" i="34"/>
  <c r="F41" i="34"/>
  <c r="F43" i="34"/>
  <c r="F44" i="34"/>
  <c r="F46" i="34"/>
  <c r="F47" i="34"/>
  <c r="F48" i="34"/>
  <c r="F49" i="34"/>
  <c r="F51" i="34"/>
  <c r="F45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I161" i="19" l="1"/>
  <c r="I144" i="19"/>
  <c r="I110" i="19"/>
  <c r="I76" i="19"/>
  <c r="I59" i="19"/>
  <c r="I42" i="19"/>
  <c r="F161" i="19" l="1"/>
  <c r="F144" i="19"/>
  <c r="F110" i="19"/>
  <c r="F76" i="19"/>
  <c r="F42" i="19"/>
  <c r="P30" i="19"/>
  <c r="Q30" i="19"/>
  <c r="R11" i="19" l="1"/>
  <c r="R12" i="19"/>
  <c r="R13" i="19"/>
  <c r="R14" i="19"/>
  <c r="R15" i="19"/>
  <c r="R16" i="19"/>
  <c r="R17" i="19"/>
  <c r="R18" i="19"/>
  <c r="R19" i="19"/>
  <c r="R20" i="19"/>
  <c r="R21" i="19"/>
  <c r="R22" i="19"/>
  <c r="R23" i="19"/>
  <c r="R24" i="19"/>
  <c r="R25" i="19"/>
  <c r="R26" i="19"/>
  <c r="R27" i="19"/>
  <c r="R28" i="19"/>
  <c r="R10" i="19"/>
  <c r="P29" i="19" l="1"/>
  <c r="Q29" i="19"/>
  <c r="N2" i="34"/>
  <c r="N3" i="34"/>
  <c r="N5" i="34"/>
  <c r="N6" i="34"/>
  <c r="N4" i="34"/>
  <c r="N14" i="34"/>
  <c r="N7" i="34"/>
  <c r="N12" i="34"/>
  <c r="N10" i="34"/>
  <c r="N8" i="34"/>
  <c r="N17" i="34"/>
  <c r="N9" i="34"/>
  <c r="N16" i="34"/>
  <c r="N15" i="34"/>
  <c r="N11" i="34"/>
  <c r="N22" i="34"/>
  <c r="P28" i="19" l="1"/>
  <c r="Q28" i="19"/>
  <c r="A2" i="34" l="1"/>
  <c r="A3" i="34"/>
  <c r="A5" i="34"/>
  <c r="A6" i="34"/>
  <c r="A4" i="34"/>
  <c r="A14" i="34"/>
  <c r="A7" i="34"/>
  <c r="A12" i="34"/>
  <c r="A10" i="34"/>
  <c r="A8" i="34"/>
  <c r="A17" i="34"/>
  <c r="A9" i="34"/>
  <c r="A16" i="34"/>
  <c r="A15" i="34"/>
  <c r="A11" i="34"/>
  <c r="C22" i="34" l="1"/>
  <c r="J22" i="34" s="1"/>
  <c r="C11" i="34"/>
  <c r="J11" i="34" s="1"/>
  <c r="C15" i="34"/>
  <c r="J15" i="34" s="1"/>
  <c r="C16" i="34"/>
  <c r="J16" i="34" s="1"/>
  <c r="C9" i="34"/>
  <c r="J9" i="34" s="1"/>
  <c r="C17" i="34"/>
  <c r="J17" i="34" s="1"/>
  <c r="C8" i="34"/>
  <c r="J8" i="34" s="1"/>
  <c r="C10" i="34"/>
  <c r="J10" i="34" s="1"/>
  <c r="C12" i="34"/>
  <c r="J12" i="34" s="1"/>
  <c r="C7" i="34"/>
  <c r="J7" i="34" s="1"/>
  <c r="C14" i="34"/>
  <c r="J14" i="34" s="1"/>
  <c r="C4" i="34"/>
  <c r="J4" i="34" s="1"/>
  <c r="C6" i="34"/>
  <c r="J6" i="34" s="1"/>
  <c r="C5" i="34"/>
  <c r="J5" i="34" s="1"/>
  <c r="C3" i="34"/>
  <c r="J3" i="34" s="1"/>
  <c r="C2" i="34"/>
  <c r="J2" i="34" s="1"/>
  <c r="M11" i="34"/>
  <c r="L15" i="34"/>
  <c r="I16" i="34"/>
  <c r="M17" i="34"/>
  <c r="L8" i="34"/>
  <c r="I10" i="34"/>
  <c r="M7" i="34"/>
  <c r="L14" i="34"/>
  <c r="L4" i="34"/>
  <c r="I6" i="34"/>
  <c r="M3" i="34"/>
  <c r="M2" i="34"/>
  <c r="L17" i="34"/>
  <c r="L7" i="34"/>
  <c r="I4" i="34"/>
  <c r="M5" i="34"/>
  <c r="L2" i="34"/>
  <c r="M22" i="34"/>
  <c r="L11" i="34"/>
  <c r="I15" i="34"/>
  <c r="M9" i="34"/>
  <c r="I8" i="34"/>
  <c r="M12" i="34"/>
  <c r="I14" i="34"/>
  <c r="L3" i="34"/>
  <c r="L22" i="34"/>
  <c r="I11" i="34"/>
  <c r="M16" i="34"/>
  <c r="L9" i="34"/>
  <c r="I17" i="34"/>
  <c r="M10" i="34"/>
  <c r="L12" i="34"/>
  <c r="I7" i="34"/>
  <c r="M6" i="34"/>
  <c r="L5" i="34"/>
  <c r="I3" i="34"/>
  <c r="I2" i="34"/>
  <c r="L16" i="34"/>
  <c r="I9" i="34"/>
  <c r="M8" i="34"/>
  <c r="I12" i="34"/>
  <c r="M14" i="34"/>
  <c r="M4" i="34"/>
  <c r="I5" i="34"/>
  <c r="I22" i="34"/>
  <c r="M15" i="34"/>
  <c r="L10" i="34"/>
  <c r="L6" i="34"/>
  <c r="F2" i="34"/>
  <c r="G52" i="34" l="1"/>
  <c r="G54" i="34"/>
  <c r="G50" i="34"/>
  <c r="G53" i="34"/>
  <c r="G56" i="34"/>
  <c r="G55" i="34"/>
  <c r="G57" i="34"/>
  <c r="G2" i="34"/>
  <c r="G45" i="34"/>
  <c r="D45" i="34" s="1"/>
  <c r="G51" i="34"/>
  <c r="D51" i="34" s="1"/>
  <c r="G49" i="34"/>
  <c r="D49" i="34" s="1"/>
  <c r="G48" i="34"/>
  <c r="D48" i="34" s="1"/>
  <c r="G47" i="34"/>
  <c r="D47" i="34" s="1"/>
  <c r="G46" i="34"/>
  <c r="D46" i="34" s="1"/>
  <c r="G44" i="34"/>
  <c r="D44" i="34" s="1"/>
  <c r="G43" i="34"/>
  <c r="D43" i="34" s="1"/>
  <c r="G41" i="34"/>
  <c r="D41" i="34" s="1"/>
  <c r="G39" i="34"/>
  <c r="D39" i="34" s="1"/>
  <c r="G37" i="34"/>
  <c r="D37" i="34" s="1"/>
  <c r="G40" i="34"/>
  <c r="D40" i="34" s="1"/>
  <c r="G42" i="34"/>
  <c r="D42" i="34" s="1"/>
  <c r="G38" i="34"/>
  <c r="D38" i="34" s="1"/>
  <c r="G35" i="34"/>
  <c r="D35" i="34" s="1"/>
  <c r="G31" i="34"/>
  <c r="D31" i="34" s="1"/>
  <c r="G33" i="34"/>
  <c r="D33" i="34" s="1"/>
  <c r="G34" i="34"/>
  <c r="D34" i="34" s="1"/>
  <c r="G32" i="34"/>
  <c r="D32" i="34" s="1"/>
  <c r="G36" i="34"/>
  <c r="D36" i="34" s="1"/>
  <c r="G24" i="34"/>
  <c r="D24" i="34" s="1"/>
  <c r="G26" i="34"/>
  <c r="D26" i="34" s="1"/>
  <c r="G27" i="34"/>
  <c r="D27" i="34" s="1"/>
  <c r="G25" i="34"/>
  <c r="D25" i="34" s="1"/>
  <c r="G28" i="34"/>
  <c r="D28" i="34" s="1"/>
  <c r="G21" i="34"/>
  <c r="D21" i="34" s="1"/>
  <c r="G29" i="34"/>
  <c r="D29" i="34" s="1"/>
  <c r="G19" i="34"/>
  <c r="D19" i="34" s="1"/>
  <c r="G30" i="34"/>
  <c r="D30" i="34" s="1"/>
  <c r="G20" i="34"/>
  <c r="D20" i="34" s="1"/>
  <c r="G18" i="34"/>
  <c r="D18" i="34" s="1"/>
  <c r="G23" i="34"/>
  <c r="D23" i="34" s="1"/>
  <c r="G13" i="34"/>
  <c r="D13" i="34" s="1"/>
  <c r="G11" i="34"/>
  <c r="G17" i="34"/>
  <c r="G4" i="34"/>
  <c r="G8" i="34"/>
  <c r="G12" i="34"/>
  <c r="G6" i="34"/>
  <c r="G14" i="34"/>
  <c r="G10" i="34"/>
  <c r="G15" i="34"/>
  <c r="G22" i="34"/>
  <c r="G9" i="34"/>
  <c r="G7" i="34"/>
  <c r="G16" i="34"/>
  <c r="G5" i="34"/>
  <c r="G3" i="34"/>
  <c r="F14" i="34"/>
  <c r="F17" i="34"/>
  <c r="F11" i="34"/>
  <c r="F8" i="34"/>
  <c r="F15" i="34"/>
  <c r="F6" i="34"/>
  <c r="F3" i="34"/>
  <c r="F12" i="34"/>
  <c r="F9" i="34"/>
  <c r="F22" i="34"/>
  <c r="F10" i="34"/>
  <c r="F4" i="34"/>
  <c r="F16" i="34"/>
  <c r="F5" i="34"/>
  <c r="F7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7" i="19"/>
  <c r="I51" i="19"/>
  <c r="I54" i="19"/>
  <c r="I58" i="19"/>
  <c r="I31" i="19"/>
  <c r="I34" i="19"/>
  <c r="I38" i="19"/>
  <c r="I29" i="19"/>
  <c r="I14" i="19"/>
  <c r="I18" i="19"/>
  <c r="I22" i="19"/>
  <c r="I10" i="19"/>
  <c r="P14" i="19"/>
  <c r="P18" i="19"/>
  <c r="P22" i="19"/>
  <c r="P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P11" i="19"/>
  <c r="P19" i="19"/>
  <c r="P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9" i="19"/>
  <c r="I55" i="19"/>
  <c r="I32" i="19"/>
  <c r="I39" i="19"/>
  <c r="I15" i="19"/>
  <c r="I23" i="19"/>
  <c r="P15" i="19"/>
  <c r="P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6" i="19"/>
  <c r="I53" i="19"/>
  <c r="I57" i="19"/>
  <c r="I28" i="19"/>
  <c r="I33" i="19"/>
  <c r="I37" i="19"/>
  <c r="I41" i="19"/>
  <c r="I13" i="19"/>
  <c r="I17" i="19"/>
  <c r="I21" i="19"/>
  <c r="I25" i="19"/>
  <c r="F33" i="19"/>
  <c r="I56" i="19"/>
  <c r="I40" i="19"/>
  <c r="I24" i="19"/>
  <c r="P13" i="19"/>
  <c r="G110" i="19" s="1"/>
  <c r="D110" i="19" s="1"/>
  <c r="P21" i="19"/>
  <c r="G161" i="19" s="1"/>
  <c r="D161" i="19" s="1"/>
  <c r="P24" i="19"/>
  <c r="I20" i="19"/>
  <c r="P10" i="19"/>
  <c r="I30" i="19"/>
  <c r="I12" i="19"/>
  <c r="F36" i="19"/>
  <c r="P16" i="19"/>
  <c r="I36" i="19"/>
  <c r="P12" i="19"/>
  <c r="G76" i="19" s="1"/>
  <c r="D76" i="19" s="1"/>
  <c r="I48" i="19"/>
  <c r="I27" i="19"/>
  <c r="I16" i="19"/>
  <c r="P17" i="19"/>
  <c r="P25" i="19"/>
  <c r="G144" i="19" s="1"/>
  <c r="D144" i="19" s="1"/>
  <c r="I50" i="19"/>
  <c r="P20" i="19"/>
  <c r="D53" i="34" l="1"/>
  <c r="H53" i="34"/>
  <c r="D57" i="34"/>
  <c r="H57" i="34"/>
  <c r="D50" i="34"/>
  <c r="H50" i="34"/>
  <c r="H55" i="34"/>
  <c r="D55" i="34"/>
  <c r="D54" i="34"/>
  <c r="H54" i="34"/>
  <c r="D56" i="34"/>
  <c r="H56" i="34"/>
  <c r="D52" i="34"/>
  <c r="H52" i="34"/>
  <c r="D3" i="34"/>
  <c r="D5" i="34"/>
  <c r="D16" i="34"/>
  <c r="D7" i="34"/>
  <c r="D9" i="34"/>
  <c r="D22" i="34"/>
  <c r="D15" i="34"/>
  <c r="D10" i="34"/>
  <c r="D14" i="34"/>
  <c r="D6" i="34"/>
  <c r="D12" i="34"/>
  <c r="D8" i="34"/>
  <c r="D4" i="34"/>
  <c r="D17" i="34"/>
  <c r="D11" i="34"/>
  <c r="H3" i="34"/>
  <c r="H16" i="34"/>
  <c r="H22" i="34"/>
  <c r="H14" i="34"/>
  <c r="D2" i="34"/>
  <c r="H6" i="34"/>
  <c r="H12" i="34"/>
  <c r="H17" i="34"/>
  <c r="H13" i="34"/>
  <c r="H23" i="34"/>
  <c r="H18" i="34"/>
  <c r="H20" i="34"/>
  <c r="H30" i="34"/>
  <c r="H19" i="34"/>
  <c r="H29" i="34"/>
  <c r="H21" i="34"/>
  <c r="H28" i="34"/>
  <c r="H25" i="34"/>
  <c r="H27" i="34"/>
  <c r="H26" i="34"/>
  <c r="H24" i="34"/>
  <c r="H36" i="34"/>
  <c r="H32" i="34"/>
  <c r="H34" i="34"/>
  <c r="H33" i="34"/>
  <c r="H31" i="34"/>
  <c r="H35" i="34"/>
  <c r="H38" i="34"/>
  <c r="H42" i="34"/>
  <c r="H40" i="34"/>
  <c r="H37" i="34"/>
  <c r="H39" i="34"/>
  <c r="H41" i="34"/>
  <c r="H43" i="34"/>
  <c r="H44" i="34"/>
  <c r="H46" i="34"/>
  <c r="H47" i="34"/>
  <c r="H48" i="34"/>
  <c r="H49" i="34"/>
  <c r="H51" i="34"/>
  <c r="H45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7" i="34"/>
  <c r="H5" i="34"/>
  <c r="H9" i="34"/>
  <c r="H15" i="34"/>
  <c r="H11" i="34"/>
  <c r="H4" i="34"/>
  <c r="H10" i="34"/>
  <c r="H2" i="34"/>
  <c r="H8" i="34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Q26" i="19" l="1"/>
  <c r="Q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F28" i="19" l="1"/>
  <c r="F27" i="19"/>
  <c r="F31" i="19" l="1"/>
  <c r="G31" i="19"/>
  <c r="F10" i="19"/>
  <c r="D31" i="19" l="1"/>
  <c r="H31" i="19"/>
  <c r="F22" i="19" l="1"/>
  <c r="F15" i="19"/>
  <c r="F23" i="19"/>
  <c r="F25" i="19"/>
  <c r="F29" i="19"/>
  <c r="F24" i="19"/>
  <c r="Q10" i="19"/>
  <c r="Q15" i="19"/>
  <c r="Q19" i="19"/>
  <c r="Q12" i="19"/>
  <c r="Q20" i="19"/>
  <c r="Q21" i="19"/>
  <c r="Q13" i="19"/>
  <c r="Q17" i="19"/>
  <c r="Q11" i="19"/>
  <c r="Q18" i="19"/>
  <c r="Q24" i="19"/>
  <c r="Q14" i="19"/>
  <c r="Q22" i="19"/>
  <c r="Q16" i="19"/>
  <c r="Q25" i="19"/>
  <c r="Q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1" i="19"/>
  <c r="G16" i="19"/>
  <c r="D16" i="19" s="1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9" i="19"/>
  <c r="F65" i="19"/>
  <c r="F56" i="19"/>
  <c r="F93" i="19"/>
  <c r="F47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6" i="19"/>
  <c r="G45" i="19"/>
  <c r="G56" i="19"/>
  <c r="G59" i="19"/>
  <c r="G55" i="19"/>
  <c r="G49" i="19"/>
  <c r="G47" i="19"/>
  <c r="G51" i="19"/>
  <c r="G44" i="19"/>
  <c r="G57" i="19"/>
  <c r="G48" i="19"/>
  <c r="G54" i="19"/>
  <c r="G53" i="19"/>
  <c r="G58" i="19"/>
  <c r="G50" i="19"/>
  <c r="F57" i="19"/>
  <c r="F107" i="19"/>
  <c r="F12" i="19"/>
  <c r="F62" i="19"/>
  <c r="F14" i="19"/>
  <c r="F50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6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1" i="19"/>
  <c r="D34" i="19"/>
  <c r="D49" i="19"/>
  <c r="D47" i="19"/>
  <c r="D48" i="19"/>
  <c r="D65" i="19"/>
  <c r="D37" i="19"/>
  <c r="D35" i="19"/>
  <c r="D45" i="19"/>
  <c r="D38" i="19"/>
  <c r="D93" i="19"/>
  <c r="H93" i="19"/>
  <c r="D100" i="19"/>
  <c r="D50" i="19"/>
  <c r="D67" i="19"/>
  <c r="D66" i="19"/>
  <c r="D64" i="19"/>
  <c r="D63" i="19"/>
  <c r="D62" i="19"/>
  <c r="D46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6" i="19"/>
  <c r="H68" i="19"/>
  <c r="H13" i="19"/>
  <c r="H62" i="19"/>
  <c r="H100" i="19"/>
  <c r="H102" i="19"/>
  <c r="H47" i="19"/>
  <c r="H14" i="19"/>
  <c r="H17" i="19"/>
  <c r="H101" i="19"/>
  <c r="H97" i="19"/>
  <c r="H51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0" i="19"/>
  <c r="H56" i="19"/>
  <c r="H73" i="19"/>
  <c r="H103" i="19"/>
  <c r="H53" i="19"/>
  <c r="H58" i="19"/>
  <c r="H57" i="19"/>
  <c r="H49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5B4913A7-B761-435B-81A2-5EEC8792AEF9}" keepAlive="1" name="Consulta - Erros em BD_FUNDAMENTALISTA" description="Conexão com a consulta 'Erros em BD_FUNDAMENTALISTA' na pasta de trabalho." type="5" refreshedVersion="0" background="1">
    <dbPr connection="Provider=Microsoft.Mashup.OleDb.1;Data Source=$Workbook$;Location=&quot;Erros em BD_FUNDAMENTALISTA&quot;;Extended Properties=&quot;&quot;" command="SELECT * FROM [Erros em BD_FUNDAMENTALISTA]"/>
  </connection>
  <connection id="4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5" xr16:uid="{5AD35E3C-1DB1-4FC5-A976-2E9B076BBA12}" keepAlive="1" name="Consulta - Erros em Tabela_volatilidade (2)" description="Conexão com a consulta 'Erros em Tabela_volatilidade (2)' na pasta de trabalho." type="5" refreshedVersion="0" background="1">
    <dbPr connection="Provider=Microsoft.Mashup.OleDb.1;Data Source=$Workbook$;Location=&quot;Erros em Tabela_volatilidade (2)&quot;;Extended Properties=&quot;&quot;" command="SELECT * FROM [Erros em Tabela_volatilidade (2)]"/>
  </connection>
  <connection id="6" xr16:uid="{D61D082C-8A51-41B0-B57F-2A815B7A55A0}" keepAlive="1" name="Consulta - Erros em Tabela_volatilidade (3)" description="Conexão com a consulta 'Erros em Tabela_volatilidade (3)' na pasta de trabalho." type="5" refreshedVersion="0" background="1">
    <dbPr connection="Provider=Microsoft.Mashup.OleDb.1;Data Source=$Workbook$;Location=&quot;Erros em Tabela_volatilidade (3)&quot;;Extended Properties=&quot;&quot;" command="SELECT * FROM [Erros em Tabela_volatilidade (3)]"/>
  </connection>
  <connection id="7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8" xr16:uid="{00000000-0015-0000-FFFF-FFFF01000000}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9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3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<sst xmlns="http://schemas.openxmlformats.org/spreadsheetml/2006/main" count="121872" uniqueCount="29747">
  <si>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</si>
  <si>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</si>
  <si>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</si>
  <si>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</si>
  <si>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</si>
  <si>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</si>
  <si>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</si>
  <si>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</si>
  <si>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</si>
  <si>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</si>
  <si>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</si>
  <si>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</si>
  <si>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</si>
  <si>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</si>
  <si>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</si>
  <si>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</si>
  <si>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</si>
  <si>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</si>
  <si>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</si>
  <si>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</si>
  <si>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</si>
  <si>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</si>
  <si>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</si>
  <si>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</si>
  <si>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</si>
  <si>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</si>
  <si>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</si>
  <si>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</si>
  <si>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</si>
  <si>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</si>
  <si>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</si>
  <si>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</si>
  <si>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</si>
  <si>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</si>
  <si>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</si>
  <si>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</si>
  <si>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</si>
  <si>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</si>
  <si>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</si>
  <si>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</si>
  <si>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</si>
  <si>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</si>
  <si>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</si>
  <si>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</si>
  <si>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</si>
  <si>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</si>
  <si>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</si>
  <si>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</si>
  <si>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</si>
  <si>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</si>
  <si>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</si>
  <si>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</si>
  <si>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</si>
  <si>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</si>
  <si>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</si>
  <si>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</si>
  <si>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</si>
  <si>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</si>
  <si>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</si>
  <si>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</si>
  <si>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</si>
  <si>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</si>
  <si>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</si>
  <si>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</si>
  <si>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</si>
  <si>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</si>
  <si>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</si>
  <si>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</si>
  <si>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</si>
  <si>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</si>
  <si>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</si>
  <si>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</si>
  <si>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</si>
  <si>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</si>
  <si>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</si>
  <si>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</si>
  <si>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</si>
  <si>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</si>
  <si>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</si>
  <si>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</si>
  <si>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</si>
  <si>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</si>
  <si>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</si>
  <si>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</si>
  <si>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</si>
  <si>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</si>
  <si>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</si>
  <si>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</si>
  <si>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</si>
  <si>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</si>
  <si>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</si>
  <si>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</si>
  <si>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</si>
  <si>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</si>
  <si>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</si>
  <si>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</si>
  <si>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</si>
  <si>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</si>
  <si>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</si>
  <si>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</si>
  <si>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</si>
  <si>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</si>
  <si>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</si>
  <si>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</si>
  <si>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</si>
  <si>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</si>
  <si>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</si>
  <si>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</si>
  <si>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</si>
  <si>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</si>
  <si>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</si>
  <si>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</si>
  <si>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</si>
  <si>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</si>
  <si>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</si>
  <si>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</si>
  <si>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</si>
  <si>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</si>
  <si>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</si>
  <si>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</si>
  <si>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</si>
  <si>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</si>
  <si>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</si>
  <si>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</si>
  <si>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</si>
  <si>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</si>
  <si>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</si>
  <si>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</si>
  <si>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</si>
  <si>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</si>
  <si>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</si>
  <si>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</si>
  <si>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</si>
  <si>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</si>
  <si>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</si>
  <si>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</si>
  <si>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</si>
  <si>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</si>
  <si>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</si>
  <si>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</si>
  <si>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</si>
  <si>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</si>
  <si>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</si>
  <si>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</si>
  <si>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</si>
  <si>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</si>
  <si>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</si>
  <si>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</si>
  <si>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</si>
  <si>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</si>
  <si>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</si>
  <si>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</si>
  <si>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</si>
  <si>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</si>
  <si>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</si>
  <si>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</si>
  <si>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</si>
  <si>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</si>
  <si>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</si>
  <si>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</si>
  <si>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</si>
  <si>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</si>
  <si>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</si>
  <si>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</si>
  <si>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</si>
  <si>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</si>
  <si>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</si>
  <si>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</si>
  <si>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</si>
  <si>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</si>
  <si>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</si>
  <si>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</si>
  <si>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</si>
  <si>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</si>
  <si>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</si>
  <si>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</si>
  <si>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</si>
  <si>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</si>
  <si>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</si>
  <si>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</si>
  <si>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</si>
  <si>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</si>
  <si>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</si>
  <si>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</si>
  <si>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</si>
  <si>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</si>
  <si>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</si>
  <si>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</si>
  <si>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</si>
  <si>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</si>
  <si>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</si>
  <si>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</si>
  <si>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</si>
  <si>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</si>
  <si>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</si>
  <si>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</si>
  <si>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</si>
  <si>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</si>
  <si>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</si>
  <si>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</si>
  <si>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</si>
  <si>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</si>
  <si>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</si>
  <si>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</si>
  <si>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</si>
  <si>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</si>
  <si>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</si>
  <si>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</si>
  <si>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</si>
  <si>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</si>
  <si>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</si>
  <si>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</si>
  <si>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</si>
  <si>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</si>
  <si>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</si>
  <si>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</si>
  <si>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</si>
  <si>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</si>
  <si>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</si>
  <si>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</si>
  <si>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</si>
  <si>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</si>
  <si>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</si>
  <si>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</si>
  <si>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</si>
  <si>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</si>
  <si>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</si>
  <si>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</si>
  <si>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</si>
  <si>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</si>
  <si>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</si>
  <si>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</si>
  <si>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</si>
  <si>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</si>
  <si>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</si>
  <si>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</si>
  <si>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</si>
  <si>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</si>
  <si>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</si>
  <si>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</si>
  <si>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</si>
  <si>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</si>
  <si>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</si>
  <si>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</si>
  <si>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</si>
  <si>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</si>
  <si>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</si>
  <si>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</si>
  <si>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</si>
  <si>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</si>
  <si>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</si>
  <si>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</si>
  <si>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</si>
  <si>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</si>
  <si>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</si>
  <si>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</si>
  <si>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</si>
  <si>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</si>
  <si>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</si>
  <si>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</si>
  <si>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</si>
  <si>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</si>
  <si>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</si>
  <si>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</si>
  <si>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</si>
  <si>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</si>
  <si>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</si>
  <si>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</si>
  <si>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</si>
  <si>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</si>
  <si>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</si>
  <si>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</si>
  <si>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</si>
  <si>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</si>
  <si>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</si>
  <si>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</si>
  <si>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</si>
  <si>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</si>
  <si>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</si>
  <si>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</si>
  <si>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</si>
  <si>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</si>
  <si>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</si>
  <si>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</si>
  <si>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</si>
  <si>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</si>
  <si>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</si>
  <si>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</si>
  <si>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</si>
  <si>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</si>
  <si>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</si>
  <si>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</si>
  <si>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</si>
  <si>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</si>
  <si>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</si>
  <si>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</si>
  <si>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</si>
  <si>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</si>
  <si>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</si>
  <si>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</si>
  <si>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</si>
  <si>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</si>
  <si>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</si>
  <si>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</si>
  <si>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</si>
  <si>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</si>
  <si>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</si>
  <si>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</si>
  <si>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</si>
  <si>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</si>
  <si>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</si>
  <si>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</si>
  <si>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</si>
  <si>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</si>
  <si>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</si>
  <si>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</si>
  <si>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</si>
  <si>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</si>
  <si>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</si>
  <si>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</si>
  <si>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</si>
  <si>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</si>
  <si>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</si>
  <si>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</si>
  <si>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</si>
  <si>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</si>
  <si>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</si>
  <si>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</si>
  <si>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</si>
  <si>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</si>
  <si>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</si>
  <si>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</si>
  <si>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</si>
  <si>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</si>
  <si>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</si>
  <si>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</si>
  <si>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</si>
  <si>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</si>
  <si>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</si>
  <si>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</si>
  <si>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</si>
  <si>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</si>
  <si>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</si>
  <si>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</si>
  <si>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</si>
  <si>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</si>
  <si>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</si>
  <si>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</si>
  <si>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</si>
  <si>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</si>
  <si>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</si>
  <si>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</si>
  <si>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</si>
  <si>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</si>
  <si>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</si>
  <si>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</si>
  <si>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</si>
  <si>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</si>
  <si>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</si>
  <si>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</si>
  <si>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</si>
  <si>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</si>
  <si>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</si>
  <si>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</si>
  <si>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</si>
  <si>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</si>
  <si>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</si>
  <si>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</si>
  <si>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</si>
  <si>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</si>
  <si>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</si>
  <si>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</si>
  <si>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</si>
  <si>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</si>
  <si>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</si>
  <si>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</si>
  <si>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</si>
  <si>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</si>
  <si>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</si>
  <si>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</si>
  <si>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</si>
  <si>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</si>
  <si>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</si>
  <si>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</si>
  <si>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</si>
  <si>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</si>
  <si>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</si>
  <si>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</si>
  <si>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</si>
  <si>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</si>
  <si>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</si>
  <si>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</si>
  <si>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</si>
  <si>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</si>
  <si>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</si>
  <si>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</si>
  <si>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</si>
  <si>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</si>
  <si>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</si>
  <si>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</si>
  <si>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</si>
  <si>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</si>
  <si>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</si>
  <si>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</si>
  <si>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</si>
  <si>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</si>
  <si>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</si>
  <si>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</si>
  <si>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</si>
  <si>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</si>
  <si>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</si>
  <si>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</si>
  <si>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</si>
  <si>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</si>
  <si>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</si>
  <si>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</si>
  <si>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</si>
  <si>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</si>
  <si>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</si>
  <si>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</si>
  <si>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</si>
  <si>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</si>
  <si>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</si>
  <si>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</si>
  <si>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</si>
  <si>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</si>
  <si>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</si>
  <si>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</si>
  <si>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</si>
  <si>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</si>
  <si>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</si>
  <si>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</si>
  <si>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</si>
  <si>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</si>
  <si>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</si>
  <si>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</si>
  <si>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</si>
  <si>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</si>
  <si>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</si>
  <si>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</si>
  <si>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</si>
  <si>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</si>
  <si>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</si>
  <si>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</si>
  <si>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</si>
  <si>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</si>
  <si>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</si>
  <si>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</si>
  <si>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</si>
  <si>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</si>
  <si>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</si>
  <si>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</si>
  <si>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</si>
  <si>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</si>
  <si>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</si>
  <si>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</si>
  <si>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</si>
  <si>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</si>
  <si>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</si>
  <si>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</si>
  <si>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</si>
  <si>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</si>
  <si>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</si>
  <si>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</si>
  <si>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</si>
  <si>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</si>
  <si>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</si>
  <si>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</si>
  <si>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</si>
  <si>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</si>
  <si>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</si>
  <si>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</si>
  <si>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</si>
  <si>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</si>
  <si>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</si>
  <si>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</si>
  <si>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</si>
  <si>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</si>
  <si>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</si>
  <si>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</si>
  <si>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</si>
  <si>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</si>
  <si>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</si>
  <si>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</si>
  <si>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</si>
  <si>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</si>
  <si>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</si>
  <si>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</si>
  <si>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</si>
  <si>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</si>
  <si>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</si>
  <si>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</si>
  <si>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</si>
  <si>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</si>
  <si>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</si>
  <si>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</si>
  <si>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</si>
  <si>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</si>
  <si>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</si>
  <si>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</si>
  <si>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</si>
  <si>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</si>
  <si>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</si>
  <si>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</si>
  <si>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</si>
  <si>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</si>
  <si>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</si>
  <si>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</si>
  <si>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</si>
  <si>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</si>
  <si>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</si>
  <si>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</si>
  <si>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</si>
  <si>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</si>
  <si>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</si>
  <si>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</si>
  <si>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</si>
  <si>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</si>
  <si>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</si>
  <si>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</si>
  <si>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</si>
  <si>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</si>
  <si>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</si>
  <si>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</si>
  <si>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</si>
  <si>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</si>
  <si>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</si>
  <si>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</si>
  <si>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</si>
  <si>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</si>
  <si>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</si>
  <si>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</si>
  <si>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</si>
  <si>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</si>
  <si>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</si>
  <si>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</si>
  <si>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</si>
  <si>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</si>
  <si>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</si>
  <si>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</si>
  <si>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</si>
  <si>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</si>
  <si>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</si>
  <si>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</si>
  <si>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</si>
  <si>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</si>
  <si>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</si>
  <si>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</si>
  <si>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</si>
  <si>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</si>
  <si>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</si>
  <si>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</si>
  <si>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</si>
  <si>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</si>
  <si>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</si>
  <si>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</si>
  <si>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</si>
  <si>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</si>
  <si>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</si>
  <si>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</si>
  <si>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</si>
  <si>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</si>
  <si>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</si>
  <si>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</si>
  <si>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</si>
  <si>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</si>
  <si>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</si>
  <si>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</si>
  <si>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</si>
  <si>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</si>
  <si>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</si>
  <si>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</si>
  <si>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</si>
  <si>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</si>
  <si>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</si>
  <si>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</si>
  <si>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</si>
  <si>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</si>
  <si>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</si>
  <si>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</si>
  <si>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</si>
  <si>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</si>
  <si>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</si>
  <si>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</si>
  <si>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</si>
  <si>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</si>
  <si>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</si>
  <si>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</si>
  <si>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</si>
  <si>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</si>
  <si>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</si>
  <si>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</si>
  <si>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</si>
  <si>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</si>
  <si>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</si>
  <si>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</si>
  <si>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</si>
  <si>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</si>
  <si>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</si>
  <si>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</si>
  <si>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</si>
  <si>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</si>
  <si>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</si>
  <si>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</si>
  <si>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</si>
  <si>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</si>
  <si>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</si>
  <si>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</si>
  <si>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</si>
  <si>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</si>
  <si>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</si>
  <si>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</si>
  <si>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</si>
  <si>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</si>
  <si>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</si>
  <si>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</si>
  <si>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</si>
  <si>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</si>
  <si>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</si>
  <si>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</si>
  <si>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</si>
  <si>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</si>
  <si>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</si>
  <si>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</si>
  <si>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</si>
  <si>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</si>
  <si>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</si>
  <si>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</si>
  <si>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</si>
  <si>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</si>
  <si>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</si>
  <si>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</si>
  <si>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</si>
  <si>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</si>
  <si>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</si>
  <si>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</si>
  <si>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</si>
  <si>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</si>
  <si>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</si>
  <si>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</si>
  <si>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</si>
  <si>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</si>
  <si>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</si>
  <si>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</si>
  <si>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</si>
  <si>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</si>
  <si>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</si>
  <si>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</si>
  <si>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</si>
  <si>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</si>
  <si>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</si>
  <si>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</si>
  <si>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</si>
  <si>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</si>
  <si>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</si>
  <si>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</si>
  <si>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</si>
  <si>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</si>
  <si>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</si>
  <si>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</si>
  <si>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</si>
  <si>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</si>
  <si>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</si>
  <si>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</si>
  <si>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</si>
  <si>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</si>
  <si>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</si>
  <si>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</si>
  <si>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</si>
  <si>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</si>
  <si>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</si>
  <si>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</si>
  <si>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</si>
  <si>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</si>
  <si>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</si>
  <si>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</si>
  <si>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</si>
  <si>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</si>
  <si>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</si>
  <si>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</si>
  <si>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</si>
  <si>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</si>
  <si>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</si>
  <si>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</si>
  <si>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</si>
  <si>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</si>
  <si>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</si>
  <si>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</si>
  <si>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</si>
  <si>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</si>
  <si>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</si>
  <si>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</si>
  <si>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</si>
  <si>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</si>
  <si>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</si>
  <si>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</si>
  <si>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</si>
  <si>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</si>
  <si>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</si>
  <si>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</si>
  <si>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</si>
  <si>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</si>
  <si>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</si>
  <si>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</si>
  <si>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</si>
  <si>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</si>
  <si>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</si>
  <si>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</si>
  <si>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</si>
  <si>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</si>
  <si>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</si>
  <si>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</si>
  <si>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</si>
  <si>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</si>
  <si>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</si>
  <si>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</si>
  <si>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</si>
  <si>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</si>
  <si>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</si>
  <si>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</si>
  <si>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</si>
  <si>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</si>
  <si>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</si>
  <si>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</si>
  <si>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</si>
  <si>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</si>
  <si>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</si>
  <si>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</si>
  <si>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</si>
  <si>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</si>
  <si>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</si>
  <si>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</si>
  <si>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</si>
  <si>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</si>
  <si>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</si>
  <si>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</si>
  <si>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</si>
  <si>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</si>
  <si>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</si>
  <si>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</si>
  <si>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</si>
  <si>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</si>
  <si>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</si>
  <si>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</si>
  <si>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</si>
  <si>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</si>
  <si>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</si>
  <si>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</si>
  <si>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</si>
  <si>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</si>
  <si>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</si>
  <si>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</si>
  <si>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</si>
  <si>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</si>
  <si>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</si>
  <si>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</si>
  <si>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</si>
  <si>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</si>
  <si>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</si>
  <si>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</si>
  <si>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</si>
  <si>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</si>
  <si>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</si>
  <si>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</si>
  <si>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</si>
  <si>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</si>
  <si>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</si>
  <si>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</si>
  <si>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</si>
  <si>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</si>
  <si>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</si>
  <si>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</si>
  <si>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</si>
  <si>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</si>
  <si>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</si>
  <si>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</si>
  <si>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</si>
  <si>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</si>
  <si>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</si>
  <si>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</si>
  <si>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</si>
  <si>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</si>
  <si>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</si>
  <si>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</si>
  <si>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</si>
  <si>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</si>
  <si>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</si>
  <si>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</si>
  <si>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</si>
  <si>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</si>
  <si>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</si>
  <si>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</si>
  <si>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</si>
  <si>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</si>
  <si>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</si>
  <si>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</si>
  <si>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</si>
  <si>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</si>
  <si>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</si>
  <si>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</si>
  <si>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</si>
  <si>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</si>
  <si>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</si>
  <si>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</si>
  <si>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</si>
  <si>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</si>
  <si>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</si>
  <si>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</si>
  <si>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</si>
  <si>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</si>
  <si>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</si>
  <si>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</si>
  <si>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</si>
  <si>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</si>
  <si>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</si>
  <si>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</si>
  <si>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</si>
  <si>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</si>
  <si>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</si>
  <si>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</si>
  <si>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</si>
  <si>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</si>
  <si>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</si>
  <si>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</si>
  <si>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</si>
  <si>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</si>
  <si>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</si>
  <si>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</si>
  <si>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</si>
  <si>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</si>
  <si>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</si>
  <si>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</si>
  <si>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</si>
  <si>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</si>
  <si>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</si>
  <si>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</si>
  <si>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</si>
  <si>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</si>
  <si>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</si>
  <si>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</si>
  <si>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</si>
  <si>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</si>
  <si>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</si>
  <si>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</si>
  <si>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</si>
  <si>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</si>
  <si>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</si>
  <si>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</si>
  <si>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</si>
  <si>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</si>
  <si>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</si>
  <si>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</si>
  <si>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</si>
  <si>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</si>
  <si>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</si>
  <si>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</si>
  <si>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</si>
  <si>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</si>
  <si>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</si>
  <si>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</si>
  <si>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</si>
  <si>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</si>
  <si>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</si>
  <si>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</si>
  <si>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</si>
  <si>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</si>
  <si>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</si>
  <si>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</si>
  <si>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</si>
  <si>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</si>
  <si>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</si>
  <si>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</si>
  <si>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</si>
  <si>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</si>
  <si>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</si>
  <si>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</si>
  <si>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</si>
  <si>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</si>
  <si>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</si>
  <si>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</si>
  <si>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</si>
  <si>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</si>
  <si>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</si>
  <si>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</si>
  <si>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</si>
  <si>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</si>
  <si>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</si>
  <si>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</si>
  <si>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</si>
  <si>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</si>
  <si>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</si>
  <si>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</si>
  <si>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</si>
  <si>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</si>
  <si>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</si>
  <si>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</si>
  <si>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</si>
  <si>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</si>
  <si>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</si>
  <si>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</si>
  <si>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</si>
  <si>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</si>
  <si>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</si>
  <si>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</si>
  <si>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</si>
  <si>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</si>
  <si>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</si>
  <si>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</si>
  <si>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</si>
  <si>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</si>
  <si>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</si>
  <si>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</si>
  <si>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</si>
  <si>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</si>
  <si>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</si>
  <si>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</si>
  <si>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</si>
  <si>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</si>
  <si>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</si>
  <si>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</si>
  <si>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</si>
  <si>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</si>
  <si>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</si>
  <si>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</si>
  <si>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</si>
  <si>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</si>
  <si>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</si>
  <si>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</si>
  <si>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</si>
  <si>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</si>
  <si>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</si>
  <si>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</si>
  <si>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</si>
  <si>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</si>
  <si>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</si>
  <si>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</si>
  <si>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</si>
  <si>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</si>
  <si>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</si>
  <si>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</si>
  <si>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</si>
  <si>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</si>
  <si>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</si>
  <si>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</si>
  <si>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</si>
  <si>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</si>
  <si>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</si>
  <si>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</si>
  <si>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</si>
  <si>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</si>
  <si>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</si>
  <si>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</si>
  <si>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</si>
  <si>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</si>
  <si>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</si>
  <si>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</si>
  <si>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</si>
  <si>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</si>
  <si>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</si>
  <si>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</si>
  <si>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</si>
  <si>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</si>
  <si>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</si>
  <si>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</si>
  <si>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</si>
  <si>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</si>
  <si>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</si>
  <si>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</si>
  <si>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</si>
  <si>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</si>
  <si>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</si>
  <si>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</si>
  <si>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</si>
  <si>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</si>
  <si>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</si>
  <si>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</si>
  <si>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</si>
  <si>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</si>
  <si>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</si>
  <si>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</si>
  <si>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</si>
  <si>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</si>
  <si>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</si>
  <si>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</si>
  <si>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</si>
  <si>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</si>
  <si>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</si>
  <si>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</si>
  <si>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</si>
  <si>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</si>
  <si>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</si>
  <si>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</si>
  <si>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</si>
  <si>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</si>
  <si>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</si>
  <si>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</si>
  <si>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</si>
  <si>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</si>
  <si>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</si>
  <si>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</si>
  <si>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</si>
  <si>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</si>
  <si>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</si>
  <si>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</si>
  <si>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</si>
  <si>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</si>
  <si>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</si>
  <si>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</si>
  <si>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</si>
  <si>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</si>
  <si>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</si>
  <si>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</si>
  <si>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</si>
  <si>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</si>
  <si>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</si>
  <si>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</si>
  <si>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</si>
  <si>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</si>
  <si>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</si>
  <si>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</si>
  <si>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</si>
  <si>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</si>
  <si>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</si>
  <si>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</si>
  <si>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</si>
  <si>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</si>
  <si>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</si>
  <si>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</si>
  <si>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</si>
  <si>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</si>
  <si>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</si>
  <si>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</si>
  <si>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</si>
  <si>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</si>
  <si>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</si>
  <si>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</si>
  <si>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</si>
  <si>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</si>
  <si>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</si>
  <si>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</si>
  <si>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</si>
  <si>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</si>
  <si>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</si>
  <si>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</si>
  <si>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</si>
  <si>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</si>
  <si>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</si>
  <si>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</si>
  <si>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</si>
  <si>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</si>
  <si>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</si>
  <si>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</si>
  <si>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</si>
  <si>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</si>
  <si>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</si>
  <si>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</si>
  <si>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</si>
  <si>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</si>
  <si>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</si>
  <si>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</si>
  <si>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</si>
  <si>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</si>
  <si>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</si>
  <si>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</si>
  <si>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</si>
  <si>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</si>
  <si>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</si>
  <si>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</si>
  <si>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</si>
  <si>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</si>
  <si>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</si>
  <si>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</si>
  <si>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</si>
  <si>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</si>
  <si>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</si>
  <si>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</si>
  <si>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</si>
  <si>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</si>
  <si>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</si>
  <si>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</si>
  <si>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</si>
  <si>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</si>
  <si>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</si>
  <si>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</si>
  <si>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</si>
  <si>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</si>
  <si>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</si>
  <si>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</si>
  <si>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</si>
  <si>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</si>
  <si>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</si>
  <si>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</si>
  <si>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</si>
  <si>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</si>
  <si>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</si>
  <si>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</si>
  <si>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</si>
  <si>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</si>
  <si>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</si>
  <si>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</si>
  <si>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</si>
  <si>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</si>
  <si>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</si>
  <si>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</si>
  <si>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</si>
  <si>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</si>
  <si>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</si>
  <si>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</si>
  <si>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</si>
  <si>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</si>
  <si>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</si>
  <si>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</si>
  <si>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</si>
  <si>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</si>
  <si>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</si>
  <si>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</si>
  <si>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</si>
  <si>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</si>
  <si>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</si>
  <si>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</si>
  <si>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</si>
  <si>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</si>
  <si>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</si>
  <si>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</si>
  <si>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</si>
  <si>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</si>
  <si>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</si>
  <si>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</si>
  <si>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</si>
  <si>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</si>
  <si>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</si>
  <si>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</si>
  <si>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</si>
  <si>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</si>
  <si>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</si>
  <si>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</si>
  <si>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</si>
  <si>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</si>
  <si>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</si>
  <si>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</si>
  <si>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</si>
  <si>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</si>
  <si>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</si>
  <si>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</si>
  <si>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</si>
  <si>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</si>
  <si>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</si>
  <si>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</si>
  <si>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</si>
  <si>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</si>
  <si>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</si>
  <si>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</si>
  <si>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</si>
  <si>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</si>
  <si>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</si>
  <si>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</si>
  <si>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</si>
  <si>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</si>
  <si>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</si>
  <si>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</si>
  <si>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</si>
  <si>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</si>
  <si>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</si>
  <si>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</si>
  <si>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</si>
  <si>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</si>
  <si>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</si>
  <si>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</si>
  <si>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</si>
  <si>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</si>
  <si>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</si>
  <si>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</si>
  <si>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</si>
  <si>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</si>
  <si>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</si>
  <si>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</si>
  <si>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</si>
  <si>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</si>
  <si>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</si>
  <si>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</si>
  <si>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</si>
  <si>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</si>
  <si>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</si>
  <si>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</si>
  <si>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</si>
  <si>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</si>
  <si>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</si>
  <si>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</si>
  <si>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</si>
  <si>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</si>
  <si>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</si>
  <si>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</si>
  <si>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</si>
  <si>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</si>
  <si>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</si>
  <si>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</si>
  <si>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</si>
  <si>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</si>
  <si>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</si>
  <si>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</si>
  <si>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</si>
  <si>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</si>
  <si>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</si>
  <si>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</si>
  <si>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</si>
  <si>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</si>
  <si>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</si>
  <si>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</si>
  <si>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</si>
  <si>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</si>
  <si>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</si>
  <si>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</si>
  <si>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</si>
  <si>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</si>
  <si>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</si>
  <si>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</si>
  <si>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</si>
  <si>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</si>
  <si>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</si>
  <si>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</si>
  <si>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</si>
  <si>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</si>
  <si>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</si>
  <si>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</si>
  <si>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</si>
  <si>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</si>
  <si>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</si>
  <si>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</si>
  <si>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</si>
  <si>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</si>
  <si>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</si>
  <si>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</si>
  <si>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</si>
  <si>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</si>
  <si>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</si>
  <si>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</si>
  <si>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</si>
  <si>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</si>
  <si>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</si>
  <si>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</si>
  <si>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</si>
  <si>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</si>
  <si>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</si>
  <si>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</si>
  <si>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</si>
  <si>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</si>
  <si>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</si>
  <si>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</si>
  <si>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</si>
  <si>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</si>
  <si>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</si>
  <si>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</si>
  <si>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</si>
  <si>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</si>
  <si>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</si>
  <si>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</si>
  <si>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</si>
  <si>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</si>
  <si>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</si>
  <si>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</si>
  <si>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</si>
  <si>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</si>
  <si>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</si>
  <si>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</si>
  <si>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</si>
  <si>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</si>
  <si>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</si>
  <si>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</si>
  <si>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</si>
  <si>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</si>
  <si>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</si>
  <si>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</si>
  <si>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</si>
  <si>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</si>
  <si>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</si>
  <si>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</si>
  <si>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</si>
  <si>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</si>
  <si>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</si>
  <si>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</si>
  <si>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</si>
  <si>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</si>
  <si>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</si>
  <si>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</si>
  <si>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</si>
  <si>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</si>
  <si>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</si>
  <si>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</si>
  <si>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</si>
  <si>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</si>
  <si>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</si>
  <si>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</si>
  <si>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</si>
  <si>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</si>
  <si>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</si>
  <si>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</si>
  <si>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</si>
  <si>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</si>
  <si>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</si>
  <si>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</si>
  <si>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</si>
  <si>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</si>
  <si>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</si>
  <si>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</si>
  <si>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</si>
  <si>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</si>
  <si>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</si>
  <si>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</si>
  <si>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</si>
  <si>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</si>
  <si>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</si>
  <si>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</si>
  <si>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</si>
  <si>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</si>
  <si>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</si>
  <si>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</si>
  <si>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</si>
  <si>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</si>
  <si>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</si>
  <si>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</si>
  <si>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</si>
  <si>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</si>
  <si>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</si>
  <si>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</si>
  <si>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</si>
  <si>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</si>
  <si>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</si>
  <si>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</si>
  <si>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</si>
  <si>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</si>
  <si>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</si>
  <si>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</si>
  <si>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</si>
  <si>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</si>
  <si>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</si>
  <si>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</si>
  <si>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</si>
  <si>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</si>
  <si>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</si>
  <si>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</si>
  <si>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</si>
  <si>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</si>
  <si>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</si>
  <si>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</si>
  <si>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</si>
  <si>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</si>
  <si>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</si>
  <si>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</si>
  <si>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</si>
  <si>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</si>
  <si>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</si>
  <si>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</si>
  <si>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</si>
  <si>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</si>
  <si>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</si>
  <si>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</si>
  <si>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</si>
  <si>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</si>
  <si>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</si>
  <si>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</si>
  <si>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</si>
  <si>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</si>
  <si>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</si>
  <si>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</si>
  <si>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</si>
  <si>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</si>
  <si>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</si>
  <si>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</si>
  <si>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</si>
  <si>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</si>
  <si>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</si>
  <si>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</si>
  <si>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</si>
  <si>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</si>
  <si>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</si>
  <si>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</si>
  <si>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</si>
  <si>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</si>
  <si>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</si>
  <si>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</si>
  <si>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</si>
  <si>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</si>
  <si>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</si>
  <si>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</si>
  <si>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</si>
  <si>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</si>
  <si>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</si>
  <si>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</si>
  <si>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</si>
  <si>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</si>
  <si>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</si>
  <si>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</si>
  <si>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</si>
  <si>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</si>
  <si>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</si>
  <si>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</si>
  <si>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</si>
  <si>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</si>
  <si>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</si>
  <si>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</si>
  <si>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</si>
  <si>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</si>
  <si>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</si>
  <si>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</si>
  <si>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</si>
  <si>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</si>
  <si>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</si>
  <si>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</si>
  <si>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</si>
  <si>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</si>
  <si>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</si>
  <si>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</si>
  <si>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</si>
  <si>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</si>
  <si>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</si>
  <si>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</si>
  <si>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</si>
  <si>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</si>
  <si>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</si>
  <si>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</si>
  <si>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</si>
  <si>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</si>
  <si>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</si>
  <si>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</si>
  <si>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</si>
  <si>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</si>
  <si>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</si>
  <si>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</si>
  <si>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</si>
  <si>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</si>
  <si>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</si>
  <si>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</si>
  <si>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</si>
  <si>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</si>
  <si>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</si>
  <si>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</si>
  <si>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</si>
  <si>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</si>
  <si>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</si>
  <si>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</si>
  <si>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</si>
  <si>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</si>
  <si>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</si>
  <si>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</si>
  <si>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</si>
  <si>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</si>
  <si>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</si>
  <si>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</si>
  <si>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</si>
  <si>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</si>
  <si>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</si>
  <si>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</si>
  <si>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</si>
  <si>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</si>
  <si>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</si>
  <si>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</si>
  <si>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</si>
  <si>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</si>
  <si>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</si>
  <si>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</si>
  <si>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</si>
  <si>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</si>
  <si>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</si>
  <si>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</si>
  <si>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</si>
  <si>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</si>
  <si>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</si>
  <si>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</si>
  <si>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</si>
  <si>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</si>
  <si>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</si>
  <si>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</si>
  <si>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</si>
  <si>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</si>
  <si>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</si>
  <si>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</si>
  <si>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</si>
  <si>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</si>
  <si>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</si>
  <si>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</si>
  <si>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</si>
  <si>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</si>
  <si>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</si>
  <si>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</si>
  <si>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</si>
  <si>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</si>
  <si>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</si>
  <si>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</si>
  <si>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</si>
  <si>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</si>
  <si>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</si>
  <si>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</si>
  <si>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</si>
  <si>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</si>
  <si>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</si>
  <si>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</si>
  <si>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</si>
  <si>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</si>
  <si>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</si>
  <si>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</si>
  <si>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</si>
  <si>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</si>
  <si>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</si>
  <si>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</si>
  <si>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</si>
  <si>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</si>
  <si>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</si>
  <si>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</si>
  <si>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</si>
  <si>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</si>
  <si>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</si>
  <si>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</si>
  <si>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</si>
  <si>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</si>
  <si>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</si>
  <si>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</si>
  <si>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</si>
  <si>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</si>
  <si>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</si>
  <si>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</si>
  <si>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</si>
  <si>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</si>
  <si>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</si>
  <si>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</si>
  <si>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</si>
  <si>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</si>
  <si>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</si>
  <si>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</si>
  <si>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</si>
  <si>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</si>
  <si>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</si>
  <si>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</si>
  <si>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</si>
  <si>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</si>
  <si>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</si>
  <si>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</si>
  <si>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</si>
  <si>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</si>
  <si>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</si>
  <si>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</si>
  <si>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</si>
  <si>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</si>
  <si>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</si>
  <si>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</si>
  <si>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</si>
  <si>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</si>
  <si>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</si>
  <si>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</si>
  <si>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</si>
  <si>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</si>
  <si>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</si>
  <si>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</si>
  <si>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</si>
  <si>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</si>
  <si>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</si>
  <si>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</si>
  <si>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</si>
  <si>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</si>
  <si>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</si>
  <si>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</si>
  <si>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</si>
  <si>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</si>
  <si>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</si>
  <si>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</si>
  <si>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</si>
  <si>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</si>
  <si>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</si>
  <si>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</si>
  <si>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</si>
  <si>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</si>
  <si>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</si>
  <si>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</si>
  <si>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</si>
  <si>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</si>
  <si>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</si>
  <si>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</si>
  <si>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</si>
  <si>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</si>
  <si>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</si>
  <si>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</si>
  <si>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</si>
  <si>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</si>
  <si>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</si>
  <si>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</si>
  <si>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</si>
  <si>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</si>
  <si>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</si>
  <si>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</si>
  <si>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</si>
  <si>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</si>
  <si>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</si>
  <si>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</si>
  <si>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</si>
  <si>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</si>
  <si>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</si>
  <si>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</si>
  <si>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</si>
  <si>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</si>
  <si>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</si>
  <si>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</si>
  <si>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</si>
  <si>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</si>
  <si>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</si>
  <si>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</si>
  <si>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</si>
  <si>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</si>
  <si>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</si>
  <si>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</si>
  <si>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</si>
  <si>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</si>
  <si>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</si>
  <si>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</si>
  <si>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</si>
  <si>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</si>
  <si>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</si>
  <si>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</si>
  <si>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</si>
  <si>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</si>
  <si>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</si>
  <si>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</si>
  <si>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</si>
  <si>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</si>
  <si>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</si>
  <si>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</si>
  <si>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</si>
  <si>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</si>
  <si>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</si>
  <si>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</si>
  <si>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</si>
  <si>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</si>
  <si>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</si>
  <si>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</si>
  <si>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</si>
  <si>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</si>
  <si>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</si>
  <si>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</si>
  <si>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</si>
  <si>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</si>
  <si>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</si>
  <si>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</si>
  <si>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</si>
  <si>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</si>
  <si>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</si>
  <si>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</si>
  <si>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</si>
  <si>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</si>
  <si>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</si>
  <si>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</si>
  <si>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</si>
  <si>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</si>
  <si>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</si>
  <si>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</si>
  <si>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</si>
  <si>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</si>
  <si>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</si>
  <si>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</si>
  <si>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</si>
  <si>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</si>
  <si>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</si>
  <si>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</si>
  <si>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</si>
  <si>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</si>
  <si>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</si>
  <si>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</si>
  <si>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</si>
  <si>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</si>
  <si>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</si>
  <si>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</si>
  <si>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</si>
  <si>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</si>
  <si>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</si>
  <si>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</si>
  <si>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</si>
  <si>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</si>
  <si>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</si>
  <si>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</si>
  <si>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</si>
  <si>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</si>
  <si>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</si>
  <si>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</si>
  <si>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</si>
  <si>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</si>
  <si>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</si>
  <si>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</si>
  <si>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</si>
  <si>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</si>
  <si>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</si>
  <si>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</si>
  <si>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</si>
  <si>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</si>
  <si>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</si>
  <si>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</si>
  <si>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</si>
  <si>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</si>
  <si>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</si>
  <si>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</si>
  <si>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</si>
  <si>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</si>
  <si>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</si>
  <si>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</si>
  <si>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</si>
  <si>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</si>
  <si>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</si>
  <si>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</si>
  <si>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</si>
  <si>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</si>
  <si>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</si>
  <si>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</si>
  <si>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</si>
  <si>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</si>
  <si>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</si>
  <si>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</si>
  <si>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</si>
  <si>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</si>
  <si>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</si>
  <si>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</si>
  <si>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</si>
  <si>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</si>
  <si>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</si>
  <si>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</si>
  <si>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</si>
  <si>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</si>
  <si>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</si>
  <si>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</si>
  <si>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</si>
  <si>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</si>
  <si>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</si>
  <si>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</si>
  <si>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</si>
  <si>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</si>
  <si>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</si>
  <si>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</si>
  <si>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</si>
  <si>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</si>
  <si>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</si>
  <si>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</si>
  <si>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</si>
  <si>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</si>
  <si>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</si>
  <si>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</si>
  <si>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</si>
  <si>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</si>
  <si>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</si>
  <si>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</si>
  <si>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</si>
  <si>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</si>
  <si>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</si>
  <si>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</si>
  <si>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</si>
  <si>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</si>
  <si>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</si>
  <si>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</si>
  <si>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</si>
  <si>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</si>
  <si>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</si>
  <si>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</si>
  <si>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</si>
  <si>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</si>
  <si>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</si>
  <si>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</si>
  <si>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</si>
  <si>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</si>
  <si>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</si>
  <si>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</si>
  <si>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</si>
  <si>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</si>
  <si>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</si>
  <si>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</si>
  <si>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</si>
  <si>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</si>
  <si>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</si>
  <si>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</si>
  <si>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</si>
  <si>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</si>
  <si>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</si>
  <si>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</si>
  <si>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</si>
  <si>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</si>
  <si>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</si>
  <si>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</si>
  <si>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</si>
  <si>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</si>
  <si>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</si>
  <si>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</si>
  <si>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</si>
  <si>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</si>
  <si>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</si>
  <si>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</si>
  <si>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</si>
  <si>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</si>
  <si>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</si>
  <si>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</si>
  <si>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</si>
  <si>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</si>
  <si>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</si>
  <si>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</si>
  <si>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</si>
  <si>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</si>
  <si>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</si>
  <si>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</si>
  <si>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</si>
  <si>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</si>
  <si>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</si>
  <si>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</si>
  <si>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</si>
  <si>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</si>
  <si>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</si>
  <si>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</si>
  <si>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</si>
  <si>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</si>
  <si>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</si>
  <si>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</si>
  <si>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</si>
  <si>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</si>
  <si>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</si>
  <si>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</si>
  <si>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</si>
  <si>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</si>
  <si>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</si>
  <si>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</si>
  <si>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</si>
  <si>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</si>
  <si>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</si>
  <si>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</si>
  <si>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</si>
  <si>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</si>
  <si>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</si>
  <si>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</si>
  <si>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</si>
  <si>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</si>
  <si>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</si>
  <si>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</si>
  <si>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</si>
  <si>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</si>
  <si>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</si>
  <si>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</si>
  <si>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</si>
  <si>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</si>
  <si>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</si>
  <si>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</si>
  <si>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</si>
  <si>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</si>
  <si>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</si>
  <si>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</si>
  <si>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</si>
  <si>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</si>
  <si>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</si>
  <si>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</si>
  <si>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</si>
  <si>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</si>
  <si>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</si>
  <si>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</si>
  <si>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</si>
  <si>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</si>
  <si>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</si>
  <si>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</si>
  <si>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</si>
  <si>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</si>
  <si>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</si>
  <si>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</si>
  <si>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</si>
  <si>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</si>
  <si>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</si>
  <si>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</si>
  <si>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</si>
  <si>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</si>
  <si>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</si>
  <si>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</si>
  <si>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</si>
  <si>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</si>
  <si>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</si>
  <si>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</si>
  <si>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</si>
  <si>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</si>
  <si>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</si>
  <si>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</si>
  <si>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</si>
  <si>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</si>
  <si>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</si>
  <si>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</si>
  <si>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</si>
  <si>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</si>
  <si>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</si>
  <si>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</si>
  <si>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</si>
  <si>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</si>
  <si>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</si>
  <si>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</si>
  <si>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</si>
  <si>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</si>
  <si>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</si>
  <si>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</si>
  <si>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</si>
  <si>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</si>
  <si>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</si>
  <si>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</si>
  <si>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</si>
  <si>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</si>
  <si>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</si>
  <si>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</si>
  <si>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</si>
  <si>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</si>
  <si>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</si>
  <si>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</si>
  <si>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</si>
  <si>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</si>
  <si>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</si>
  <si>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</si>
  <si>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</si>
  <si>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</si>
  <si>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</si>
  <si>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</si>
  <si>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</si>
  <si>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</si>
  <si>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</si>
  <si>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</si>
  <si>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</si>
  <si>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</si>
  <si>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</si>
  <si>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</si>
  <si>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</si>
  <si>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</si>
  <si>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</si>
  <si>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</si>
  <si>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</si>
  <si>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</si>
  <si>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</si>
  <si>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</si>
  <si>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</si>
  <si>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</si>
  <si>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</si>
  <si>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</si>
  <si>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</si>
  <si>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</si>
  <si>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</si>
  <si>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</si>
  <si>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</si>
  <si>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</si>
  <si>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</si>
  <si>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</si>
  <si>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</si>
  <si>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</si>
  <si>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</si>
  <si>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</si>
  <si>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</si>
  <si>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</si>
  <si>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</si>
  <si>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</si>
  <si>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</si>
  <si>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</si>
  <si>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</si>
  <si>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</si>
  <si>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</si>
  <si>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</si>
  <si>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</si>
  <si>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</si>
  <si>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</si>
  <si>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</si>
  <si>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</si>
  <si>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</si>
  <si>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</si>
  <si>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</si>
  <si>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</si>
  <si>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</si>
  <si>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</si>
  <si>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</si>
  <si>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</si>
  <si>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</si>
  <si>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</si>
  <si>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</si>
  <si>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</si>
  <si>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</si>
  <si>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</si>
  <si>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</si>
  <si>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</si>
  <si>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</si>
  <si>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</si>
  <si>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</si>
  <si>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</si>
  <si>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</si>
  <si>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</si>
  <si>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</si>
  <si>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</si>
  <si>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</si>
  <si>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</si>
  <si>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</si>
  <si>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</si>
  <si>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</si>
  <si>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</si>
  <si>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</si>
  <si>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</si>
  <si>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</si>
  <si>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</si>
  <si>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</si>
  <si>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</si>
  <si>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</si>
  <si>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</si>
  <si>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</si>
  <si>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</si>
  <si>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</si>
  <si>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</si>
  <si>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</si>
  <si>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</si>
  <si>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</si>
  <si>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</si>
  <si>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</si>
  <si>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</si>
  <si>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</si>
  <si>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</si>
  <si>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</si>
  <si>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</si>
  <si>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</si>
  <si>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</si>
  <si>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</si>
  <si>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</si>
  <si>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</si>
  <si>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</si>
  <si>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</si>
  <si>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</si>
  <si>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</si>
  <si>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</si>
  <si>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</si>
  <si>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</si>
  <si>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</si>
  <si>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</si>
  <si>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</si>
  <si>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</si>
  <si>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</si>
  <si>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</si>
  <si>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</si>
  <si>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</si>
  <si>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</si>
  <si>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</si>
  <si>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</si>
  <si>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</si>
  <si>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</si>
  <si>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</si>
  <si>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</si>
  <si>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</si>
  <si>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</si>
  <si>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</si>
  <si>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</si>
  <si>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</si>
  <si>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</si>
  <si>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</si>
  <si>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</si>
  <si>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</si>
  <si>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</si>
  <si>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</si>
  <si>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</si>
  <si>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</si>
  <si>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</si>
  <si>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</si>
  <si>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</si>
  <si>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</si>
  <si>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</si>
  <si>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</si>
  <si>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</si>
  <si>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</si>
  <si>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</si>
  <si>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</si>
  <si>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</si>
  <si>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</si>
  <si>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</si>
  <si>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</si>
  <si>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</si>
  <si>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</si>
  <si>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</si>
  <si>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</si>
  <si>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</si>
  <si>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</si>
  <si>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</si>
  <si>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</si>
  <si>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</si>
  <si>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</si>
  <si>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</si>
  <si>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</si>
  <si>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</si>
  <si>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</si>
  <si>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</si>
  <si>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</si>
  <si>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</si>
  <si>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</si>
  <si>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</si>
  <si>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</si>
  <si>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</si>
  <si>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</si>
  <si>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</si>
  <si>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</si>
  <si>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</si>
  <si>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</si>
  <si>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</si>
  <si>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</si>
  <si>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</si>
  <si>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</si>
  <si>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</si>
  <si>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</si>
  <si>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</si>
  <si>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</si>
  <si>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</si>
  <si>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</si>
  <si>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</si>
  <si>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</si>
  <si>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</si>
  <si>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</si>
  <si>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</si>
  <si>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</si>
  <si>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</si>
  <si>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</si>
  <si>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</si>
  <si>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</si>
  <si>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</si>
  <si>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</si>
  <si>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</si>
  <si>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</si>
  <si>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</si>
  <si>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</si>
  <si>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</si>
  <si>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</si>
  <si>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</si>
  <si>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</si>
  <si>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</si>
  <si>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</si>
  <si>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</si>
  <si>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</si>
  <si>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</si>
  <si>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</si>
  <si>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</si>
  <si>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</si>
  <si>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</si>
  <si>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</si>
  <si>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</si>
  <si>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</si>
  <si>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</si>
  <si>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</si>
  <si>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</si>
  <si>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</si>
  <si>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</si>
  <si>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</si>
  <si>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</si>
  <si>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</si>
  <si>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</si>
  <si>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</si>
  <si>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</si>
  <si>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</si>
  <si>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</si>
  <si>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</si>
  <si>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</si>
  <si>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</si>
  <si>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</si>
  <si>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</si>
  <si>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</si>
  <si>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</si>
  <si>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</si>
  <si>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</si>
  <si>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</si>
  <si>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</si>
  <si>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</si>
  <si>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</si>
  <si>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</si>
  <si>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</si>
  <si>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</si>
  <si>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</si>
  <si>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</si>
  <si>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</si>
  <si>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</si>
  <si>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</si>
  <si>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</si>
  <si>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</si>
  <si>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</si>
  <si>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</si>
  <si>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</si>
  <si>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</si>
  <si>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</si>
  <si>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</si>
  <si>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</si>
  <si>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</si>
  <si>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</si>
  <si>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</si>
  <si>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</si>
  <si>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</si>
  <si>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</si>
  <si>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</si>
  <si>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</si>
  <si>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</si>
  <si>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</si>
  <si>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</si>
  <si>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</si>
  <si>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</si>
  <si>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</si>
  <si>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</si>
  <si>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</si>
  <si>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</si>
  <si>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</si>
  <si>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</si>
  <si>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</si>
  <si>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</si>
  <si>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</si>
  <si>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</si>
  <si>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</si>
  <si>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</si>
  <si>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</si>
  <si>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</si>
  <si>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</si>
  <si>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</si>
  <si>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</si>
  <si>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</si>
  <si>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</si>
  <si>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</si>
  <si>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</si>
  <si>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</si>
  <si>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</si>
  <si>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</si>
  <si>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</si>
  <si>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</si>
  <si>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</si>
  <si>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</si>
  <si>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</si>
  <si>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</si>
  <si>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</si>
  <si>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</si>
  <si>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</si>
  <si>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</si>
  <si>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</si>
  <si>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</si>
  <si>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</si>
  <si>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</si>
  <si>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</si>
  <si>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</si>
  <si>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</si>
  <si>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</si>
  <si>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</si>
  <si>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</si>
  <si>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</si>
  <si>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</si>
  <si>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</si>
  <si>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</si>
  <si>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</si>
  <si>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</si>
  <si>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</si>
  <si>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</si>
  <si>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</si>
  <si>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</si>
  <si>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</si>
  <si>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</si>
  <si>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</si>
  <si>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</si>
  <si>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</si>
  <si>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</si>
  <si>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</si>
  <si>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</si>
  <si>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</si>
  <si>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</si>
  <si>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</si>
  <si>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</si>
  <si>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</si>
  <si>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</si>
  <si>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</si>
  <si>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</si>
  <si>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</si>
  <si>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</si>
  <si>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</si>
  <si>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</si>
  <si>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</si>
  <si>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</si>
  <si>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</si>
  <si>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</si>
  <si>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</si>
  <si>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</si>
  <si>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</si>
  <si>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</si>
  <si>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</si>
  <si>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</si>
  <si>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</si>
  <si>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</si>
  <si>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</si>
  <si>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</si>
  <si>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</si>
  <si>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</si>
  <si>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</si>
  <si>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</si>
  <si>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</si>
  <si>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</si>
  <si>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</si>
  <si>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</si>
  <si>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</si>
  <si>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</si>
  <si>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</si>
  <si>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</si>
  <si>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</si>
  <si>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</si>
  <si>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</si>
  <si>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</si>
  <si>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</si>
  <si>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</si>
  <si>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</si>
  <si>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</si>
  <si>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</si>
  <si>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</si>
  <si>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</si>
  <si>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</si>
  <si>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</si>
  <si>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</si>
  <si>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</si>
  <si>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</si>
  <si>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</si>
  <si>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</si>
  <si>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</si>
  <si>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</si>
  <si>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</si>
  <si>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</si>
  <si>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</si>
  <si>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</si>
  <si>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</si>
  <si>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</si>
  <si>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</si>
  <si>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</si>
  <si>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</si>
  <si>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</si>
  <si>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</si>
  <si>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</si>
  <si>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</si>
  <si>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</si>
  <si>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</si>
  <si>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</si>
  <si>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</si>
  <si>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</si>
  <si>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</si>
  <si>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</si>
  <si>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</si>
  <si>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</si>
  <si>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</si>
  <si>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</si>
  <si>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</si>
  <si>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</si>
  <si>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</si>
  <si>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</si>
  <si>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</si>
  <si>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</si>
  <si>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</si>
  <si>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</si>
  <si>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</si>
  <si>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</si>
  <si>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</si>
  <si>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</si>
  <si>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</si>
  <si>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</si>
  <si>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</si>
  <si>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</si>
  <si>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</si>
  <si>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</si>
  <si>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</si>
  <si>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</si>
  <si>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</si>
  <si>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</si>
  <si>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</si>
  <si>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</si>
  <si>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</si>
  <si>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</si>
  <si>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</si>
  <si>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</si>
  <si>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</si>
  <si>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</si>
  <si>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</si>
  <si>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</si>
  <si>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</si>
  <si>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</si>
  <si>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</si>
  <si>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</si>
  <si>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</si>
  <si>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</si>
  <si>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</si>
  <si>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</si>
  <si>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</si>
  <si>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</si>
  <si>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</si>
  <si>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</si>
  <si>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</si>
  <si>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</si>
  <si>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</si>
  <si>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</si>
  <si>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</si>
  <si>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</si>
  <si>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</si>
  <si>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</si>
  <si>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</si>
  <si>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</si>
  <si>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</si>
  <si>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</si>
  <si>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</si>
  <si>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</si>
  <si>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</si>
  <si>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</si>
  <si>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</si>
  <si>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</si>
  <si>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</si>
  <si>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</si>
  <si>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</si>
  <si>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</si>
  <si>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</si>
  <si>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</si>
  <si>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</si>
  <si>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</si>
  <si>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</si>
  <si>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</si>
  <si>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</si>
  <si>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</si>
  <si>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</si>
  <si>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</si>
  <si>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</si>
  <si>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</si>
  <si>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</si>
  <si>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</si>
  <si>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</si>
  <si>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</si>
  <si>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</si>
  <si>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</si>
  <si>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</si>
  <si>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</si>
  <si>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</si>
  <si>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</si>
  <si>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</si>
  <si>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</si>
  <si>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</si>
  <si>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</si>
  <si>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</si>
  <si>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</si>
  <si>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</si>
  <si>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</si>
  <si>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</si>
  <si>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</si>
  <si>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</si>
  <si>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</si>
  <si>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</si>
  <si>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</si>
  <si>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</si>
  <si>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</si>
  <si>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</si>
  <si>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</si>
  <si>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</si>
  <si>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</si>
  <si>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</si>
  <si>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</si>
  <si>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</si>
  <si>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</si>
  <si>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</si>
  <si>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</si>
  <si>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</si>
  <si>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</si>
  <si>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</si>
  <si>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</si>
  <si>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</si>
  <si>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</si>
  <si>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</si>
  <si>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</si>
  <si>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</si>
  <si>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</si>
  <si>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</si>
  <si>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</si>
  <si>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</si>
  <si>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</si>
  <si>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</si>
  <si>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</si>
  <si>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</si>
  <si>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</si>
  <si>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</si>
  <si>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</si>
  <si>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</si>
  <si>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</si>
  <si>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</si>
  <si>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</si>
  <si>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</si>
  <si>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</si>
  <si>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</si>
  <si>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</si>
  <si>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</si>
  <si>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</si>
  <si>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</si>
  <si>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</si>
  <si>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</si>
  <si>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</si>
  <si>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</si>
  <si>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</si>
  <si>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</si>
  <si>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</si>
  <si>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</si>
  <si>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</si>
  <si>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</si>
  <si>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</si>
  <si>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</si>
  <si>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</si>
  <si>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</si>
  <si>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</si>
  <si>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</si>
  <si>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</si>
  <si>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</si>
  <si>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</si>
  <si>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</si>
  <si>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</si>
  <si>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</si>
  <si>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</si>
  <si>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</si>
  <si>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</si>
  <si>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</si>
  <si>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</si>
  <si>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</si>
  <si>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</si>
  <si>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</si>
  <si>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</si>
  <si>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</si>
  <si>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</si>
  <si>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</si>
  <si>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</si>
  <si>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</si>
  <si>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</si>
  <si>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</si>
  <si>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</si>
  <si>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</si>
  <si>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</si>
  <si>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</si>
  <si>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</si>
  <si>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</si>
  <si>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</si>
  <si>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</si>
  <si>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</si>
  <si>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</si>
  <si>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</si>
  <si>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</si>
  <si>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</si>
  <si>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</si>
  <si>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</si>
  <si>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</si>
  <si>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</si>
  <si>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</si>
  <si>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</si>
  <si>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</si>
  <si>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</si>
  <si>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</si>
  <si>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</si>
  <si>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</si>
  <si>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</si>
  <si>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</si>
  <si>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</si>
  <si>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</si>
  <si>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</si>
  <si>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</si>
  <si>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</si>
  <si>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</si>
  <si>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</si>
  <si>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</si>
  <si>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</si>
  <si>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</si>
  <si>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</si>
  <si>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</si>
  <si>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</si>
  <si>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</si>
  <si>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</si>
  <si>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</si>
  <si>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</si>
  <si>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</si>
  <si>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</si>
  <si>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</si>
  <si>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</si>
  <si>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</si>
  <si>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</si>
  <si>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</si>
  <si>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</si>
  <si>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</si>
  <si>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</si>
  <si>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</si>
  <si>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</si>
  <si>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</si>
  <si>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</si>
  <si>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</si>
  <si>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</si>
  <si>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</si>
  <si>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</si>
  <si>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</si>
  <si>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</si>
  <si>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</si>
  <si>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</si>
  <si>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</si>
  <si>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</si>
  <si>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</si>
  <si>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</si>
  <si>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</si>
  <si>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</si>
  <si>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</si>
  <si>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</si>
  <si>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</si>
  <si>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</si>
  <si>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</si>
  <si>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</si>
  <si>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</si>
  <si>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</si>
  <si>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</si>
  <si>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</si>
  <si>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</si>
  <si>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</si>
  <si>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</si>
  <si>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</si>
  <si>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</si>
  <si>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</si>
  <si>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</si>
  <si>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</si>
  <si>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</si>
  <si>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</si>
  <si>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</si>
  <si>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</si>
  <si>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</si>
  <si>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</si>
  <si>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</si>
  <si>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</si>
  <si>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</si>
  <si>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</si>
  <si>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</si>
  <si>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</si>
  <si>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</si>
  <si>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</si>
  <si>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</si>
  <si>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</si>
  <si>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</si>
  <si>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</si>
  <si>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</si>
  <si>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</si>
  <si>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</si>
  <si>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</si>
  <si>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</si>
  <si>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</si>
  <si>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</si>
  <si>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</si>
  <si>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</si>
  <si>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</si>
  <si>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</si>
  <si>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</si>
  <si>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</si>
  <si>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</si>
  <si>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</si>
  <si>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</si>
  <si>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</si>
  <si>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</si>
  <si>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</si>
  <si>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</si>
  <si>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</si>
  <si>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</si>
  <si>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</si>
  <si>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</si>
  <si>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</si>
  <si>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</si>
  <si>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</si>
  <si>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</si>
  <si>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</si>
  <si>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</si>
  <si>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</si>
  <si>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</si>
  <si>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</si>
  <si>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</si>
  <si>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</si>
  <si>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</si>
  <si>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</si>
  <si>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</si>
  <si>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</si>
  <si>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</si>
  <si>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</si>
  <si>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</si>
  <si>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</si>
  <si>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</si>
  <si>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</si>
  <si>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</si>
  <si>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</si>
  <si>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</si>
  <si>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</si>
  <si>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</si>
  <si>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</si>
  <si>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</si>
  <si>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</si>
  <si>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</si>
  <si>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</si>
  <si>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</si>
  <si>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</si>
  <si>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</si>
  <si>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</si>
  <si>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</si>
  <si>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</si>
  <si>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</si>
  <si>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</si>
  <si>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</si>
  <si>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</si>
  <si>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</si>
  <si>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</si>
  <si>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</si>
  <si>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</si>
  <si>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</si>
  <si>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</si>
  <si>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</si>
  <si>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</si>
  <si>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</si>
  <si>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</si>
  <si>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</si>
  <si>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</si>
  <si>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</si>
  <si>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</si>
  <si>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</si>
  <si>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</si>
  <si>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</si>
  <si>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</si>
  <si>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</si>
  <si>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</si>
  <si>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</si>
  <si>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</si>
  <si>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</si>
  <si>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</si>
  <si>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</si>
  <si>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</si>
  <si>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</si>
  <si>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</si>
  <si>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</si>
  <si>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</si>
  <si>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</si>
  <si>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</si>
  <si>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</si>
  <si>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</si>
  <si>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</si>
  <si>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</si>
  <si>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</si>
  <si>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</si>
  <si>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</si>
  <si>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</si>
  <si>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</si>
  <si>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</si>
  <si>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</si>
  <si>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</si>
  <si>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</si>
  <si>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</si>
  <si>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</si>
  <si>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</si>
  <si>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</si>
  <si>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</si>
  <si>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</si>
  <si>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</si>
  <si>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</si>
  <si>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</si>
  <si>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</si>
  <si>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</si>
  <si>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</si>
  <si>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</si>
  <si>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</si>
  <si>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</si>
  <si>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</si>
  <si>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</si>
  <si>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</si>
  <si>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</si>
  <si>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</si>
  <si>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</si>
  <si>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</si>
  <si>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</si>
  <si>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</si>
  <si>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</si>
  <si>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</si>
  <si>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</si>
  <si>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</si>
  <si>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</si>
  <si>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</si>
  <si>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</si>
  <si>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</si>
  <si>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</si>
  <si>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</si>
  <si>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</si>
  <si>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</si>
  <si>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</si>
  <si>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</si>
  <si>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</si>
  <si>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</si>
  <si>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</si>
  <si>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</si>
  <si>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</si>
  <si>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</si>
  <si>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</si>
  <si>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</si>
  <si>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</si>
  <si>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</si>
  <si>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</si>
  <si>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</si>
  <si>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</si>
  <si>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</si>
  <si>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</si>
  <si>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</si>
  <si>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</si>
  <si>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</si>
  <si>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</si>
  <si>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</si>
  <si>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</si>
  <si>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</si>
  <si>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</si>
  <si>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</si>
  <si>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</si>
  <si>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</si>
  <si>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</si>
  <si>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</si>
  <si>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</si>
  <si>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</si>
  <si>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</si>
  <si>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</si>
  <si>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</si>
  <si>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</si>
  <si>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</si>
  <si>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</si>
  <si>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</si>
  <si>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</si>
  <si>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</si>
  <si>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</si>
  <si>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</si>
  <si>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</si>
  <si>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</si>
  <si>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</si>
  <si>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</si>
  <si>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</si>
  <si>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</si>
  <si>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</si>
  <si>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</si>
  <si>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</si>
  <si>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</si>
  <si>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</si>
  <si>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</si>
  <si>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</si>
  <si>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</si>
  <si>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</si>
  <si>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</si>
  <si>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</si>
  <si>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</si>
  <si>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</si>
  <si>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</si>
  <si>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</si>
  <si>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</si>
  <si>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</si>
  <si>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</si>
  <si>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</si>
  <si>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</si>
  <si>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</si>
  <si>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</si>
  <si>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</si>
  <si>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</si>
  <si>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</si>
  <si>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</si>
  <si>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</si>
  <si>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</si>
  <si>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</si>
  <si>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</si>
  <si>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</si>
  <si>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</si>
  <si>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</si>
  <si>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</si>
  <si>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</si>
  <si>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</si>
  <si>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</si>
  <si>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</si>
  <si>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</si>
  <si>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</si>
  <si>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</si>
  <si>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</si>
  <si>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</si>
  <si>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</si>
  <si>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</si>
  <si>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</si>
  <si>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</si>
  <si>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</si>
  <si>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</si>
  <si>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</si>
  <si>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</si>
  <si>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</si>
  <si>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</si>
  <si>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</si>
  <si>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</si>
  <si>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</si>
  <si>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</si>
  <si>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</si>
  <si>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</si>
  <si>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</si>
  <si>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</si>
  <si>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</si>
  <si>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</si>
  <si>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</si>
  <si>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</si>
  <si>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</si>
  <si>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</si>
  <si>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</si>
  <si>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</si>
  <si>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</si>
  <si>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</si>
  <si>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</si>
  <si>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</si>
  <si>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</si>
  <si>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</si>
  <si>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</si>
  <si>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</si>
  <si>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</si>
  <si>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</si>
  <si>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</si>
  <si>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</si>
  <si>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</si>
  <si>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</si>
  <si>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</si>
  <si>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</si>
  <si>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</si>
  <si>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</si>
  <si>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</si>
  <si>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</si>
  <si>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</si>
  <si>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</si>
  <si>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</si>
  <si>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</si>
  <si>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</si>
  <si>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</si>
  <si>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</si>
  <si>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</si>
  <si>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</si>
  <si>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</si>
  <si>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</si>
  <si>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</si>
  <si>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</si>
  <si>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</si>
  <si>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</si>
  <si>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</si>
  <si>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</si>
  <si>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</si>
  <si>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</si>
  <si>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</si>
  <si>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</si>
  <si>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</si>
  <si>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</si>
  <si>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</si>
  <si>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</si>
  <si>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</si>
  <si>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</si>
  <si>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</si>
  <si>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</si>
  <si>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</si>
  <si>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</si>
  <si>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</si>
  <si>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</si>
  <si>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</si>
  <si>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</si>
  <si>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</si>
  <si>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</si>
  <si>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</si>
  <si>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</si>
  <si>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</si>
  <si>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</si>
  <si>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</si>
  <si>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</si>
  <si>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</si>
  <si>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</si>
  <si>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</si>
  <si>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</si>
  <si>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</si>
  <si>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</si>
  <si>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</si>
  <si>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</si>
  <si>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</si>
  <si>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</si>
  <si>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</si>
  <si>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</si>
  <si>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</si>
  <si>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</si>
  <si>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</si>
  <si>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</si>
  <si>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</si>
  <si>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</si>
  <si>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</si>
  <si>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</si>
  <si>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</si>
  <si>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</si>
  <si>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</si>
  <si>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</si>
  <si>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</si>
  <si>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</si>
  <si>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</si>
  <si>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</si>
  <si>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</si>
  <si>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</si>
  <si>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</si>
  <si>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</si>
  <si>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</si>
  <si>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</si>
  <si>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</si>
  <si>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</si>
  <si>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</si>
  <si>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</si>
  <si>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</si>
  <si>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</si>
  <si>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</si>
  <si>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</si>
  <si>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</si>
  <si>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</si>
  <si>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</si>
  <si>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</si>
  <si>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</si>
  <si>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</si>
  <si>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</si>
  <si>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</si>
  <si>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</si>
  <si>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</si>
  <si>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</si>
  <si>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</si>
  <si>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</si>
  <si>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</si>
  <si>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</si>
  <si>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</si>
  <si>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</si>
  <si>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</si>
  <si>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</si>
  <si>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</si>
  <si>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</si>
  <si>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</si>
  <si>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</si>
  <si>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</si>
  <si>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</si>
  <si>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</si>
  <si>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</si>
  <si>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</si>
  <si>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</si>
  <si>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</si>
  <si>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</si>
  <si>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</si>
  <si>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</si>
  <si>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</si>
  <si>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</si>
  <si>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</si>
  <si>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</si>
  <si>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</si>
  <si>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</si>
  <si>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</si>
  <si>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</si>
  <si>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</si>
  <si>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</si>
  <si>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</si>
  <si>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</si>
  <si>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</si>
  <si>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</si>
  <si>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</si>
  <si>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</si>
  <si>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</si>
  <si>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</si>
  <si>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</si>
  <si>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</si>
  <si>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</si>
  <si>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</si>
  <si>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</si>
  <si>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</si>
  <si>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</si>
  <si>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</si>
  <si>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</si>
  <si>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</si>
  <si>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</si>
  <si>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</si>
  <si>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</si>
  <si>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</si>
  <si>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</si>
  <si>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</si>
  <si>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</si>
  <si>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</si>
  <si>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</si>
  <si>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</si>
  <si>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</si>
  <si>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</si>
  <si>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</si>
  <si>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</si>
  <si>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</si>
  <si>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</si>
  <si>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</si>
  <si>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</si>
  <si>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</si>
  <si>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</si>
  <si>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</si>
  <si>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</si>
  <si>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</si>
  <si>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</si>
  <si>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</si>
  <si>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</si>
  <si>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</si>
  <si>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</si>
  <si>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</si>
  <si>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</si>
  <si>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</si>
  <si>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</si>
  <si>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</si>
  <si>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</si>
  <si>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</si>
  <si>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</si>
  <si>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</si>
  <si>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</si>
  <si>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</si>
  <si>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</si>
  <si>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</si>
  <si>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</si>
  <si>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</si>
  <si>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</si>
  <si>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</si>
  <si>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</si>
  <si>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</si>
  <si>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</si>
  <si>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</si>
  <si>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</si>
  <si>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</si>
  <si>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</si>
  <si>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</si>
  <si>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</si>
  <si>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</si>
  <si>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</si>
  <si>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</si>
  <si>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</si>
  <si>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</si>
  <si>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</si>
  <si>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</si>
  <si>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</si>
  <si>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</si>
  <si>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</si>
  <si>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</si>
  <si>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</si>
  <si>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</si>
  <si>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</si>
  <si>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</si>
  <si>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</si>
  <si>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</si>
  <si>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</si>
  <si>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</si>
  <si>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</si>
  <si>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</si>
  <si>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</si>
  <si>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</si>
  <si>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</si>
  <si>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</si>
  <si>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</si>
  <si>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</si>
  <si>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</si>
  <si>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</si>
  <si>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</si>
  <si>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</si>
  <si>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</si>
  <si>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</si>
  <si>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</si>
  <si>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</si>
  <si>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</si>
  <si>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</si>
  <si>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</si>
  <si>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</si>
  <si>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</si>
  <si>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</si>
  <si>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</si>
  <si>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</si>
  <si>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</si>
  <si>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</si>
  <si>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</si>
  <si>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</si>
  <si>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</si>
  <si>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</si>
  <si>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</si>
  <si>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</si>
  <si>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</si>
  <si>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</si>
  <si>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</si>
  <si>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</si>
  <si>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</si>
  <si>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</si>
  <si>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</si>
  <si>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</si>
  <si>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</si>
  <si>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</si>
  <si>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</si>
  <si>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</si>
  <si>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</si>
  <si>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</si>
  <si>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</si>
  <si>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</si>
  <si>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</si>
  <si>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</si>
  <si>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</si>
  <si>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</si>
  <si>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</si>
  <si>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</si>
  <si>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</si>
  <si>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</si>
  <si>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</si>
  <si>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</si>
  <si>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</si>
  <si>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</si>
  <si>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</si>
  <si>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</si>
  <si>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</si>
  <si>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</si>
  <si>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</si>
  <si>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</si>
  <si>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</si>
  <si>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</si>
  <si>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</si>
  <si>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</si>
  <si>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</si>
  <si>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</si>
  <si>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</si>
  <si>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</si>
  <si>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</si>
  <si>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</si>
  <si>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</si>
  <si>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</si>
  <si>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</si>
  <si>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</si>
  <si>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</si>
  <si>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</si>
  <si>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</si>
  <si>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</si>
  <si>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</si>
  <si>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</si>
  <si>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</si>
  <si>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</si>
  <si>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</si>
  <si>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</si>
  <si>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</si>
  <si>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</si>
  <si>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</si>
  <si>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</si>
  <si>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</si>
  <si>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</si>
  <si>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</si>
  <si>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</si>
  <si>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</si>
  <si>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</si>
  <si>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</si>
  <si>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</si>
  <si>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</si>
  <si>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</si>
  <si>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</si>
  <si>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</si>
  <si>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</si>
  <si>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</si>
  <si>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</si>
  <si>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</si>
  <si>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</si>
  <si>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</si>
  <si>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</si>
  <si>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</si>
  <si>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</si>
  <si>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</si>
  <si>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</si>
  <si>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</si>
  <si>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</si>
  <si>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</si>
  <si>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</si>
  <si>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</si>
  <si>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</si>
  <si>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</si>
  <si>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</si>
  <si>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</si>
  <si>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</si>
  <si>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</si>
  <si>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</si>
  <si>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</si>
  <si>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</si>
  <si>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</si>
  <si>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</si>
  <si>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</si>
  <si>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</si>
  <si>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</si>
  <si>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</si>
  <si>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</si>
  <si>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</si>
  <si>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</si>
  <si>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</si>
  <si>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</si>
  <si>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</si>
  <si>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</si>
  <si>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</si>
  <si>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</si>
  <si>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</si>
  <si>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</si>
  <si>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</si>
  <si>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</si>
  <si>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</si>
  <si>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</si>
  <si>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</si>
  <si>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</si>
  <si>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</si>
  <si>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</si>
  <si>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</si>
  <si>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</si>
  <si>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</si>
  <si>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</si>
  <si>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</si>
  <si>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</si>
  <si>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</si>
  <si>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</si>
  <si>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</si>
  <si>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</si>
  <si>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</si>
  <si>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</si>
  <si>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</si>
  <si>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</si>
  <si>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</si>
  <si>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</si>
  <si>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</si>
  <si>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</si>
  <si>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</si>
  <si>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</si>
  <si>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</si>
  <si>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</si>
  <si>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</si>
  <si>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</si>
  <si>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</si>
  <si>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</si>
  <si>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</si>
  <si>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</si>
  <si>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</si>
  <si>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</si>
  <si>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</si>
  <si>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</si>
  <si>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</si>
  <si>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</si>
  <si>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</si>
  <si>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</si>
  <si>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</si>
  <si>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</si>
  <si>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</si>
  <si>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</si>
  <si>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</si>
  <si>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</si>
  <si>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</si>
  <si>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</si>
  <si>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</si>
  <si>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</si>
  <si>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</si>
  <si>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</si>
  <si>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</si>
  <si>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</si>
  <si>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</si>
  <si>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</si>
  <si>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</si>
  <si>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</si>
  <si>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</si>
  <si>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</si>
  <si>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</si>
  <si>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</si>
  <si>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</si>
  <si>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</si>
  <si>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</si>
  <si>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</si>
  <si>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</si>
  <si>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</si>
  <si>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</si>
  <si>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</si>
  <si>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</si>
  <si>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</si>
  <si>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</si>
  <si>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</si>
  <si>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</si>
  <si>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</si>
  <si>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</si>
  <si>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</si>
  <si>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</si>
  <si>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</si>
  <si>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</si>
  <si>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</si>
  <si>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</si>
  <si>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</si>
  <si>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</si>
  <si>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</si>
  <si>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</si>
  <si>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</si>
  <si>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</si>
  <si>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</si>
  <si>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</si>
  <si>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</si>
  <si>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</si>
  <si>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</si>
  <si>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</si>
  <si>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</si>
  <si>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</si>
  <si>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</si>
  <si>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</si>
  <si>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</si>
  <si>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</si>
  <si>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</si>
  <si>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</si>
  <si>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</si>
  <si>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</si>
  <si>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</si>
  <si>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</si>
  <si>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</si>
  <si>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</si>
  <si>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</si>
  <si>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</si>
  <si>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</si>
  <si>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</si>
  <si>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</si>
  <si>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</si>
  <si>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</si>
  <si>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</si>
  <si>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</si>
  <si>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</si>
  <si>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</si>
  <si>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</si>
  <si>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</si>
  <si>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</si>
  <si>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</si>
  <si>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</si>
  <si>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</si>
  <si>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</si>
  <si>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</si>
  <si>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</si>
  <si>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</si>
  <si>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</si>
  <si>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</si>
  <si>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</si>
  <si>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</si>
  <si>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</si>
  <si>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</si>
  <si>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</si>
  <si>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</si>
  <si>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</si>
  <si>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</si>
  <si>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</si>
  <si>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</si>
  <si>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</si>
  <si>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</si>
  <si>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</si>
  <si>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</si>
  <si>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</si>
  <si>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</si>
  <si>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</si>
  <si>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</si>
  <si>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</si>
  <si>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</si>
  <si>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</si>
  <si>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</si>
  <si>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</si>
  <si>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</si>
  <si>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</si>
  <si>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</si>
  <si>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</si>
  <si>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</si>
  <si>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</si>
  <si>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</si>
  <si>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</si>
  <si>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</si>
  <si>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</si>
  <si>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</si>
  <si>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</si>
  <si>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</si>
  <si>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</si>
  <si>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</si>
  <si>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</si>
  <si>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</si>
  <si>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</si>
  <si>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</si>
  <si>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</si>
  <si>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</si>
  <si>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</si>
  <si>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</si>
  <si>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</si>
  <si>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</si>
  <si>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</si>
  <si>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</si>
  <si>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</si>
  <si>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</si>
  <si>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</si>
  <si>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</si>
  <si>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</si>
  <si>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</si>
  <si>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</si>
  <si>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</si>
  <si>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</si>
  <si>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</si>
  <si>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</si>
  <si>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</si>
  <si>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</si>
  <si>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</si>
  <si>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</si>
  <si>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</si>
  <si>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</si>
  <si>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</si>
  <si>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</si>
  <si>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</si>
  <si>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</si>
  <si>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</si>
  <si>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</si>
  <si>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</si>
  <si>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</si>
  <si>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</si>
  <si>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</si>
  <si>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</si>
  <si>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</si>
  <si>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</si>
  <si>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</si>
  <si>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</si>
  <si>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</si>
  <si>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</si>
  <si>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</si>
  <si>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</si>
  <si>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</si>
  <si>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</si>
  <si>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</si>
  <si>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</si>
  <si>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</si>
  <si>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</si>
  <si>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</si>
  <si>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</si>
  <si>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</si>
  <si>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</si>
  <si>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</si>
  <si>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</si>
  <si>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</si>
  <si>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</si>
  <si>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</si>
  <si>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</si>
  <si>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</si>
  <si>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</si>
  <si>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</si>
  <si>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</si>
  <si>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</si>
  <si>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</si>
  <si>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</si>
  <si>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</si>
  <si>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</si>
  <si>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</si>
  <si>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</si>
  <si>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</si>
  <si>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</si>
  <si>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</si>
  <si>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</si>
  <si>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</si>
  <si>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</si>
  <si>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</si>
  <si>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</si>
  <si>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</si>
  <si>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</si>
  <si>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</si>
  <si>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</si>
  <si>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</si>
  <si>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</si>
  <si>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</si>
  <si>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</si>
  <si>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</si>
  <si>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</si>
  <si>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</si>
  <si>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</si>
  <si>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</si>
  <si>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</si>
  <si>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</si>
  <si>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</si>
  <si>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</si>
  <si>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</si>
  <si>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</si>
  <si>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</si>
  <si>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</si>
  <si>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</si>
  <si>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</si>
  <si>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</si>
  <si>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</si>
  <si>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</si>
  <si>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</si>
  <si>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</si>
  <si>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</si>
  <si>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</si>
  <si>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</si>
  <si>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</si>
  <si>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</si>
  <si>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</si>
  <si>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</si>
  <si>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</si>
  <si>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</si>
  <si>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</si>
  <si>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</si>
  <si>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</si>
  <si>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</si>
  <si>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</si>
  <si>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</si>
  <si>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</si>
  <si>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</si>
  <si>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</si>
  <si>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</si>
  <si>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</si>
  <si>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</si>
  <si>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</si>
  <si>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</si>
  <si>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</si>
  <si>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</si>
  <si>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</si>
  <si>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</si>
  <si>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</si>
  <si>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</si>
  <si>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</si>
  <si>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</si>
  <si>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</si>
  <si>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</si>
  <si>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</si>
  <si>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</si>
  <si>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</si>
  <si>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</si>
  <si>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</si>
  <si>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</si>
  <si>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</si>
  <si>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</si>
  <si>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</si>
  <si>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</si>
  <si>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</si>
  <si>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</si>
  <si>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</si>
  <si>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</si>
  <si>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</si>
  <si>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</si>
  <si>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</si>
  <si>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</si>
  <si>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</si>
  <si>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</si>
  <si>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</si>
  <si>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</si>
  <si>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</si>
  <si>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</si>
  <si>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</si>
  <si>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</si>
  <si>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</si>
  <si>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</si>
  <si>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</si>
  <si>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</si>
  <si>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</si>
  <si>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</si>
  <si>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</si>
  <si>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</si>
  <si>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</si>
  <si>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</si>
  <si>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</si>
  <si>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</si>
  <si>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</si>
  <si>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</si>
  <si>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</si>
  <si>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</si>
  <si>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</si>
  <si>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</si>
  <si>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</si>
  <si>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</si>
  <si>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</si>
  <si>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</si>
  <si>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</si>
  <si>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</si>
  <si>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</si>
  <si>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</si>
  <si>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</si>
  <si>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</si>
  <si>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</si>
  <si>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</si>
  <si>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</si>
  <si>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</si>
  <si>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</si>
  <si>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</si>
  <si>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</si>
  <si>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</si>
  <si>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</si>
  <si>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</si>
  <si>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</si>
  <si>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</si>
  <si>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</si>
  <si>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</si>
  <si>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</si>
  <si>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</si>
  <si>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</si>
  <si>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</si>
  <si>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</si>
  <si>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</si>
  <si>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</si>
  <si>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</si>
  <si>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</si>
  <si>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</si>
  <si>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</si>
  <si>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</si>
  <si>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</si>
  <si>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</si>
  <si>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</si>
  <si>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</si>
  <si>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</si>
  <si>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</si>
  <si>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</si>
  <si>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</si>
  <si>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</si>
  <si>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</si>
  <si>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</si>
  <si>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</si>
  <si>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</si>
  <si>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</si>
  <si>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</si>
  <si>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</si>
  <si>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</si>
  <si>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</si>
  <si>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</si>
  <si>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</si>
  <si>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</si>
  <si>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</si>
  <si>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</si>
  <si>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</si>
  <si>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</si>
  <si>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</si>
  <si>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</si>
  <si>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</si>
  <si>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</si>
  <si>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</si>
  <si>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</si>
  <si>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</si>
  <si>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</si>
  <si>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</si>
  <si>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</si>
  <si>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</si>
  <si>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</si>
  <si>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</si>
  <si>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</si>
  <si>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</si>
  <si>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</si>
  <si>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</si>
  <si>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</si>
  <si>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</si>
  <si>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</si>
  <si>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</si>
  <si>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</si>
  <si>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</si>
  <si>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</si>
  <si>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</si>
  <si>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</si>
  <si>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</si>
  <si>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</si>
  <si>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</si>
  <si>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</si>
  <si>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</si>
  <si>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</si>
  <si>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</si>
  <si>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</si>
  <si>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</si>
  <si>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</si>
  <si>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</si>
  <si>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</si>
  <si>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</si>
  <si>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</si>
  <si>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</si>
  <si>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</si>
  <si>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</si>
  <si>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</si>
  <si>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</si>
  <si>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</si>
  <si>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</si>
  <si>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</si>
  <si>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</si>
  <si>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</si>
  <si>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</si>
  <si>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</si>
  <si>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</si>
  <si>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</si>
  <si>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</si>
  <si>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</si>
  <si>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</si>
  <si>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</si>
  <si>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</si>
  <si>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</si>
  <si>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</si>
  <si>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</si>
  <si>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</si>
  <si>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</si>
  <si>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</si>
  <si>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</si>
  <si>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</si>
  <si>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</si>
  <si>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</si>
  <si>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</si>
  <si>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</si>
  <si>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</si>
  <si>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</si>
  <si>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</si>
  <si>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</si>
  <si>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</si>
  <si>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</si>
  <si>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</si>
  <si>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</si>
  <si>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</si>
  <si>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</si>
  <si>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</si>
  <si>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</si>
  <si>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</si>
  <si>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</si>
  <si>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</si>
  <si>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</si>
  <si>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</si>
  <si>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</si>
  <si>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</si>
  <si>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</si>
  <si>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</si>
  <si>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</si>
  <si>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</si>
  <si>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</si>
  <si>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</si>
  <si>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</si>
  <si>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</si>
  <si>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</si>
  <si>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</si>
  <si>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</si>
  <si>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</si>
  <si>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</si>
  <si>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</si>
  <si>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</si>
  <si>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</si>
  <si>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</si>
  <si>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</si>
  <si>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</si>
  <si>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</si>
  <si>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</si>
  <si>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</si>
  <si>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</si>
  <si>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</si>
  <si>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</si>
  <si>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</si>
  <si>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</si>
  <si>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</si>
  <si>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</si>
  <si>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</si>
  <si>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</si>
  <si>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</si>
  <si>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</si>
  <si>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</si>
  <si>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</si>
  <si>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</si>
  <si>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</si>
  <si>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</si>
  <si>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</si>
  <si>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</si>
  <si>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</si>
  <si>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</si>
  <si>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</si>
  <si>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</si>
  <si>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</si>
  <si>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</si>
  <si>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</si>
  <si>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</si>
  <si>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</si>
  <si>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</si>
  <si>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</si>
  <si>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</si>
  <si>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</si>
  <si>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</si>
  <si>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</si>
  <si>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</si>
  <si>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</si>
  <si>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</si>
  <si>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</si>
  <si>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</si>
  <si>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</si>
  <si>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</si>
  <si>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</si>
  <si>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</si>
  <si>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</si>
  <si>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</si>
  <si>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</si>
  <si>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</si>
  <si>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</si>
  <si>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</si>
  <si>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</si>
  <si>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</si>
  <si>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</si>
  <si>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</si>
  <si>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</si>
  <si>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</si>
  <si>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</si>
  <si>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</si>
  <si>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</si>
  <si>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</si>
  <si>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</si>
  <si>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</si>
  <si>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</si>
  <si>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</si>
  <si>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</si>
  <si>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</si>
  <si>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</si>
  <si>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</si>
  <si>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</si>
  <si>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</si>
  <si>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</si>
  <si>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</si>
  <si>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</si>
  <si>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</si>
  <si>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</si>
  <si>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</si>
  <si>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</si>
  <si>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</si>
  <si>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</si>
  <si>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</si>
  <si>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</si>
  <si>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</si>
  <si>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</si>
  <si>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</si>
  <si>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</si>
  <si>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</si>
  <si>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</si>
  <si>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</si>
  <si>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</si>
  <si>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</si>
  <si>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</si>
  <si>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</si>
  <si>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</si>
  <si>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</si>
  <si>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</si>
  <si>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</si>
  <si>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</si>
  <si>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</si>
  <si>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</si>
  <si>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</si>
  <si>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</si>
  <si>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</si>
  <si>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</si>
  <si>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</si>
  <si>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</si>
  <si>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</si>
  <si>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</si>
  <si>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</si>
  <si>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</si>
  <si>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</si>
  <si>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</si>
  <si>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</si>
  <si>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</si>
  <si>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</si>
  <si>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</si>
  <si>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</si>
  <si>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</si>
  <si>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</si>
  <si>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</si>
  <si>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</si>
  <si>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</si>
  <si>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</si>
  <si>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</si>
  <si>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</si>
  <si>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</si>
  <si>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</si>
  <si>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</si>
  <si>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</si>
  <si>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</si>
  <si>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</si>
  <si>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</si>
  <si>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</si>
  <si>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</si>
  <si>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</si>
  <si>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</si>
  <si>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</si>
  <si>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</si>
  <si>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</si>
  <si>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</si>
  <si>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</si>
  <si>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</si>
  <si>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</si>
  <si>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</si>
  <si>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</si>
  <si>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</si>
  <si>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</si>
  <si>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</si>
  <si>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</si>
  <si>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</si>
  <si>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</si>
  <si>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</si>
  <si>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</si>
  <si>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</si>
  <si>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</si>
  <si>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</si>
  <si>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</si>
  <si>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</si>
  <si>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</si>
  <si>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</si>
  <si>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</si>
  <si>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</si>
  <si>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</si>
  <si>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</si>
  <si>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</si>
  <si>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</si>
  <si>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</si>
  <si>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</si>
  <si>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</si>
  <si>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</si>
  <si>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</si>
  <si>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</si>
  <si>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</si>
  <si>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</si>
  <si>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</si>
  <si>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</si>
  <si>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</si>
  <si>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</si>
  <si>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</si>
  <si>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</si>
  <si>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</si>
  <si>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</si>
  <si>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</si>
  <si>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</si>
  <si>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</si>
  <si>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</si>
  <si>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</si>
  <si>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</si>
  <si>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</si>
  <si>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</si>
  <si>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</si>
  <si>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</si>
  <si>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</si>
  <si>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</si>
  <si>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</si>
  <si>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</si>
  <si>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</si>
  <si>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</si>
  <si>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</si>
  <si>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</si>
  <si>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</si>
  <si>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</si>
  <si>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</si>
  <si>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</si>
  <si>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</si>
  <si>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</si>
  <si>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</si>
  <si>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</si>
  <si>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</si>
  <si>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</si>
  <si>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</si>
  <si>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</si>
  <si>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</si>
  <si>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</si>
  <si>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</si>
  <si>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</si>
  <si>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</si>
  <si>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</si>
  <si>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</si>
  <si>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</si>
  <si>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</si>
  <si>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</si>
  <si>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</si>
  <si>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</si>
  <si>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</si>
  <si>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</si>
  <si>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</si>
  <si>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</si>
  <si>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</si>
  <si>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</si>
  <si>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</si>
  <si>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</si>
  <si>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</si>
  <si>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</si>
  <si>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</si>
  <si>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</si>
  <si>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</si>
  <si>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</si>
  <si>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</si>
  <si>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</si>
  <si>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</si>
  <si>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</si>
  <si>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</si>
  <si>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</si>
  <si>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</si>
  <si>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</si>
  <si>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</si>
  <si>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</si>
  <si>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</si>
  <si>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</si>
  <si>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</si>
  <si>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</si>
  <si>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</si>
  <si>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</si>
  <si>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</si>
  <si>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</si>
  <si>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</si>
  <si>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</si>
  <si>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</si>
  <si>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</si>
  <si>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</si>
  <si>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</si>
  <si>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</si>
  <si>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</si>
  <si>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</si>
  <si>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</si>
  <si>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</si>
  <si>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</si>
  <si>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</si>
  <si>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</si>
  <si>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</si>
  <si>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</si>
  <si>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</si>
  <si>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</si>
  <si>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</si>
  <si>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</si>
  <si>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</si>
  <si>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</si>
  <si>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</si>
  <si>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</si>
  <si>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</si>
  <si>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</si>
  <si>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</si>
  <si>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</si>
  <si>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</si>
  <si>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</si>
  <si>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</si>
  <si>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</si>
  <si>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</si>
  <si>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</si>
  <si>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</si>
  <si>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</si>
  <si>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</si>
  <si>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</si>
  <si>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</si>
  <si>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</si>
  <si>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</si>
  <si>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</si>
  <si>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</si>
  <si>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</si>
  <si>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</si>
  <si>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</si>
  <si>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</si>
  <si>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</si>
  <si>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</si>
  <si>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</si>
  <si>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</si>
  <si>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</si>
  <si>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</si>
  <si>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</si>
  <si>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</si>
  <si>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</si>
  <si>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</si>
  <si>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</si>
  <si>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</si>
  <si>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</si>
  <si>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</si>
  <si>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</si>
  <si>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</si>
  <si>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</si>
  <si>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</si>
  <si>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</si>
  <si>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</si>
  <si>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</si>
  <si>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</si>
  <si>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</si>
  <si>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</si>
  <si>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</si>
  <si>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</si>
  <si>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</si>
  <si>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</si>
  <si>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</si>
  <si>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</si>
  <si>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</si>
  <si>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</si>
  <si>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</si>
  <si>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</si>
  <si>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</si>
  <si>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</si>
  <si>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</si>
  <si>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</si>
  <si>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</si>
  <si>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</si>
  <si>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</si>
  <si>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</si>
  <si>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</si>
  <si>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</si>
  <si>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</si>
  <si>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</si>
  <si>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</si>
  <si>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</si>
  <si>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</si>
  <si>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</si>
  <si>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</si>
  <si>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</si>
  <si>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</si>
  <si>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</si>
  <si>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</si>
  <si>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</si>
  <si>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</si>
  <si>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</si>
  <si>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</si>
  <si>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</si>
  <si>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</si>
  <si>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</si>
  <si>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</si>
  <si>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</si>
  <si>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</si>
  <si>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</si>
  <si>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</si>
  <si>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</si>
  <si>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</si>
  <si>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</si>
  <si>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</si>
  <si>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</si>
  <si>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</si>
  <si>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</si>
  <si>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</si>
  <si>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</si>
  <si>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</si>
  <si>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</si>
  <si>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</si>
  <si>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</si>
  <si>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</si>
  <si>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</si>
  <si>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</si>
  <si>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</si>
  <si>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</si>
  <si>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</si>
  <si>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</si>
  <si>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</si>
  <si>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</si>
  <si>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</si>
  <si>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</si>
  <si>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</si>
  <si>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</si>
  <si>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</si>
  <si>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</si>
  <si>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</si>
  <si>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</si>
  <si>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</si>
  <si>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</si>
  <si>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</si>
  <si>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</si>
  <si>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</si>
  <si>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</si>
  <si>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</si>
  <si>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</si>
  <si>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</si>
  <si>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</si>
  <si>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</si>
  <si>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</si>
  <si>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</si>
  <si>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</si>
  <si>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</si>
  <si>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</si>
  <si>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</si>
  <si>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</si>
  <si>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</si>
  <si>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</si>
  <si>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</si>
  <si>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</si>
  <si>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</si>
  <si>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</si>
  <si>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</si>
  <si>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</si>
  <si>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</si>
  <si>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</si>
  <si>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</si>
  <si>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</si>
  <si>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</si>
  <si>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</si>
  <si>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</si>
  <si>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</si>
  <si>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</si>
  <si>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</si>
  <si>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</si>
  <si>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</si>
  <si>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</si>
  <si>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</si>
  <si>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</si>
  <si>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</si>
  <si>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</si>
  <si>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</si>
  <si>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</si>
  <si>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</si>
  <si>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</si>
  <si>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</si>
  <si>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</si>
  <si>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</si>
  <si>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</si>
  <si>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</si>
  <si>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</si>
  <si>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</si>
  <si>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</si>
  <si>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</si>
  <si>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</si>
  <si>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</si>
  <si>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</si>
  <si>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</si>
  <si>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</si>
  <si>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</si>
  <si>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</si>
  <si>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</si>
  <si>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</si>
  <si>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</si>
  <si>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</si>
  <si>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</si>
  <si>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</si>
  <si>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</si>
  <si>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</si>
  <si>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</si>
  <si>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</si>
  <si>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</si>
  <si>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</si>
  <si>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</si>
  <si>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</si>
  <si>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</si>
  <si>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</si>
  <si>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</si>
  <si>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</si>
  <si>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</si>
  <si>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</si>
  <si>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</si>
  <si>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</si>
  <si>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</si>
  <si>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</si>
  <si>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</si>
  <si>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</si>
  <si>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</si>
  <si>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</si>
  <si>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</si>
  <si>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</si>
  <si>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</si>
  <si>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</si>
  <si>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</si>
  <si>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</si>
  <si>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</si>
  <si>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</si>
  <si>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</si>
  <si>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</si>
  <si>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</si>
  <si>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</si>
  <si>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</si>
  <si>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</si>
  <si>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</si>
  <si>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</si>
  <si>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</si>
  <si>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</si>
  <si>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</si>
  <si>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</si>
  <si>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</si>
  <si>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</si>
  <si>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</si>
  <si>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</si>
  <si>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</si>
  <si>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</si>
  <si>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</si>
  <si>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</si>
  <si>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</si>
  <si>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</si>
  <si>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</si>
  <si>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</si>
  <si>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</si>
  <si>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</si>
  <si>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</si>
  <si>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</si>
  <si>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</si>
  <si>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</si>
  <si>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</si>
  <si>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</si>
  <si>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</si>
  <si>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</si>
  <si>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</si>
  <si>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</si>
  <si>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</si>
  <si>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</si>
  <si>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</si>
  <si>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</si>
  <si>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</si>
  <si>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</si>
  <si>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</si>
  <si>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</si>
  <si>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</si>
  <si>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</si>
  <si>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</si>
  <si>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</si>
  <si>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</si>
  <si>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</si>
  <si>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</si>
  <si>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</si>
  <si>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</si>
  <si>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</si>
  <si>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</si>
  <si>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</si>
  <si>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</si>
  <si>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</si>
  <si>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</si>
  <si>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</si>
  <si>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</si>
  <si>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</si>
  <si>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</si>
  <si>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</si>
  <si>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</si>
  <si>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</si>
  <si>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</si>
  <si>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</si>
  <si>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</si>
  <si>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</si>
  <si>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</si>
  <si>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</si>
  <si>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</si>
  <si>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</si>
  <si>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</si>
  <si>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</si>
  <si>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</si>
  <si>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</si>
  <si>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</si>
  <si>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</si>
  <si>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</si>
  <si>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</si>
  <si>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</si>
  <si>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</si>
  <si>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</si>
  <si>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</si>
  <si>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</si>
  <si>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</si>
  <si>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</si>
  <si>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</si>
  <si>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</si>
  <si>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</si>
  <si>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</si>
  <si>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</si>
  <si>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</si>
  <si>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</si>
  <si>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</si>
  <si>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</si>
  <si>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</si>
  <si>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</si>
  <si>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</si>
  <si>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</si>
  <si>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</si>
  <si>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</si>
  <si>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</si>
  <si>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</si>
  <si>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</si>
  <si>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</si>
  <si>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</si>
  <si>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</si>
  <si>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</si>
  <si>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</si>
  <si>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</si>
  <si>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</si>
  <si>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</si>
  <si>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</si>
  <si>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</si>
  <si>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</si>
  <si>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</si>
  <si>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</si>
  <si>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</si>
  <si>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</si>
  <si>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</si>
  <si>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</si>
  <si>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</si>
  <si>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</si>
  <si>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</si>
  <si>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</si>
  <si>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</si>
  <si>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</si>
  <si>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</si>
  <si>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</si>
  <si>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</si>
  <si>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</si>
  <si>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</si>
  <si>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</si>
  <si>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</si>
  <si>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</si>
  <si>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</si>
  <si>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</si>
  <si>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</si>
  <si>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</si>
  <si>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</si>
  <si>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</si>
  <si>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</si>
  <si>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</si>
  <si>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</si>
  <si>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</si>
  <si>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</si>
  <si>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</si>
  <si>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</si>
  <si>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</si>
  <si>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</si>
  <si>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</si>
  <si>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</si>
  <si>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</si>
  <si>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</si>
  <si>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</si>
  <si>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</si>
  <si>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</si>
  <si>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</si>
  <si>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</si>
  <si>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</si>
  <si>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</si>
  <si>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</si>
  <si>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</si>
  <si>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</si>
  <si>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</si>
  <si>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</si>
  <si>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</si>
  <si>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</si>
  <si>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</si>
  <si>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</si>
  <si>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</si>
  <si>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</si>
  <si>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</si>
  <si>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</si>
  <si>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</si>
  <si>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</si>
  <si>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</si>
  <si>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</si>
  <si>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</si>
  <si>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</si>
  <si>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</si>
  <si>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</si>
  <si>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</si>
  <si>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</si>
  <si>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</si>
  <si>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</si>
  <si>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</si>
  <si>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</si>
  <si>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</si>
  <si>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</si>
  <si>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</si>
  <si>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</si>
  <si>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</si>
  <si>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</si>
  <si>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</si>
  <si>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</si>
  <si>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</si>
  <si>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</si>
  <si>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</si>
  <si>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</si>
  <si>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</si>
  <si>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</si>
  <si>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</si>
  <si>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</si>
  <si>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</si>
  <si>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</si>
  <si>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</si>
  <si>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</si>
  <si>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</si>
  <si>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</si>
  <si>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</si>
  <si>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</si>
  <si>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</si>
  <si>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</si>
  <si>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</si>
  <si>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</si>
  <si>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</si>
  <si>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</si>
  <si>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</si>
  <si>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</si>
  <si>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</si>
  <si>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</si>
  <si>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</si>
  <si>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</si>
  <si>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</si>
  <si>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</si>
  <si>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</si>
  <si>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</si>
  <si>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</si>
  <si>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</si>
  <si>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</si>
  <si>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</si>
  <si>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</si>
  <si>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</si>
  <si>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</si>
  <si>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</si>
  <si>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</si>
  <si>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</si>
  <si>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</si>
  <si>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</si>
  <si>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</si>
  <si>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</si>
  <si>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</si>
  <si>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</si>
  <si>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</si>
  <si>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</si>
  <si>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</si>
  <si>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</si>
  <si>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</si>
  <si>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</si>
  <si>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</si>
  <si>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</si>
  <si>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</si>
  <si>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</si>
  <si>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</si>
  <si>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</si>
  <si>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</si>
  <si>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</si>
  <si>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</si>
  <si>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</si>
  <si>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</si>
  <si>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</si>
  <si>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</si>
  <si>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</si>
  <si>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</si>
  <si>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</si>
  <si>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</si>
  <si>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</si>
  <si>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</si>
  <si>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</si>
  <si>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</si>
  <si>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</si>
  <si>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</si>
  <si>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</si>
  <si>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</si>
  <si>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</si>
  <si>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</si>
  <si>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</si>
  <si>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</si>
  <si>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</si>
  <si>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</si>
  <si>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</si>
  <si>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</si>
  <si>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</si>
  <si>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</si>
  <si>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</si>
  <si>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</si>
  <si>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</si>
  <si>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</si>
  <si>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</si>
  <si>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</si>
  <si>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</si>
  <si>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</si>
  <si>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</si>
  <si>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</si>
  <si>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</si>
  <si>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</si>
  <si>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</si>
  <si>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</si>
  <si>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</si>
  <si>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</si>
  <si>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</si>
  <si>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</si>
  <si>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</si>
  <si>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</si>
  <si>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</si>
  <si>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</si>
  <si>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</si>
  <si>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</si>
  <si>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</si>
  <si>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</si>
  <si>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</si>
  <si>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</si>
  <si>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</si>
  <si>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</si>
  <si>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</si>
  <si>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</si>
  <si>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</si>
  <si>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</si>
  <si>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</si>
  <si>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</si>
  <si>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</si>
  <si>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</si>
  <si>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</si>
  <si>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</si>
  <si>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</si>
  <si>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</si>
  <si>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</si>
  <si>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</si>
  <si>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</si>
  <si>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</si>
  <si>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</si>
  <si>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</si>
  <si>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</si>
  <si>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</si>
  <si>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</si>
  <si>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</si>
  <si>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</si>
  <si>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</si>
  <si>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</si>
  <si>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</si>
  <si>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</si>
  <si>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</si>
  <si>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</si>
  <si>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</si>
  <si>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</si>
  <si>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</si>
  <si>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</si>
  <si>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</si>
  <si>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</si>
  <si>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</si>
  <si>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</si>
  <si>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</si>
  <si>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</si>
  <si>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</si>
  <si>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</si>
  <si>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</si>
  <si>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</si>
  <si>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</si>
  <si>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</si>
  <si>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</si>
  <si>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</si>
  <si>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</si>
  <si>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</si>
  <si>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</si>
  <si>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</si>
  <si>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</si>
  <si>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</si>
  <si>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</si>
  <si>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</si>
  <si>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</si>
  <si>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</si>
  <si>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</si>
  <si>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</si>
  <si>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</si>
  <si>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</si>
  <si>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</si>
  <si>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</si>
  <si>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</si>
  <si>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</si>
  <si>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</si>
  <si>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</si>
  <si>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</si>
  <si>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</si>
  <si>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</si>
  <si>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</si>
  <si>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</si>
  <si>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</si>
  <si>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</si>
  <si>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</si>
  <si>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</si>
  <si>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</si>
  <si>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</si>
  <si>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</si>
  <si>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</si>
  <si>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</si>
  <si>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</si>
  <si>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</si>
  <si>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</si>
  <si>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</si>
  <si>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</si>
  <si>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</si>
  <si>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</si>
  <si>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</si>
  <si>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</si>
  <si>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</si>
  <si>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</si>
  <si>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</si>
  <si>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</si>
  <si>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</si>
  <si>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</si>
  <si>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</si>
  <si>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</si>
  <si>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</si>
  <si>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</si>
  <si>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</si>
  <si>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</si>
  <si>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</si>
  <si>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</si>
  <si>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</si>
  <si>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</si>
  <si>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</si>
  <si>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</si>
  <si>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</si>
  <si>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</si>
  <si>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</si>
  <si>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</si>
  <si>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</si>
  <si>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</si>
  <si>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</si>
  <si>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</si>
  <si>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</si>
  <si>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</si>
  <si>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</si>
  <si>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</si>
  <si>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</si>
  <si>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</si>
  <si>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</si>
  <si>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</si>
  <si>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</si>
  <si>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</si>
  <si>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</si>
  <si>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</si>
  <si>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</si>
  <si>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</si>
  <si>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</si>
  <si>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</si>
  <si>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</si>
  <si>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</si>
  <si>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</si>
  <si>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</si>
  <si>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</si>
  <si>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</si>
  <si>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</si>
  <si>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</si>
  <si>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</si>
  <si>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</si>
  <si>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</si>
  <si>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</si>
  <si>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</si>
  <si>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</si>
  <si>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</si>
  <si>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</si>
  <si>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</si>
  <si>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</si>
  <si>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</si>
  <si>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</si>
  <si>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</si>
  <si>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</si>
  <si>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</si>
  <si>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</si>
  <si>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</si>
  <si>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</si>
  <si>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</si>
  <si>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</si>
  <si>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</si>
  <si>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</si>
  <si>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</si>
  <si>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</si>
  <si>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</si>
  <si>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</si>
  <si>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</si>
  <si>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</si>
  <si>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</si>
  <si>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</si>
  <si>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</si>
  <si>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</si>
  <si>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</si>
  <si>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</si>
  <si>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</si>
  <si>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</si>
  <si>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</si>
  <si>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</si>
  <si>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</si>
  <si>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</si>
  <si>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</si>
  <si>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</si>
  <si>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</si>
  <si>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</si>
  <si>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</si>
  <si>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</si>
  <si>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</si>
  <si>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</si>
  <si>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</si>
  <si>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</si>
  <si>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</si>
  <si>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</si>
  <si>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</si>
  <si>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</si>
  <si>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</si>
  <si>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</si>
  <si>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</si>
  <si>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</si>
  <si>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</si>
  <si>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</si>
  <si>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</si>
  <si>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</si>
  <si>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</si>
  <si>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</si>
  <si>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</si>
  <si>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</si>
  <si>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</si>
  <si>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</si>
  <si>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</si>
  <si>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</si>
  <si>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</si>
  <si>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</si>
  <si>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</si>
  <si>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</si>
  <si>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</si>
  <si>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</si>
  <si>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</si>
  <si>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</si>
  <si>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</si>
  <si>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</si>
  <si>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</si>
  <si>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</si>
  <si>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</si>
  <si>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</si>
  <si>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</si>
  <si>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</si>
  <si>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</si>
  <si>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</si>
  <si>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</si>
  <si>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</si>
  <si>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</si>
  <si>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</si>
  <si>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</si>
  <si>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</si>
  <si>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</si>
  <si>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</si>
  <si>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</si>
  <si>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</si>
  <si>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</si>
  <si>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</si>
  <si>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</si>
  <si>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</si>
  <si>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</si>
  <si>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</si>
  <si>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</si>
  <si>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</si>
  <si>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</si>
  <si>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</si>
  <si>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</si>
  <si>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</si>
  <si>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</si>
  <si>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</si>
  <si>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</si>
  <si>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</si>
  <si>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</si>
  <si>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</si>
  <si>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</si>
  <si>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</si>
  <si>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</si>
  <si>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</si>
  <si>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</si>
  <si>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</si>
  <si>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</si>
  <si>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</si>
  <si>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</si>
  <si>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</si>
  <si>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</si>
  <si>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</si>
  <si>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</si>
  <si>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</si>
  <si>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</si>
  <si>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</si>
  <si>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</si>
  <si>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</si>
  <si>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</si>
  <si>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</si>
  <si>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</si>
  <si>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</si>
  <si>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</si>
  <si>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</si>
  <si>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</si>
  <si>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</si>
  <si>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</si>
  <si>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</si>
  <si>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</si>
  <si>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</si>
  <si>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</si>
  <si>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</si>
  <si>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</si>
  <si>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</si>
  <si>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</si>
  <si>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</si>
  <si>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</si>
  <si>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</si>
  <si>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</si>
  <si>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</si>
  <si>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</si>
  <si>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</si>
  <si>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</si>
  <si>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</si>
  <si>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</si>
  <si>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</si>
  <si>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</si>
  <si>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</si>
  <si>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</si>
  <si>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</si>
  <si>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</si>
  <si>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</si>
  <si>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</si>
  <si>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</si>
  <si>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</si>
  <si>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</si>
  <si>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</si>
  <si>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</si>
  <si>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</si>
  <si>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</si>
  <si>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</si>
  <si>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</si>
  <si>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</si>
  <si>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</si>
  <si>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</si>
  <si>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</si>
  <si>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</si>
  <si>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</si>
  <si>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</si>
  <si>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</si>
  <si>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</si>
  <si>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</si>
  <si>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</si>
  <si>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</si>
  <si>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</si>
  <si>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</si>
  <si>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</si>
  <si>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</si>
  <si>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</si>
  <si>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</si>
  <si>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</si>
  <si>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</si>
  <si>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</si>
  <si>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</si>
  <si>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</si>
  <si>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</si>
  <si>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</si>
  <si>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</si>
  <si>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</si>
  <si>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</si>
  <si>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</si>
  <si>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</si>
  <si>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</si>
  <si>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</si>
  <si>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</si>
  <si>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</si>
  <si>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</si>
  <si>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</si>
  <si>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</si>
  <si>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</si>
  <si>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</si>
  <si>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</si>
  <si>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</si>
  <si>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</si>
  <si>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</si>
  <si>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</si>
  <si>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</si>
  <si>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</si>
  <si>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</si>
  <si>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</si>
  <si>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</si>
  <si>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</si>
  <si>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</si>
  <si>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</si>
  <si>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</si>
  <si>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</si>
  <si>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</si>
  <si>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</si>
  <si>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</si>
  <si>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</si>
  <si>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</si>
  <si>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</si>
  <si>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</si>
  <si>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</si>
  <si>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</si>
  <si>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</si>
  <si>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</si>
  <si>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</si>
  <si>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</si>
  <si>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</si>
  <si>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</si>
  <si>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</si>
  <si>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</si>
  <si>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</si>
  <si>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</si>
  <si>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</si>
  <si>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</si>
  <si>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</si>
  <si>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</si>
  <si>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</si>
  <si>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</si>
  <si>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</si>
  <si>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</si>
  <si>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</si>
  <si>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</si>
  <si>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</si>
  <si>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</si>
  <si>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</si>
  <si>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</si>
  <si>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</si>
  <si>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</si>
  <si>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</si>
  <si>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</si>
  <si>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</si>
  <si>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</si>
  <si>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</si>
  <si>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</si>
  <si>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</si>
  <si>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</si>
  <si>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</si>
  <si>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</si>
  <si>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</si>
  <si>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</si>
  <si>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</si>
  <si>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</si>
  <si>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</si>
  <si>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</si>
  <si>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</si>
  <si>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</si>
  <si>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</si>
  <si>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</si>
  <si>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</si>
  <si>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</si>
  <si>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</si>
  <si>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</si>
  <si>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</si>
  <si>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</si>
  <si>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</si>
  <si>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</si>
  <si>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</si>
  <si>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</si>
  <si>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</si>
  <si>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</si>
  <si>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</si>
  <si>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</si>
  <si>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</si>
  <si>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</si>
  <si>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</si>
  <si>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</si>
  <si>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</si>
  <si>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</si>
  <si>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</si>
  <si>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</si>
  <si>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</si>
  <si>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</si>
  <si>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</si>
  <si>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</si>
  <si>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</si>
  <si>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</si>
  <si>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</si>
  <si>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</si>
  <si>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</si>
  <si>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</si>
  <si>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</si>
  <si>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</si>
  <si>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</si>
  <si>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</si>
  <si>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</si>
  <si>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</si>
  <si>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</si>
  <si>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</si>
  <si>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</si>
  <si>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</si>
  <si>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</si>
  <si>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</si>
  <si>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</si>
  <si>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</si>
  <si>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</si>
  <si>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</si>
  <si>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</si>
  <si>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</si>
  <si>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</si>
  <si>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</si>
  <si>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</si>
  <si>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</si>
  <si>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</si>
  <si>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</si>
  <si>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</si>
  <si>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</si>
  <si>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</si>
  <si>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</si>
  <si>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</si>
  <si>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</si>
  <si>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</si>
  <si>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</si>
  <si>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</si>
  <si>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</si>
  <si>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</si>
  <si>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</si>
  <si>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</si>
  <si>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</si>
  <si>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</si>
  <si>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</si>
  <si>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</si>
  <si>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</si>
  <si>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</si>
  <si>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</si>
  <si>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</si>
  <si>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</si>
  <si>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</si>
  <si>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</si>
  <si>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</si>
  <si>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</si>
  <si>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</si>
  <si>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</si>
  <si>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</si>
  <si>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</si>
  <si>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</si>
  <si>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</si>
  <si>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</si>
  <si>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</si>
  <si>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</si>
  <si>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</si>
  <si>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</si>
  <si>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</si>
  <si>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</si>
  <si>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</si>
  <si>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</si>
  <si>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</si>
  <si>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</si>
  <si>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</si>
  <si>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</si>
  <si>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</si>
  <si>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</si>
  <si>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</si>
  <si>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</si>
  <si>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</si>
  <si>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</si>
  <si>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</si>
  <si>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</si>
  <si>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</si>
  <si>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</si>
  <si>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</si>
  <si>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</si>
  <si>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</si>
  <si>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</si>
  <si>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</si>
  <si>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</si>
  <si>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</si>
  <si>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</si>
  <si>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</si>
  <si>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</si>
  <si>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</si>
  <si>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</si>
  <si>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</si>
  <si>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</si>
  <si>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</si>
  <si>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</si>
  <si>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</si>
  <si>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</si>
  <si>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</si>
  <si>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</si>
  <si>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</si>
  <si>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</si>
  <si>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</si>
  <si>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</si>
  <si>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</si>
  <si>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</si>
  <si>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</si>
  <si>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</si>
  <si>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</si>
  <si>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</si>
  <si>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</si>
  <si>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</si>
  <si>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</si>
  <si>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</si>
  <si>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</si>
  <si>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</si>
  <si>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</si>
  <si>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</si>
  <si>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</si>
  <si>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</si>
  <si>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</si>
  <si>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</si>
  <si>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</si>
  <si>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</si>
  <si>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</si>
  <si>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</si>
  <si>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</si>
  <si>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</si>
  <si>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</si>
  <si>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</si>
  <si>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</si>
  <si>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</si>
  <si>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</si>
  <si>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</si>
  <si>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</si>
  <si>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</si>
  <si>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</si>
  <si>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</si>
  <si>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</si>
  <si>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</si>
  <si>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</si>
  <si>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</si>
  <si>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</si>
  <si>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</si>
  <si>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</si>
  <si>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</si>
  <si>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</si>
  <si>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</si>
  <si>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</si>
  <si>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</si>
  <si>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</si>
  <si>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</si>
  <si>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</si>
  <si>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</si>
  <si>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</si>
  <si>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</si>
  <si>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</si>
  <si>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</si>
  <si>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</si>
  <si>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</si>
  <si>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</si>
  <si>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</si>
  <si>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</si>
  <si>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</si>
  <si>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</si>
  <si>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</si>
  <si>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</si>
  <si>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</si>
  <si>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</si>
  <si>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</si>
  <si>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</si>
  <si>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</si>
  <si>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</si>
  <si>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</si>
  <si>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</si>
  <si>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</si>
  <si>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</si>
  <si>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</si>
  <si>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</si>
  <si>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</si>
  <si>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</si>
  <si>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</si>
  <si>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</si>
  <si>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</si>
  <si>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</si>
  <si>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</si>
  <si>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</si>
  <si>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</si>
  <si>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</si>
  <si>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</si>
  <si>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</si>
  <si>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</si>
  <si>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</si>
  <si>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</si>
  <si>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</si>
  <si>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</si>
  <si>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</si>
  <si>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</si>
  <si>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</si>
  <si>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</si>
  <si>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</si>
  <si>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</si>
  <si>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</si>
  <si>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</si>
  <si>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</si>
  <si>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</si>
  <si>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</si>
  <si>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</si>
  <si>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</si>
  <si>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</si>
  <si>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</si>
  <si>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</si>
  <si>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</si>
  <si>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</si>
  <si>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</si>
  <si>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</si>
  <si>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</si>
  <si>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</si>
  <si>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</si>
  <si>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</si>
  <si>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</si>
  <si>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</si>
  <si>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</si>
  <si>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</si>
  <si>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</si>
  <si>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</si>
  <si>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</si>
  <si>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</si>
  <si>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</si>
  <si>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</si>
  <si>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</si>
  <si>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</si>
  <si>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</si>
  <si>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</si>
  <si>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</si>
  <si>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</si>
  <si>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</si>
  <si>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</si>
  <si>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</si>
  <si>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</si>
  <si>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</si>
  <si>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</si>
  <si>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</si>
  <si>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</si>
  <si>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</si>
  <si>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</si>
  <si>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</si>
  <si>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</si>
  <si>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</si>
  <si>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</si>
  <si>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</si>
  <si>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</si>
  <si>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</si>
  <si>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</si>
  <si>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</si>
  <si>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</si>
  <si>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</si>
  <si>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</si>
  <si>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</si>
  <si>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</si>
  <si>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</si>
  <si>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</si>
  <si>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</si>
  <si>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</si>
  <si>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</si>
  <si>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</si>
  <si>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</si>
  <si>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</si>
  <si>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</si>
  <si>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</si>
  <si>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</si>
  <si>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</si>
  <si>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</si>
  <si>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</si>
  <si>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</si>
  <si>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</si>
  <si>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</si>
  <si>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</si>
  <si>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</si>
  <si>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</si>
  <si>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</si>
  <si>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</si>
  <si>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</si>
  <si>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</si>
  <si>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</si>
  <si>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</si>
  <si>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</si>
  <si>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</si>
  <si>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</si>
  <si>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</si>
  <si>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</si>
  <si>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</si>
  <si>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</si>
  <si>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</si>
  <si>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</si>
  <si>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</si>
  <si>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</si>
  <si>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</si>
  <si>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</si>
  <si>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</si>
  <si>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</si>
  <si>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</si>
  <si>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</si>
  <si>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</si>
  <si>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</si>
  <si>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</si>
  <si>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</si>
  <si>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</si>
  <si>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</si>
  <si>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</si>
  <si>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</si>
  <si>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</si>
  <si>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</si>
  <si>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</si>
  <si>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</si>
  <si>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</si>
  <si>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</si>
  <si>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</si>
  <si>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</si>
  <si>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</si>
  <si>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</si>
  <si>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</si>
  <si>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</si>
  <si>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</si>
  <si>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</si>
  <si>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</si>
  <si>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</si>
  <si>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</si>
  <si>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</si>
  <si>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</si>
  <si>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</si>
  <si>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</si>
  <si>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</si>
  <si>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</si>
  <si>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</si>
  <si>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</si>
  <si>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</si>
  <si>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</si>
  <si>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</si>
  <si>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</si>
  <si>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</si>
  <si>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</si>
  <si>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</si>
  <si>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</si>
  <si>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</si>
  <si>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</si>
  <si>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</si>
  <si>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</si>
  <si>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</si>
  <si>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</si>
  <si>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</si>
  <si>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</si>
  <si>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</si>
  <si>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</si>
  <si>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</si>
  <si>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</si>
  <si>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</si>
  <si>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</si>
  <si>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</si>
  <si>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</si>
  <si>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</si>
  <si>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</si>
  <si>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</si>
  <si>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</si>
  <si>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</si>
  <si>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</si>
  <si>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</si>
  <si>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</si>
  <si>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</si>
  <si>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</si>
  <si>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</si>
  <si>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</si>
  <si>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</si>
  <si>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</si>
  <si>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</si>
  <si>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</si>
  <si>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</si>
  <si>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</si>
  <si>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</si>
  <si>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</si>
  <si>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</si>
  <si>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</si>
  <si>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</si>
  <si>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</si>
  <si>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</si>
  <si>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</si>
  <si>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</si>
  <si>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</si>
  <si>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</si>
  <si>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</si>
  <si>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</si>
  <si>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</si>
  <si>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</si>
  <si>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</si>
  <si>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</si>
  <si>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</si>
  <si>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</si>
  <si>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</si>
  <si>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</si>
  <si>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</si>
  <si>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</si>
  <si>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</si>
  <si>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</si>
  <si>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</si>
  <si>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</si>
  <si>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</si>
  <si>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</si>
  <si>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</si>
  <si>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</si>
  <si>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</si>
  <si>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</si>
  <si>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</si>
  <si>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</si>
  <si>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</si>
  <si>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</si>
  <si>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</si>
  <si>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</si>
  <si>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</si>
  <si>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</si>
  <si>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</si>
  <si>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</si>
  <si>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</si>
  <si>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</si>
  <si>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</si>
  <si>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</si>
  <si>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</si>
  <si>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</si>
  <si>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</si>
  <si>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</si>
  <si>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</si>
  <si>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</si>
  <si>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</si>
  <si>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</si>
  <si>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</si>
  <si>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</si>
  <si>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</si>
  <si>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</si>
  <si>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</si>
  <si>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</si>
  <si>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</si>
  <si>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</si>
  <si>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</si>
  <si>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</si>
  <si>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</si>
  <si>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</si>
  <si>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</si>
  <si>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</si>
  <si>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</si>
  <si>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</si>
  <si>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</si>
  <si>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</si>
  <si>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</si>
  <si>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</si>
  <si>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</si>
  <si>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</si>
  <si>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</si>
  <si>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</si>
  <si>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</si>
  <si>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</si>
  <si>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</si>
  <si>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</si>
  <si>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</si>
  <si>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</si>
  <si>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</si>
  <si>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</si>
  <si>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</si>
  <si>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</si>
  <si>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</si>
  <si>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</si>
  <si>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</si>
  <si>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</si>
  <si>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</si>
  <si>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</si>
  <si>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</si>
  <si>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</si>
  <si>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</si>
  <si>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</si>
  <si>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</si>
  <si>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</si>
  <si>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</si>
  <si>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</si>
  <si>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</si>
  <si>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</si>
  <si>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</si>
  <si>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</si>
  <si>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</si>
  <si>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</si>
  <si>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</si>
  <si>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</si>
  <si>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</si>
  <si>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</si>
  <si>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</si>
  <si>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</si>
  <si>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</si>
  <si>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</si>
  <si>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</si>
  <si>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</si>
  <si>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</si>
  <si>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</si>
  <si>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</si>
  <si>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</si>
  <si>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</si>
  <si>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</si>
  <si>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</si>
  <si>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</si>
  <si>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</si>
  <si>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</si>
  <si>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</si>
  <si>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</si>
  <si>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</si>
  <si>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</si>
  <si>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</si>
  <si>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</si>
  <si>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</si>
  <si>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</si>
  <si>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</si>
  <si>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</si>
  <si>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</si>
  <si>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</si>
  <si>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</si>
  <si>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</si>
  <si>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</si>
  <si>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</si>
  <si>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</si>
  <si>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</si>
  <si>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</si>
  <si>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</si>
  <si>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</si>
  <si>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</si>
  <si>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</si>
  <si>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</si>
  <si>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</si>
  <si>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</si>
  <si>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</si>
  <si>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</si>
  <si>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</si>
  <si>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</si>
  <si>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</si>
  <si>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</si>
  <si>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</si>
  <si>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</si>
  <si>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</si>
  <si>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</si>
  <si>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</si>
  <si>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</si>
  <si>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</si>
  <si>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</si>
  <si>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</si>
  <si>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</si>
  <si>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</si>
  <si>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</si>
  <si>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</si>
  <si>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</si>
  <si>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</si>
  <si>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</si>
  <si>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</si>
  <si>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</si>
  <si>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</si>
  <si>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</si>
  <si>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</si>
  <si>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</si>
  <si>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</si>
  <si>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</si>
  <si>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</si>
  <si>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</si>
  <si>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</si>
  <si>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</si>
  <si>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</si>
  <si>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</si>
  <si>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</si>
  <si>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</si>
  <si>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</si>
  <si>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</si>
  <si>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</si>
  <si>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</si>
  <si>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</si>
  <si>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</si>
  <si>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</si>
  <si>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</si>
  <si>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</si>
  <si>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</si>
  <si>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</si>
  <si>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</si>
  <si>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</si>
  <si>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</si>
  <si>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</si>
  <si>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</si>
  <si>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</si>
  <si>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</si>
  <si>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</si>
  <si>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</si>
  <si>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</si>
  <si>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</si>
  <si>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</si>
  <si>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</si>
  <si>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</si>
  <si>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</si>
  <si>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</si>
  <si>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</si>
  <si>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</si>
  <si>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</si>
  <si>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</si>
  <si>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</si>
  <si>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</si>
  <si>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</si>
  <si>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</si>
  <si>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</si>
  <si>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</si>
  <si>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</si>
  <si>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</si>
  <si>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</si>
  <si>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</si>
  <si>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</si>
  <si>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</si>
  <si>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</si>
  <si>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</si>
  <si>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</si>
  <si>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</si>
  <si>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</si>
  <si>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</si>
  <si>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</si>
  <si>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</si>
  <si>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</si>
  <si>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</si>
  <si>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</si>
  <si>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</si>
  <si>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</si>
  <si>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</si>
  <si>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</si>
  <si>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</si>
  <si>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</si>
  <si>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</si>
  <si>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</si>
  <si>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</si>
  <si>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</si>
  <si>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</si>
  <si>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</si>
  <si>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</si>
  <si>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</si>
  <si>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</si>
  <si>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</si>
  <si>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</si>
  <si>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</si>
  <si>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</si>
  <si>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</si>
  <si>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</si>
  <si>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</si>
  <si>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</si>
  <si>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</si>
  <si>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</si>
  <si>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</si>
  <si>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</si>
  <si>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</si>
  <si>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</si>
  <si>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</si>
  <si>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</si>
  <si>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</si>
  <si>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</si>
  <si>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</si>
  <si>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</si>
  <si>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</si>
  <si>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</si>
  <si>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</si>
  <si>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</si>
  <si>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</si>
  <si>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</si>
  <si>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</si>
  <si>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</si>
  <si>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</si>
  <si>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</si>
  <si>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</si>
  <si>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</si>
  <si>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</si>
  <si>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</si>
  <si>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</si>
  <si>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</si>
  <si>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</si>
  <si>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</si>
  <si>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</si>
  <si>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</si>
  <si>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</si>
  <si>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</si>
  <si>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</si>
  <si>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</si>
  <si>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</si>
  <si>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</si>
  <si>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</si>
  <si>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</si>
  <si>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</si>
  <si>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</si>
  <si>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</si>
  <si>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</si>
  <si>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</si>
  <si>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</si>
  <si>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</si>
  <si>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</si>
  <si>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</si>
  <si>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</si>
  <si>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</si>
  <si>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</si>
  <si>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</si>
  <si>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</si>
  <si>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</si>
  <si>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</si>
  <si>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</si>
  <si>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</si>
  <si>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</si>
  <si>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</si>
  <si>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</si>
  <si>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</si>
  <si>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</si>
  <si>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</si>
  <si>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</si>
  <si>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</si>
  <si>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</si>
  <si>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</si>
  <si>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</si>
  <si>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</si>
  <si>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</si>
  <si>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</si>
  <si>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</si>
  <si>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</si>
  <si>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</si>
  <si>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</si>
  <si>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</si>
  <si>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</si>
  <si>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</si>
  <si>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</si>
  <si>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</si>
  <si>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</si>
  <si>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</si>
  <si>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</si>
  <si>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</si>
  <si>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</si>
  <si>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</si>
  <si>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</si>
  <si>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</si>
  <si>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</si>
  <si>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</si>
  <si>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</si>
  <si>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</si>
  <si>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</si>
  <si>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</si>
  <si>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</si>
  <si>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</si>
  <si>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</si>
  <si>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</si>
  <si>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</si>
  <si>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</si>
  <si>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</si>
  <si>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</si>
  <si>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</si>
  <si>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</si>
  <si>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</si>
  <si>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</si>
  <si>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</si>
  <si>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</si>
  <si>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</si>
  <si>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</si>
  <si>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</si>
  <si>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</si>
  <si>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</si>
  <si>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</si>
  <si>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</si>
  <si>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</si>
  <si>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</si>
  <si>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</si>
  <si>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</si>
  <si>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</si>
  <si>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</si>
  <si>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</si>
  <si>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</si>
  <si>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</si>
  <si>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</si>
  <si>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</si>
  <si>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</si>
  <si>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</si>
  <si>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</si>
  <si>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</si>
  <si>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</si>
  <si>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</si>
  <si>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</si>
  <si>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</si>
  <si>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</si>
  <si>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</si>
  <si>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</si>
  <si>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</si>
  <si>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</si>
  <si>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</si>
  <si>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</si>
  <si>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</si>
  <si>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</si>
  <si>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</si>
  <si>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</si>
  <si>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</si>
  <si>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</si>
  <si>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</si>
  <si>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</si>
  <si>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</si>
  <si>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</si>
  <si>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</si>
  <si>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</si>
  <si>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</si>
  <si>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</si>
  <si>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</si>
  <si>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</si>
  <si>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</si>
  <si>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</si>
  <si>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</si>
  <si>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</si>
  <si>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</si>
  <si>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</si>
  <si>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</si>
  <si>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</si>
  <si>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</si>
  <si>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</si>
  <si>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</si>
  <si>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</si>
  <si>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</si>
  <si>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</si>
  <si>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</si>
  <si>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</si>
  <si>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</si>
  <si>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</si>
  <si>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</si>
  <si>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</si>
  <si>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</si>
  <si>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</si>
  <si>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</si>
  <si>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</si>
  <si>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</si>
  <si>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</si>
  <si>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</si>
  <si>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</si>
  <si>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</si>
  <si>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</si>
  <si>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</si>
  <si>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</si>
  <si>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</si>
  <si>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</si>
  <si>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</si>
  <si>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</si>
  <si>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</si>
  <si>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</si>
  <si>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</si>
  <si>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</si>
  <si>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</si>
  <si>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</si>
  <si>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</si>
  <si>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</si>
  <si>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</si>
  <si>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</si>
  <si>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</si>
  <si>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</si>
  <si>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</si>
  <si>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</si>
  <si>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</si>
  <si>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</si>
  <si>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</si>
  <si>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</si>
  <si>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</si>
  <si>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</si>
  <si>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</si>
  <si>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</si>
  <si>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</si>
  <si>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</si>
  <si>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</si>
  <si>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</si>
  <si>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</si>
  <si>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</si>
  <si>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</si>
  <si>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</si>
  <si>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</si>
  <si>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</si>
  <si>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</si>
  <si>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</si>
  <si>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</si>
  <si>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</si>
  <si>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</si>
  <si>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</si>
  <si>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</si>
  <si>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</si>
  <si>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</si>
  <si>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</si>
  <si>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</si>
  <si>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</si>
  <si>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</si>
  <si>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</si>
  <si>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</si>
  <si>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</si>
  <si>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</si>
  <si>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</si>
  <si>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</si>
  <si>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</si>
  <si>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</si>
  <si>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</si>
  <si>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</si>
  <si>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</si>
  <si>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</si>
  <si>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</si>
  <si>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</si>
  <si>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</si>
  <si>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</si>
  <si>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</si>
  <si>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</si>
  <si>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</si>
  <si>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</si>
  <si>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</si>
  <si>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</si>
  <si>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</si>
  <si>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</si>
  <si>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</si>
  <si>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</si>
  <si>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</si>
  <si>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</si>
  <si>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</si>
  <si>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</si>
  <si>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</si>
  <si>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</si>
  <si>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</si>
  <si>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</si>
  <si>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</si>
  <si>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</si>
  <si>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</si>
  <si>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</si>
  <si>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</si>
  <si>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</si>
  <si>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</si>
  <si>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</si>
  <si>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</si>
  <si>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</si>
  <si>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</si>
  <si>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</si>
  <si>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</si>
  <si>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</si>
  <si>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</si>
  <si>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</si>
  <si>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</si>
  <si>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</si>
  <si>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</si>
  <si>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</si>
  <si>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</si>
  <si>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</si>
  <si>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</si>
  <si>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</si>
  <si>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</si>
  <si>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</si>
  <si>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</si>
  <si>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</si>
  <si>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</si>
  <si>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</si>
  <si>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</si>
  <si>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</si>
  <si>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</si>
  <si>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</si>
  <si>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</si>
  <si>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</si>
  <si>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</si>
  <si>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</si>
  <si>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</si>
  <si>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</si>
  <si>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</si>
  <si>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</si>
  <si>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</si>
  <si>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</si>
  <si>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</si>
  <si>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</si>
  <si>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</si>
  <si>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</si>
  <si>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</si>
  <si>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</si>
  <si>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</si>
  <si>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</si>
  <si>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</si>
  <si>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</si>
  <si>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</si>
  <si>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</si>
  <si>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</si>
  <si>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</si>
  <si>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</si>
  <si>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</si>
  <si>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</si>
  <si>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</si>
  <si>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</si>
  <si>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</si>
  <si>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</si>
  <si>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</si>
  <si>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</si>
  <si>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</si>
  <si>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</si>
  <si>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</si>
  <si>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</si>
  <si>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</si>
  <si>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</si>
  <si>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</si>
  <si>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</si>
  <si>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</si>
  <si>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</si>
  <si>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</si>
  <si>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</si>
  <si>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</si>
  <si>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</si>
  <si>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</si>
  <si>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</si>
  <si>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</si>
  <si>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</si>
  <si>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</si>
  <si>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</si>
  <si>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</si>
  <si>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</si>
  <si>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</si>
  <si>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</si>
  <si>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</si>
  <si>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</si>
  <si>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</si>
  <si>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</si>
  <si>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</si>
  <si>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</si>
  <si>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</si>
  <si>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</si>
  <si>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</si>
  <si>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</si>
  <si>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</si>
  <si>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</si>
  <si>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</si>
  <si>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</si>
  <si>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</si>
  <si>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</si>
  <si>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</si>
  <si>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</si>
  <si>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</si>
  <si>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</si>
  <si>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</si>
  <si>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</si>
  <si>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</si>
  <si>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</si>
  <si>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</si>
  <si>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</si>
  <si>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</si>
  <si>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</si>
  <si>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</si>
  <si>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</si>
  <si>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</si>
  <si>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</si>
  <si>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</si>
  <si>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</si>
  <si>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</si>
  <si>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</si>
  <si>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</si>
  <si>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</si>
  <si>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</si>
  <si>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</si>
  <si>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</si>
  <si>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</si>
  <si>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</si>
  <si>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</si>
  <si>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</si>
  <si>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</si>
  <si>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</si>
  <si>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</si>
  <si>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</si>
  <si>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</si>
  <si>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</si>
  <si>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</si>
  <si>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</si>
  <si>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</si>
  <si>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</si>
  <si>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</si>
  <si>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</si>
  <si>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</si>
  <si>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</si>
  <si>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</si>
  <si>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</si>
  <si>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</si>
  <si>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</si>
  <si>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</si>
  <si>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</si>
  <si>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</si>
  <si>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</si>
  <si>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</si>
  <si>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</si>
  <si>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</si>
  <si>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</si>
  <si>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</si>
  <si>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</si>
  <si>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</si>
  <si>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</si>
  <si>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</si>
  <si>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</si>
  <si>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</si>
  <si>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</si>
  <si>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</si>
  <si>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</si>
  <si>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</si>
  <si>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</si>
  <si>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</si>
  <si>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</si>
  <si>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</si>
  <si>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</si>
  <si>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</si>
  <si>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</si>
  <si>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</si>
  <si>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</si>
  <si>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</si>
  <si>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</si>
  <si>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</si>
  <si>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</si>
  <si>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</si>
  <si>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</si>
  <si>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</si>
  <si>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</si>
  <si>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</si>
  <si>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</si>
  <si>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</si>
  <si>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</si>
  <si>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</si>
  <si>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</si>
  <si>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</si>
  <si>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</si>
  <si>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</si>
  <si>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</si>
  <si>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</si>
  <si>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</si>
  <si>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</si>
  <si>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</si>
  <si>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</si>
  <si>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</si>
  <si>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</si>
  <si>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</si>
  <si>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</si>
  <si>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</si>
  <si>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</si>
  <si>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</si>
  <si>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</si>
  <si>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</si>
  <si>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</si>
  <si>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</si>
  <si>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</si>
  <si>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</si>
  <si>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</si>
  <si>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</si>
  <si>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</si>
  <si>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</si>
  <si>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</si>
  <si>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</si>
  <si>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</si>
  <si>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</si>
  <si>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</si>
  <si>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</si>
  <si>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</si>
  <si>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</si>
  <si>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</si>
  <si>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</si>
  <si>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</si>
  <si>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</si>
  <si>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</si>
  <si>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</si>
  <si>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</si>
  <si>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</si>
  <si>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</si>
  <si>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</si>
  <si>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</si>
  <si>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</si>
  <si>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</si>
  <si>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</si>
  <si>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</si>
  <si>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</si>
  <si>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</si>
  <si>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</si>
  <si>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</si>
  <si>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</si>
  <si>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</si>
  <si>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</si>
  <si>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</si>
  <si>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</si>
  <si>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</si>
  <si>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</si>
  <si>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</si>
  <si>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</si>
  <si>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</si>
  <si>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</si>
  <si>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</si>
  <si>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</si>
  <si>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</si>
  <si>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</si>
  <si>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</si>
  <si>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</si>
  <si>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</si>
  <si>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</si>
  <si>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</si>
  <si>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</si>
  <si>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</si>
  <si>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</si>
  <si>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</si>
  <si>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</si>
  <si>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</si>
  <si>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</si>
  <si>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</si>
  <si>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</si>
  <si>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</si>
  <si>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</si>
  <si>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</si>
  <si>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</si>
  <si>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</si>
  <si>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</si>
  <si>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</si>
  <si>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</si>
  <si>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</si>
  <si>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</si>
  <si>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</si>
  <si>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</si>
  <si>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</si>
  <si>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</si>
  <si>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</si>
  <si>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</si>
  <si>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</si>
  <si>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</si>
  <si>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</si>
  <si>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</si>
  <si>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</si>
  <si>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</si>
  <si>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</si>
  <si>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</si>
  <si>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</si>
  <si>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</si>
  <si>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</si>
  <si>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</si>
  <si>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</si>
  <si>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</si>
  <si>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</si>
  <si>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</si>
  <si>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</si>
  <si>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</si>
  <si>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</si>
  <si>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</si>
  <si>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</si>
  <si>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</si>
  <si>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</si>
  <si>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</si>
  <si>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</si>
  <si>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</si>
  <si>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</si>
  <si>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</si>
  <si>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</si>
  <si>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</si>
  <si>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</si>
  <si>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</si>
  <si>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</si>
  <si>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</si>
  <si>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</si>
  <si>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</si>
  <si>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</si>
  <si>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</si>
  <si>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</si>
  <si>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</si>
  <si>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</si>
  <si>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</si>
  <si>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</si>
  <si>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</si>
  <si>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</si>
  <si>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</si>
  <si>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</si>
  <si>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</si>
  <si>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</si>
  <si>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</si>
  <si>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</si>
  <si>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</si>
  <si>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</si>
  <si>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</si>
  <si>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</si>
  <si>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</si>
  <si>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</si>
  <si>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</si>
  <si>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</si>
  <si>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</si>
  <si>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</si>
  <si>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</si>
  <si>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</si>
  <si>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</si>
  <si>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</si>
  <si>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</si>
  <si>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</si>
  <si>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</si>
  <si>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</si>
  <si>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</si>
  <si>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</si>
  <si>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</si>
  <si>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</si>
  <si>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</si>
  <si>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</si>
  <si>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</si>
  <si>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</si>
  <si>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</si>
  <si>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</si>
  <si>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</si>
  <si>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</si>
  <si>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</si>
  <si>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</si>
  <si>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</si>
  <si>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</si>
  <si>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</si>
  <si>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</si>
  <si>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</si>
  <si>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</si>
  <si>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</si>
  <si>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</si>
  <si>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</si>
  <si>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</si>
  <si>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</si>
  <si>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</si>
  <si>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</si>
  <si>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</si>
  <si>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</si>
  <si>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</si>
  <si>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</si>
  <si>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</si>
  <si>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</si>
  <si>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</si>
  <si>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</si>
  <si>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</si>
  <si>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</si>
  <si>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</si>
  <si>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</si>
  <si>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</si>
  <si>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</si>
  <si>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</si>
  <si>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</si>
  <si>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</si>
  <si>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</si>
  <si>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</si>
  <si>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</si>
  <si>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</si>
  <si>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</si>
  <si>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</si>
  <si>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</si>
  <si>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</si>
  <si>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</si>
  <si>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</si>
  <si>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</si>
  <si>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</si>
  <si>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</si>
  <si>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</si>
  <si>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</si>
  <si>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</si>
  <si>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</si>
  <si>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</si>
  <si>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</si>
  <si>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</si>
  <si>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</si>
  <si>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</si>
  <si>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</si>
  <si>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</si>
  <si>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</si>
  <si>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</si>
  <si>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</si>
  <si>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</si>
  <si>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</si>
  <si>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</si>
  <si>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</si>
  <si>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</si>
  <si>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</si>
  <si>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</si>
  <si>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</si>
  <si>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</si>
  <si>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</si>
  <si>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</si>
  <si>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</si>
  <si>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</si>
  <si>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</si>
  <si>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</si>
  <si>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</si>
  <si>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</si>
  <si>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</si>
  <si>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</si>
  <si>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</si>
  <si>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</si>
  <si>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</si>
  <si>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</si>
  <si>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</si>
  <si>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</si>
  <si>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</si>
  <si>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</si>
  <si>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</si>
  <si>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</si>
  <si>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</si>
  <si>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</si>
  <si>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</si>
  <si>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</si>
  <si>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</si>
  <si>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</si>
  <si>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</si>
  <si>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</si>
  <si>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</si>
  <si>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</si>
  <si>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</si>
  <si>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</si>
  <si>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</si>
  <si>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</si>
  <si>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</si>
  <si>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</si>
  <si>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</si>
  <si>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</si>
  <si>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</si>
  <si>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</si>
  <si>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</si>
  <si>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</si>
  <si>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</si>
  <si>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</si>
  <si>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</si>
  <si>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</si>
  <si>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</si>
  <si>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</si>
  <si>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</si>
  <si>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</si>
  <si>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</si>
  <si>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</si>
  <si>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</si>
  <si>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</si>
  <si>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</si>
  <si>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</si>
  <si>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</si>
  <si>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</si>
  <si>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</si>
  <si>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</si>
  <si>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</si>
  <si>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</si>
  <si>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</si>
  <si>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</si>
  <si>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</si>
  <si>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</si>
  <si>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</si>
  <si>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</si>
  <si>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</si>
  <si>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</si>
  <si>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</si>
  <si>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</si>
  <si>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</si>
  <si>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</si>
  <si>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</si>
  <si>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</si>
  <si>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</si>
  <si>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</si>
  <si>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</si>
  <si>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</si>
  <si>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</si>
  <si>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</si>
  <si>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</si>
  <si>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</si>
  <si>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</si>
  <si>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</si>
  <si>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</si>
  <si>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</si>
  <si>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</si>
  <si>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</si>
  <si>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</si>
  <si>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</si>
  <si>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</si>
  <si>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</si>
  <si>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</si>
  <si>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</si>
  <si>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</si>
  <si>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</si>
  <si>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</si>
  <si>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</si>
  <si>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</si>
  <si>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</si>
  <si>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</si>
  <si>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</si>
  <si>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</si>
  <si>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</si>
  <si>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</si>
  <si>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</si>
  <si>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</si>
  <si>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</si>
  <si>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</si>
  <si>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</si>
  <si>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</si>
  <si>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</si>
  <si>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</si>
  <si>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</si>
  <si>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</si>
  <si>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</si>
  <si>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</si>
  <si>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</si>
  <si>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</si>
  <si>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</si>
  <si>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</si>
  <si>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</si>
  <si>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</si>
  <si>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</si>
  <si>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</si>
  <si>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</si>
  <si>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</si>
  <si>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</si>
  <si>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</si>
  <si>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</si>
  <si>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</si>
  <si>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</si>
  <si>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</si>
  <si>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</si>
  <si>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</si>
  <si>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</si>
  <si>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</si>
  <si>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</si>
  <si>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</si>
  <si>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</si>
  <si>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</si>
  <si>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</si>
  <si>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</si>
  <si>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</si>
  <si>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</si>
  <si>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</si>
  <si>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</si>
  <si>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</si>
  <si>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</si>
  <si>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</si>
  <si>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</si>
  <si>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</si>
  <si>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</si>
  <si>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</si>
  <si>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</si>
  <si>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</si>
  <si>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</si>
  <si>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</si>
  <si>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</si>
  <si>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</si>
  <si>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</si>
  <si>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</si>
  <si>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</si>
  <si>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</si>
  <si>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</si>
  <si>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</si>
  <si>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</si>
  <si>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</si>
  <si>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</si>
  <si>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</si>
  <si>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</si>
  <si>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</si>
  <si>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</si>
  <si>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</si>
  <si>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</si>
  <si>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</si>
  <si>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</si>
  <si>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</si>
  <si>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</si>
  <si>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</si>
  <si>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</si>
  <si>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</si>
  <si>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</si>
  <si>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</si>
  <si>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</si>
  <si>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</si>
  <si>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</si>
  <si>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</si>
  <si>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</si>
  <si>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</si>
  <si>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</si>
  <si>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</si>
  <si>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</si>
  <si>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</si>
  <si>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</si>
  <si>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</si>
  <si>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</si>
  <si>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</si>
  <si>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</si>
  <si>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</si>
  <si>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</si>
  <si>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</si>
  <si>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</si>
  <si>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</si>
  <si>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</si>
  <si>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</si>
  <si>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</si>
  <si>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</si>
  <si>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</si>
  <si>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</si>
  <si>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</si>
  <si>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</si>
  <si>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</si>
  <si>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</si>
  <si>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</si>
  <si>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</si>
  <si>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</si>
  <si>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</si>
  <si>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</si>
  <si>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</si>
  <si>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</si>
  <si>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</si>
  <si>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</si>
  <si>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</si>
  <si>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</si>
  <si>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</si>
  <si>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</si>
  <si>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</si>
  <si>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</si>
  <si>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</si>
  <si>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</si>
  <si>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</si>
  <si>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</si>
  <si>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</si>
  <si>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</si>
  <si>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</si>
  <si>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</si>
  <si>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</si>
  <si>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</si>
  <si>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</si>
  <si>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</si>
  <si>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</si>
  <si>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</si>
  <si>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</si>
  <si>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</si>
  <si>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</si>
  <si>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</si>
  <si>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</si>
  <si>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</si>
  <si>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</si>
  <si>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</si>
  <si>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</si>
  <si>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</si>
  <si>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</si>
  <si>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</si>
  <si>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</si>
  <si>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</si>
  <si>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</si>
  <si>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</si>
  <si>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</si>
  <si>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</si>
  <si>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</si>
  <si>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</si>
  <si>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</si>
  <si>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</si>
  <si>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</si>
  <si>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</si>
  <si>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</si>
  <si>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</si>
  <si>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</si>
  <si>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</si>
  <si>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</si>
  <si>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</si>
  <si>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</si>
  <si>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</si>
  <si>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</si>
  <si>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</si>
  <si>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</si>
  <si>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</si>
  <si>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</si>
  <si>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</si>
  <si>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</si>
  <si>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</si>
  <si>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</si>
  <si>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</si>
  <si>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</si>
  <si>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</si>
  <si>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</si>
  <si>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</si>
  <si>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</si>
  <si>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</si>
  <si>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</si>
  <si>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</si>
  <si>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</si>
  <si>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</si>
  <si>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</si>
  <si>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</si>
  <si>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</si>
  <si>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</si>
  <si>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</si>
  <si>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</si>
  <si>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</si>
  <si>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</si>
  <si>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</si>
  <si>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</si>
  <si>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</si>
  <si>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</si>
  <si>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</si>
  <si>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</si>
  <si>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</si>
  <si>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</si>
  <si>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</si>
  <si>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</si>
  <si>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</si>
  <si>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</si>
  <si>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</si>
  <si>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</si>
  <si>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</si>
  <si>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</si>
  <si>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</si>
  <si>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</si>
  <si>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</si>
  <si>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</si>
  <si>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</si>
  <si>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</si>
  <si>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</si>
  <si>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</si>
  <si>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</si>
  <si>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</si>
  <si>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</si>
  <si>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</si>
  <si>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</si>
  <si>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</si>
  <si>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</si>
  <si>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</si>
  <si>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</si>
  <si>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</si>
  <si>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</si>
  <si>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</si>
  <si>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</si>
  <si>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</si>
  <si>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</si>
  <si>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</si>
  <si>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</si>
  <si>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</si>
  <si>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</si>
  <si>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</si>
  <si>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</si>
  <si>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</si>
  <si>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</si>
  <si>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</si>
  <si>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</si>
  <si>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</si>
  <si>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</si>
  <si>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</si>
  <si>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</si>
  <si>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</si>
  <si>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</si>
  <si>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</si>
  <si>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</si>
  <si>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</si>
  <si>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</si>
  <si>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</si>
  <si>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</si>
  <si>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</si>
  <si>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</si>
  <si>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</si>
  <si>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</si>
  <si>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</si>
  <si>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</si>
  <si>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</si>
  <si>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</si>
  <si>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</si>
  <si>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</si>
  <si>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</si>
  <si>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</si>
  <si>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</si>
  <si>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</si>
  <si>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</si>
  <si>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</si>
  <si>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</si>
  <si>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</si>
  <si>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</si>
  <si>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</si>
  <si>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</si>
  <si>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</si>
  <si>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</si>
  <si>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</si>
  <si>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</si>
  <si>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</si>
  <si>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</si>
  <si>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</si>
  <si>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</si>
  <si>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</si>
  <si>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</si>
  <si>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</si>
  <si>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</si>
  <si>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</si>
  <si>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</si>
  <si>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</si>
  <si>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</si>
  <si>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</si>
  <si>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</si>
  <si>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</si>
  <si>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</si>
  <si>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</si>
  <si>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</si>
  <si>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</si>
  <si>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</si>
  <si>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</si>
  <si>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</si>
  <si>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</si>
  <si>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</si>
  <si>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</si>
  <si>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</si>
  <si>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</si>
  <si>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</si>
  <si>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</si>
  <si>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</si>
  <si>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</si>
  <si>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</si>
  <si>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</si>
  <si>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</si>
  <si>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</si>
  <si>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</si>
  <si>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</si>
  <si>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</si>
  <si>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</si>
  <si>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</si>
  <si>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</si>
  <si>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</si>
  <si>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</si>
  <si>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</si>
  <si>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</si>
  <si>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</si>
  <si>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</si>
  <si>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</si>
  <si>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</si>
  <si>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</si>
  <si>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</si>
  <si>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</si>
  <si>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</si>
  <si>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</si>
  <si>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</si>
  <si>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</si>
  <si>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</si>
  <si>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</si>
  <si>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</si>
  <si>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</si>
  <si>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</si>
  <si>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</si>
  <si>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</si>
  <si>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</si>
  <si>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</si>
  <si>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</si>
  <si>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</si>
  <si>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</si>
  <si>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</si>
  <si>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</si>
  <si>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</si>
  <si>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</si>
  <si>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</si>
  <si>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</si>
  <si>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</si>
  <si>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</si>
  <si>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</si>
  <si>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</si>
  <si>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</si>
  <si>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</si>
  <si>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</si>
  <si>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</si>
  <si>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</si>
  <si>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</si>
  <si>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</si>
  <si>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</si>
  <si>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</si>
  <si>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</si>
  <si>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</si>
  <si>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</si>
  <si>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</si>
  <si>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</si>
  <si>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</si>
  <si>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</si>
  <si>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</si>
  <si>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</si>
  <si>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</si>
  <si>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</si>
  <si>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</si>
  <si>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</si>
  <si>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</si>
  <si>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</si>
  <si>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</si>
  <si>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</si>
  <si>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</si>
  <si>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</si>
  <si>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</si>
  <si>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</si>
  <si>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</si>
  <si>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</si>
  <si>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</si>
  <si>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</si>
  <si>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</si>
  <si>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</si>
  <si>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</si>
  <si>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</si>
  <si>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</si>
  <si>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</si>
  <si>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</si>
  <si>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</si>
  <si>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</si>
  <si>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</si>
  <si>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</si>
  <si>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</si>
  <si>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</si>
  <si>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</si>
  <si>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</si>
  <si>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</si>
  <si>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</si>
  <si>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</si>
  <si>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</si>
  <si>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</si>
  <si>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</si>
  <si>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</si>
  <si>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</si>
  <si>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</si>
  <si>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</si>
  <si>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</si>
  <si>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</si>
  <si>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</si>
  <si>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</si>
  <si>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</si>
  <si>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</si>
  <si>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</si>
  <si>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</si>
  <si>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</si>
  <si>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</si>
  <si>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</si>
  <si>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</si>
  <si>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</si>
  <si>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</si>
  <si>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</si>
  <si>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</si>
  <si>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</si>
  <si>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</si>
  <si>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</si>
  <si>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</si>
  <si>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</si>
  <si>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</si>
  <si>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</si>
  <si>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</si>
  <si>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</si>
  <si>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</si>
  <si>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</si>
  <si>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</si>
  <si>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</si>
  <si>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</si>
  <si>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</si>
  <si>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</si>
  <si>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</si>
  <si>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</si>
  <si>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</si>
  <si>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</si>
  <si>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</si>
  <si>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</si>
  <si>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</si>
  <si>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</si>
  <si>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</si>
  <si>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</si>
  <si>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</si>
  <si>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</si>
  <si>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</si>
  <si>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</si>
  <si>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</si>
  <si>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</si>
  <si>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</si>
  <si>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</si>
  <si>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</si>
  <si>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</si>
  <si>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</si>
  <si>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</si>
  <si>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</si>
  <si>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</si>
  <si>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</si>
  <si>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</si>
  <si>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</si>
  <si>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</si>
  <si>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</si>
  <si>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</si>
  <si>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</si>
  <si>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</si>
  <si>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</si>
  <si>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</si>
  <si>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</si>
  <si>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</si>
  <si>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</si>
  <si>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</si>
  <si>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</si>
  <si>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</si>
  <si>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</si>
  <si>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</si>
  <si>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</si>
  <si>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</si>
  <si>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</si>
  <si>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</si>
  <si>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</si>
  <si>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</si>
  <si>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</si>
  <si>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</si>
  <si>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</si>
  <si>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</si>
  <si>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</si>
  <si>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</si>
  <si>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</si>
  <si>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</si>
  <si>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</si>
  <si>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</si>
  <si>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</si>
  <si>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</si>
  <si>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</si>
  <si>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</si>
  <si>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</si>
  <si>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</si>
  <si>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</si>
  <si>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</si>
  <si>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</si>
  <si>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</si>
  <si>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</si>
  <si>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</si>
  <si>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</si>
  <si>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</si>
  <si>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</si>
  <si>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</si>
  <si>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</si>
  <si>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</si>
  <si>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</si>
  <si>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</si>
  <si>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</si>
  <si>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</si>
  <si>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</si>
  <si>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</si>
  <si>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</si>
  <si>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</si>
  <si>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</si>
  <si>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</si>
  <si>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</si>
  <si>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</si>
  <si>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</si>
  <si>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</si>
  <si>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</si>
  <si>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</si>
  <si>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</si>
  <si>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</si>
  <si>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</si>
  <si>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</si>
  <si>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</si>
  <si>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</si>
  <si>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</si>
  <si>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</si>
  <si>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</si>
  <si>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</si>
  <si>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</si>
  <si>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</si>
  <si>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</si>
  <si>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</si>
  <si>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</si>
  <si>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</si>
  <si>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</si>
  <si>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</si>
  <si>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</si>
  <si>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</si>
  <si>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</si>
  <si>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</si>
  <si>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</si>
  <si>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</si>
  <si>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</si>
  <si>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</si>
  <si>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</si>
  <si>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</si>
  <si>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</si>
  <si>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</si>
  <si>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</si>
  <si>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</si>
  <si>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</si>
  <si>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</si>
  <si>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</si>
  <si>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</si>
  <si>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</si>
  <si>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</si>
  <si>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</si>
  <si>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</si>
  <si>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</si>
  <si>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</si>
  <si>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</si>
  <si>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</si>
  <si>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</si>
  <si>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</si>
  <si>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</si>
  <si>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</si>
  <si>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</si>
  <si>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</si>
  <si>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</si>
  <si>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</si>
  <si>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</si>
  <si>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</si>
  <si>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</si>
  <si>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</si>
  <si>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</si>
  <si>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</si>
  <si>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</si>
  <si>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</si>
  <si>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</si>
  <si>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</si>
  <si>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</si>
  <si>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</si>
  <si>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</si>
  <si>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</si>
  <si>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</si>
  <si>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</si>
  <si>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</si>
  <si>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</si>
  <si>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</si>
  <si>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</si>
  <si>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</si>
  <si>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</si>
  <si>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</si>
  <si>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</si>
  <si>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</si>
  <si>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</si>
  <si>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</si>
  <si>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</si>
  <si>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</si>
  <si>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</si>
  <si>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</si>
  <si>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</si>
  <si>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</si>
  <si>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</si>
  <si>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</si>
  <si>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</si>
  <si>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</si>
  <si>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</si>
  <si>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</si>
  <si>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</si>
  <si>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</si>
  <si>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</si>
  <si>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</si>
  <si>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</si>
  <si>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</si>
  <si>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</si>
  <si>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</si>
  <si>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</si>
  <si>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</si>
  <si>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</si>
  <si>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</si>
  <si>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</si>
  <si>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</si>
  <si>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</si>
  <si>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</si>
  <si>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</si>
  <si>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</si>
  <si>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</si>
  <si>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</si>
  <si>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</si>
  <si>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</si>
  <si>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</si>
  <si>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</si>
  <si>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</si>
  <si>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</si>
  <si>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</si>
  <si>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</si>
  <si>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</si>
  <si>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</si>
  <si>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</si>
  <si>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</si>
  <si>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</si>
  <si>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</si>
  <si>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</si>
  <si>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</si>
  <si>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</si>
  <si>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</si>
  <si>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</si>
  <si>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</si>
  <si>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</si>
  <si>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</si>
  <si>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</si>
  <si>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</si>
  <si>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</si>
  <si>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</si>
  <si>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</si>
  <si>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</si>
  <si>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</si>
  <si>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</si>
  <si>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</si>
  <si>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</si>
  <si>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</si>
  <si>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</si>
  <si>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</si>
  <si>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</si>
  <si>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</si>
  <si>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</si>
  <si>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</si>
  <si>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</si>
  <si>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</si>
  <si>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</si>
  <si>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</si>
  <si>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</si>
  <si>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</si>
  <si>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</si>
  <si>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</si>
  <si>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</si>
  <si>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</si>
  <si>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</si>
  <si>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</si>
  <si>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</si>
  <si>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</si>
  <si>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</si>
  <si>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</si>
  <si>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</si>
  <si>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</si>
  <si>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</si>
  <si>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</si>
  <si>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</si>
  <si>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</si>
  <si>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</si>
  <si>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</si>
  <si>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</si>
  <si>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</si>
  <si>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</si>
  <si>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</si>
  <si>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</si>
  <si>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</si>
  <si>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</si>
  <si>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</si>
  <si>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</si>
  <si>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</si>
  <si>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</si>
  <si>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</si>
  <si>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</si>
  <si>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</si>
  <si>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</si>
  <si>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</si>
  <si>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</si>
  <si>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</si>
  <si>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</si>
  <si>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</si>
  <si>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</si>
  <si>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</si>
  <si>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</si>
  <si>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</si>
  <si>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</si>
  <si>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</si>
  <si>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</si>
  <si>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</si>
  <si>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</si>
  <si>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</si>
  <si>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</si>
  <si>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</si>
  <si>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</si>
  <si>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</si>
  <si>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</si>
  <si>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</si>
  <si>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</si>
  <si>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</si>
  <si>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</si>
  <si>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</si>
  <si>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</si>
  <si>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</si>
  <si>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</si>
  <si>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</si>
  <si>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</si>
  <si>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</si>
  <si>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</si>
  <si>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</si>
  <si>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</si>
  <si>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</si>
  <si>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</si>
  <si>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</si>
  <si>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</si>
  <si>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</si>
  <si>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</si>
  <si>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</si>
  <si>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</si>
  <si>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</si>
  <si>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</si>
  <si>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</si>
  <si>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</si>
  <si>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</si>
  <si>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</si>
  <si>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</si>
  <si>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</si>
  <si>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</si>
  <si>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</si>
  <si>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</si>
  <si>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</si>
  <si>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</si>
  <si>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</si>
  <si>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</si>
  <si>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</si>
  <si>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</si>
  <si>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</si>
  <si>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</si>
  <si>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</si>
  <si>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</si>
  <si>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</si>
  <si>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</si>
  <si>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</si>
  <si>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</si>
  <si>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</si>
  <si>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</si>
  <si>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</si>
  <si>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</si>
  <si>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</si>
  <si>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</si>
  <si>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</si>
  <si>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</si>
  <si>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</si>
  <si>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</si>
  <si>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</si>
  <si>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</si>
  <si>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</si>
  <si>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</si>
  <si>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</si>
  <si>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</si>
  <si>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</si>
  <si>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</si>
  <si>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</si>
  <si>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</si>
  <si>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</si>
  <si>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</si>
  <si>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</si>
  <si>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</si>
  <si>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</si>
  <si>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</si>
  <si>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</si>
  <si>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</si>
  <si>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</si>
  <si>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</si>
  <si>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</si>
  <si>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</si>
  <si>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</si>
  <si>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</si>
  <si>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</si>
  <si>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</si>
  <si>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</si>
  <si>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</si>
  <si>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</si>
  <si>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</si>
  <si>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</si>
  <si>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</si>
  <si>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</si>
  <si>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</si>
  <si>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</si>
  <si>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</si>
  <si>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</si>
  <si>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</si>
  <si>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</si>
  <si>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</si>
  <si>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</si>
  <si>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</si>
  <si>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</si>
  <si>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</si>
  <si>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</si>
  <si>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</si>
  <si>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</si>
  <si>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</si>
  <si>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</si>
  <si>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</si>
  <si>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</si>
  <si>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</si>
  <si>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</si>
  <si>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</si>
  <si>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</si>
  <si>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</si>
  <si>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</si>
  <si>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</si>
  <si>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</si>
  <si>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</si>
  <si>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</si>
  <si>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</si>
  <si>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</si>
  <si>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</si>
  <si>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</si>
  <si>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</si>
  <si>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</si>
  <si>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</si>
  <si>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</si>
  <si>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</si>
  <si>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</si>
  <si>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</si>
  <si>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</si>
  <si>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</si>
  <si>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</si>
  <si>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</si>
  <si>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</si>
  <si>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</si>
  <si>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</si>
  <si>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</si>
  <si>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</si>
  <si>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</si>
  <si>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</si>
  <si>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</si>
  <si>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</si>
  <si>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</si>
  <si>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</si>
  <si>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</si>
  <si>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</si>
  <si>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</si>
  <si>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</si>
  <si>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</si>
  <si>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</si>
  <si>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</si>
  <si>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</si>
  <si>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</si>
  <si>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</si>
  <si>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</si>
  <si>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</si>
  <si>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</si>
  <si>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</si>
  <si>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</si>
  <si>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</si>
  <si>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</si>
  <si>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</si>
  <si>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</si>
  <si>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</si>
  <si>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</si>
  <si>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</si>
  <si>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</si>
  <si>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</si>
  <si>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</si>
  <si>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</si>
  <si>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</si>
  <si>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</si>
  <si>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</si>
  <si>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</si>
  <si>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</si>
  <si>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</si>
  <si>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</si>
  <si>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</si>
  <si>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</si>
  <si>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</si>
  <si>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</si>
  <si>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</si>
  <si>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</si>
  <si>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</si>
  <si>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</si>
  <si>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</si>
  <si>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</si>
  <si>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</si>
  <si>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</si>
  <si>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</si>
  <si>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</si>
  <si>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</si>
  <si>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</si>
  <si>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</si>
  <si>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</si>
  <si>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</si>
  <si>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</si>
  <si>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</si>
  <si>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</si>
  <si>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</si>
  <si>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</si>
  <si>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</si>
  <si>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</si>
  <si>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</si>
  <si>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</si>
  <si>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</si>
  <si>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</si>
  <si>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</si>
  <si>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</si>
  <si>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</si>
  <si>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</si>
  <si>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</si>
  <si>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</si>
  <si>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</si>
  <si>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</si>
  <si>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</si>
  <si>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</si>
  <si>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</si>
  <si>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</si>
  <si>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</si>
  <si>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</si>
  <si>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</si>
  <si>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</si>
  <si>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</si>
  <si>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</si>
  <si>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</si>
  <si>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</si>
  <si>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</si>
  <si>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</si>
  <si>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</si>
  <si>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</si>
  <si>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</si>
  <si>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</si>
  <si>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</si>
  <si>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</si>
  <si>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</si>
  <si>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</si>
  <si>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</si>
  <si>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</si>
  <si>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</si>
  <si>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</si>
  <si>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</si>
  <si>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</si>
  <si>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</si>
  <si>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</si>
  <si>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</si>
  <si>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</si>
  <si>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</si>
  <si>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</si>
  <si>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</si>
  <si>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</si>
  <si>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</si>
  <si>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</si>
  <si>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</si>
  <si>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</si>
  <si>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</si>
  <si>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</si>
  <si>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</si>
  <si>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</si>
  <si>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</si>
  <si>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</si>
  <si>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</si>
  <si>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</si>
  <si>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</si>
  <si>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</si>
  <si>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</si>
  <si>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</si>
  <si>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</si>
  <si>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</si>
  <si>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</si>
  <si>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</si>
  <si>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</si>
  <si>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</si>
  <si>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</si>
  <si>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</si>
  <si>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</si>
  <si>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</si>
  <si>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</si>
  <si>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</si>
  <si>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</si>
  <si>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</si>
  <si>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</si>
  <si>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</si>
  <si>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</si>
  <si>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</si>
  <si>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</si>
  <si>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</si>
  <si>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</si>
  <si>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</si>
  <si>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</si>
  <si>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</si>
  <si>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</si>
  <si>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</si>
  <si>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</si>
  <si>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</si>
  <si>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</si>
  <si>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</si>
  <si>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</si>
  <si>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</si>
  <si>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</si>
  <si>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</si>
  <si>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</si>
  <si>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</si>
  <si>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</si>
  <si>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</si>
  <si>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</si>
  <si>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</si>
  <si>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</si>
  <si>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</si>
  <si>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</si>
  <si>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</si>
  <si>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</si>
  <si>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</si>
  <si>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</si>
  <si>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</si>
  <si>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</si>
  <si>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</si>
  <si>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</si>
  <si>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</si>
  <si>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</si>
  <si>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</si>
  <si>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</si>
  <si>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</si>
  <si>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</si>
  <si>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</si>
  <si>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</si>
  <si>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</si>
  <si>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</si>
  <si>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</si>
  <si>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</si>
  <si>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</si>
  <si>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</si>
  <si>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</si>
  <si>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</si>
  <si>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</si>
  <si>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</si>
  <si>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</si>
  <si>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</si>
  <si>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</si>
  <si>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</si>
  <si>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</si>
  <si>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</si>
  <si>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</si>
  <si>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</si>
  <si>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</si>
  <si>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</si>
  <si>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</si>
  <si>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</si>
  <si>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</si>
  <si>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</si>
  <si>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</si>
  <si>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</si>
  <si>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</si>
  <si>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</si>
  <si>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</si>
  <si>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</si>
  <si>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</si>
  <si>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</si>
  <si>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</si>
  <si>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</si>
  <si>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</si>
  <si>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</si>
  <si>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</si>
  <si>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</si>
  <si>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</si>
  <si>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</si>
  <si>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</si>
  <si>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</si>
  <si>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</si>
  <si>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</si>
  <si>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</si>
  <si>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</si>
  <si>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</si>
  <si>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</si>
  <si>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</si>
  <si>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</si>
  <si>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</si>
  <si>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</si>
  <si>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</si>
  <si>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</si>
  <si>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</si>
  <si>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</si>
  <si>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</si>
  <si>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</si>
  <si>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</si>
  <si>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</si>
  <si>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</si>
  <si>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</si>
  <si>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</si>
  <si>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</si>
  <si>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</si>
  <si>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</si>
  <si>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</si>
  <si>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</si>
  <si>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</si>
  <si>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</si>
  <si>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</si>
  <si>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</si>
  <si>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</si>
  <si>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</si>
  <si>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</si>
  <si>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</si>
  <si>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</si>
  <si>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</si>
  <si>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</si>
  <si>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</si>
  <si>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</si>
  <si>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</si>
  <si>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</si>
  <si>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</si>
  <si>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</si>
  <si>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</si>
  <si>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</si>
  <si>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</si>
  <si>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</si>
  <si>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</si>
  <si>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</si>
  <si>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</si>
  <si>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</si>
  <si>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</si>
  <si>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</si>
  <si>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</si>
  <si>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</si>
  <si>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</si>
  <si>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</si>
  <si>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</si>
  <si>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</si>
  <si>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</si>
  <si>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</si>
  <si>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</si>
  <si>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</si>
  <si>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</si>
  <si>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</si>
  <si>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</si>
  <si>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</si>
  <si>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</si>
  <si>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</si>
  <si>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</si>
  <si>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</si>
  <si>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</si>
  <si>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</si>
  <si>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</si>
  <si>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</si>
  <si>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</si>
  <si>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</si>
  <si>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</si>
  <si>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</si>
  <si>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</si>
  <si>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</si>
  <si>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</si>
  <si>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</si>
  <si>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</si>
  <si>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</si>
  <si>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</si>
  <si>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</si>
  <si>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</si>
  <si>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</si>
  <si>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</si>
  <si>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</si>
  <si>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</si>
  <si>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</si>
  <si>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</si>
  <si>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</si>
  <si>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</si>
  <si>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</si>
  <si>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</si>
  <si>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</si>
  <si>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</si>
  <si>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</si>
  <si>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</si>
  <si>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</si>
  <si>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</si>
  <si>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</si>
  <si>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</si>
  <si>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</si>
  <si>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</si>
  <si>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</si>
  <si>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</si>
  <si>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</si>
  <si>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</si>
  <si>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</si>
  <si>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</si>
  <si>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</si>
  <si>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</si>
  <si>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</si>
  <si>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</si>
  <si>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</si>
  <si>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</si>
  <si>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</si>
  <si>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</si>
  <si>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</si>
  <si>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</si>
  <si>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</si>
  <si>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</si>
  <si>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</si>
  <si>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</si>
  <si>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</si>
  <si>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</si>
  <si>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</si>
  <si>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</si>
  <si>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</si>
  <si>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</si>
  <si>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</si>
  <si>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</si>
  <si>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</si>
  <si>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</si>
  <si>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</si>
  <si>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</si>
  <si>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</si>
  <si>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</si>
  <si>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</si>
  <si>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</si>
  <si>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</si>
  <si>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</si>
  <si>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</si>
  <si>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</si>
  <si>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</si>
  <si>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</si>
  <si>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</si>
  <si>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</si>
  <si>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</si>
  <si>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</si>
  <si>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</si>
  <si>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</si>
  <si>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</si>
  <si>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</si>
  <si>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</si>
  <si>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</si>
  <si>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</si>
  <si>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</si>
  <si>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</si>
  <si>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</si>
  <si>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</si>
  <si>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</si>
  <si>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</si>
  <si>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</si>
  <si>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</si>
  <si>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</si>
  <si>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</si>
  <si>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</si>
  <si>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</si>
  <si>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</si>
  <si>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</si>
  <si>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</si>
  <si>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</si>
  <si>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</si>
  <si>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</si>
  <si>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</si>
  <si>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</si>
  <si>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</si>
  <si>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</si>
  <si>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</si>
  <si>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</si>
  <si>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</si>
  <si>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</si>
  <si>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</si>
  <si>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</si>
  <si>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</si>
  <si>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</si>
  <si>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</si>
  <si>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</si>
  <si>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</si>
  <si>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</si>
  <si>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</si>
  <si>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</si>
  <si>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</si>
  <si>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</si>
  <si>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</si>
  <si>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</si>
  <si>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</si>
  <si>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</si>
  <si>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</si>
  <si>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</si>
  <si>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</si>
  <si>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</si>
  <si>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</si>
  <si>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</si>
  <si>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</si>
  <si>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</si>
  <si>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</si>
  <si>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</si>
  <si>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</si>
  <si>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</si>
  <si>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</si>
  <si>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</si>
  <si>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</si>
  <si>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</si>
  <si>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</si>
  <si>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</si>
  <si>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</si>
  <si>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</si>
  <si>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</si>
  <si>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</si>
  <si>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</si>
  <si>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</si>
  <si>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</si>
  <si>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</si>
  <si>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</si>
  <si>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</si>
  <si>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</si>
  <si>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</si>
  <si>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</si>
  <si>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</si>
  <si>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</si>
  <si>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</si>
  <si>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</si>
  <si>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</si>
  <si>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</si>
  <si>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</si>
  <si>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</si>
  <si>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</si>
  <si>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</si>
  <si>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</si>
  <si>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</si>
  <si>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</si>
  <si>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</si>
  <si>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</si>
  <si>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</si>
  <si>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</si>
  <si>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</si>
  <si>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</si>
  <si>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</si>
  <si>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</si>
  <si>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</si>
  <si>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</si>
  <si>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</si>
  <si>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</si>
  <si>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</si>
  <si>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</si>
  <si>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</si>
  <si>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</si>
  <si>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</si>
  <si>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</si>
  <si>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</si>
  <si>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</si>
  <si>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</si>
  <si>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</si>
  <si>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</si>
  <si>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</si>
  <si>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</si>
  <si>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</si>
  <si>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</si>
  <si>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</si>
  <si>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</si>
  <si>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</si>
  <si>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</si>
  <si>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</si>
  <si>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</si>
  <si>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</si>
  <si>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</si>
  <si>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</si>
  <si>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</si>
  <si>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</si>
  <si>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</si>
  <si>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</si>
  <si>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</si>
  <si>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</si>
  <si>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</si>
  <si>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</si>
  <si>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</si>
  <si>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</si>
  <si>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</si>
  <si>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</si>
  <si>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</si>
  <si>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</si>
  <si>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</si>
  <si>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</si>
  <si>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</si>
  <si>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</si>
  <si>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</si>
  <si>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</si>
  <si>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</si>
  <si>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</si>
  <si>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</si>
  <si>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</si>
  <si>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</si>
  <si>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</si>
  <si>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</si>
  <si>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</si>
  <si>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</si>
  <si>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</si>
  <si>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</si>
  <si>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</si>
  <si>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</si>
  <si>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</si>
  <si>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</si>
  <si>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</si>
  <si>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</si>
  <si>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</si>
  <si>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</si>
  <si>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</si>
  <si>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</si>
  <si>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</si>
  <si>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</si>
  <si>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</si>
  <si>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</si>
  <si>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</si>
  <si>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</si>
  <si>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</si>
  <si>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</si>
  <si>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</si>
  <si>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</si>
  <si>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</si>
  <si>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</si>
  <si>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</si>
  <si>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</si>
  <si>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</si>
  <si>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</si>
  <si>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</si>
  <si>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</si>
  <si>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</si>
  <si>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</si>
  <si>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</si>
  <si>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</si>
  <si>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</si>
  <si>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</si>
  <si>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</si>
  <si>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</si>
  <si>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</si>
  <si>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</si>
  <si>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</si>
  <si>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</si>
  <si>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</si>
  <si>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</si>
  <si>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</si>
  <si>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</si>
  <si>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</si>
  <si>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</si>
  <si>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</si>
  <si>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</si>
  <si>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</si>
  <si>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</si>
  <si>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</si>
  <si>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</si>
  <si>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</si>
  <si>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</si>
  <si>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</si>
  <si>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</si>
  <si>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</si>
  <si>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</si>
  <si>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</si>
  <si>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</si>
  <si>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</si>
  <si>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</si>
  <si>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</si>
  <si>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</si>
  <si>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</si>
  <si>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</si>
  <si>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</si>
  <si>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</si>
  <si>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</si>
  <si>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</si>
  <si>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</si>
  <si>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</si>
  <si>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</si>
  <si>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</si>
  <si>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</si>
  <si>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</si>
  <si>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</si>
  <si>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</si>
  <si>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</si>
  <si>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</si>
  <si>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</si>
  <si>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</si>
  <si>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</si>
  <si>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</si>
  <si>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</si>
  <si>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</si>
  <si>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</si>
  <si>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</si>
  <si>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</si>
  <si>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</si>
  <si>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</si>
  <si>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</si>
  <si>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</si>
  <si>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</si>
  <si>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</si>
  <si>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</si>
  <si>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</si>
  <si>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</si>
  <si>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</si>
  <si>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</si>
  <si>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</si>
  <si>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</si>
  <si>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</si>
  <si>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</si>
  <si>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</si>
  <si>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</si>
  <si>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</si>
  <si>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</si>
  <si>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</si>
  <si>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</si>
  <si>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</si>
  <si>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</si>
  <si>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</si>
  <si>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</si>
  <si>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</si>
  <si>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</si>
  <si>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</si>
  <si>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</si>
  <si>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</si>
  <si>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</si>
  <si>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</si>
  <si>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</si>
  <si>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</si>
  <si>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</si>
  <si>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</si>
  <si>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</si>
  <si>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</si>
  <si>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</si>
  <si>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</si>
  <si>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</si>
  <si>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</si>
  <si>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</si>
  <si>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</si>
  <si>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</si>
  <si>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</si>
  <si>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</si>
  <si>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</si>
  <si>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</si>
  <si>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</si>
  <si>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</si>
  <si>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</si>
  <si>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</si>
  <si>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</si>
  <si>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</si>
  <si>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</si>
  <si>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</si>
  <si>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</si>
  <si>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</si>
  <si>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</si>
  <si>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</si>
  <si>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</si>
  <si>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</si>
  <si>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</si>
  <si>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</si>
  <si>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</si>
  <si>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</si>
  <si>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</si>
  <si>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</si>
  <si>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</si>
  <si>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</si>
  <si>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</si>
  <si>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</si>
  <si>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</si>
  <si>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</si>
  <si>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</si>
  <si>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</si>
  <si>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</si>
  <si>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</si>
  <si>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</si>
  <si>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</si>
  <si>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</si>
  <si>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</si>
  <si>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</si>
  <si>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</si>
  <si>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</si>
  <si>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</si>
  <si>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</si>
  <si>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</si>
  <si>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</si>
  <si>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</si>
  <si>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</si>
  <si>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</si>
  <si>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</si>
  <si>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</si>
  <si>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</si>
  <si>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</si>
  <si>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</si>
  <si>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</si>
  <si>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</si>
  <si>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</si>
  <si>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</si>
  <si>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</si>
  <si>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</si>
  <si>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</si>
  <si>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</si>
  <si>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</si>
  <si>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</si>
  <si>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</si>
  <si>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</si>
  <si>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</si>
  <si>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</si>
  <si>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</si>
  <si>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</si>
  <si>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</si>
  <si>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</si>
  <si>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</si>
  <si>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</si>
  <si>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</si>
  <si>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</si>
  <si>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</si>
  <si>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</si>
  <si>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</si>
  <si>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</si>
  <si>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</si>
  <si>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</si>
  <si>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</si>
  <si>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</si>
  <si>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</si>
  <si>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</si>
  <si>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</si>
  <si>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</si>
  <si>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</si>
  <si>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</si>
  <si>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</si>
  <si>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</si>
  <si>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</si>
  <si>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</si>
  <si>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</si>
  <si>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</si>
  <si>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</si>
  <si>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</si>
  <si>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</si>
  <si>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</si>
  <si>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</si>
  <si>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</si>
  <si>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</si>
  <si>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</si>
  <si>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</si>
  <si>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</si>
  <si>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</si>
  <si>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</si>
  <si>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</si>
  <si>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</si>
  <si>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</si>
  <si>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</si>
  <si>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</si>
  <si>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</si>
  <si>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</si>
  <si>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</si>
  <si>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</si>
  <si>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</si>
  <si>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</si>
  <si>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</si>
  <si>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</si>
  <si>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</si>
  <si>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</si>
  <si>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</si>
  <si>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</si>
  <si>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</si>
  <si>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</si>
  <si>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</si>
  <si>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</si>
  <si>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</si>
  <si>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</si>
  <si>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</si>
  <si>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</si>
  <si>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</si>
  <si>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</si>
  <si>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</si>
  <si>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</si>
  <si>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</si>
  <si>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</si>
  <si>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</si>
  <si>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</si>
  <si>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</si>
  <si>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</si>
  <si>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</si>
  <si>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</si>
  <si>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</si>
  <si>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</si>
  <si>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</si>
  <si>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</si>
  <si>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</si>
  <si>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</si>
  <si>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</si>
  <si>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</si>
  <si>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</si>
  <si>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</si>
  <si>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</si>
  <si>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</si>
  <si>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</si>
  <si>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</si>
  <si>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</si>
  <si>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</si>
  <si>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</si>
  <si>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</si>
  <si>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</si>
  <si>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</si>
  <si>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</si>
  <si>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</si>
  <si>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</si>
  <si>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</si>
  <si>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</si>
  <si>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</si>
  <si>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</si>
  <si>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</si>
  <si>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</si>
  <si>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</si>
  <si>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</si>
  <si>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</si>
  <si>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</si>
  <si>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</si>
  <si>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</si>
  <si>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</si>
  <si>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</si>
  <si>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</si>
  <si>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</si>
  <si>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</si>
  <si>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</si>
  <si>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</si>
  <si>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</si>
  <si>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</si>
  <si>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</si>
  <si>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</si>
  <si>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</si>
  <si>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</si>
  <si>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</si>
  <si>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</si>
  <si>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</si>
  <si>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</si>
  <si>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</si>
  <si>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</si>
  <si>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</si>
  <si>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</si>
  <si>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</si>
  <si>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</si>
  <si>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</si>
  <si>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</si>
  <si>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</si>
  <si>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</si>
  <si>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</si>
  <si>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</si>
  <si>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</si>
  <si>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</si>
  <si>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</si>
  <si>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</si>
  <si>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</si>
  <si>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</si>
  <si>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</si>
  <si>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</si>
  <si>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</si>
  <si>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</si>
  <si>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</si>
  <si>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</si>
  <si>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</si>
  <si>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</si>
  <si>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</si>
  <si>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</si>
  <si>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</si>
  <si>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</si>
  <si>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</si>
  <si>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</si>
  <si>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</si>
  <si>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</si>
  <si>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</si>
  <si>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</si>
  <si>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</si>
  <si>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</si>
  <si>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</si>
  <si>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</si>
  <si>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</si>
  <si>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</si>
  <si>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</si>
  <si>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</si>
  <si>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</si>
  <si>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</si>
  <si>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</si>
  <si>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</si>
  <si>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</si>
  <si>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</si>
  <si>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</si>
  <si>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</si>
  <si>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</si>
  <si>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</si>
  <si>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</si>
  <si>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</si>
  <si>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</si>
  <si>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</si>
  <si>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</si>
  <si>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</si>
  <si>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</si>
  <si>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</si>
  <si>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</si>
  <si>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</si>
  <si>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</si>
  <si>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</si>
  <si>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</si>
  <si>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</si>
  <si>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</si>
  <si>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</si>
  <si>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</si>
  <si>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</si>
  <si>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</si>
  <si>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</si>
  <si>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</si>
  <si>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</si>
  <si>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</si>
  <si>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</si>
  <si>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</si>
  <si>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</si>
  <si>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</si>
  <si>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</si>
  <si>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</si>
  <si>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</si>
  <si>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</si>
  <si>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</si>
  <si>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</si>
  <si>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</si>
  <si>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</si>
  <si>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</si>
  <si>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</si>
  <si>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</si>
  <si>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</si>
  <si>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</si>
  <si>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</si>
  <si>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</si>
  <si>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</si>
  <si>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</si>
  <si>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</si>
  <si>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</si>
  <si>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</si>
  <si>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</si>
  <si>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</si>
  <si>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</si>
  <si>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</si>
  <si>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</si>
  <si>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</si>
  <si>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</si>
  <si>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</si>
  <si>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</si>
  <si>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</si>
  <si>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</si>
  <si>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</si>
  <si>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</si>
  <si>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</si>
  <si>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</si>
  <si>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</si>
  <si>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</si>
  <si>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</si>
  <si>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</si>
  <si>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</si>
  <si>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</si>
  <si>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</si>
  <si>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</si>
  <si>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</si>
  <si>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</si>
  <si>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</si>
  <si>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</si>
  <si>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</si>
  <si>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</si>
  <si>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</si>
  <si>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</si>
  <si>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</si>
  <si>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</si>
  <si>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</si>
  <si>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</si>
  <si>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</si>
  <si>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</si>
  <si>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</si>
  <si>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</si>
  <si>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</si>
  <si>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</si>
  <si>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</si>
  <si>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</si>
  <si>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</si>
  <si>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</si>
  <si>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</si>
  <si>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</si>
  <si>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</si>
  <si>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</si>
  <si>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</si>
  <si>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</si>
  <si>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</si>
  <si>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</si>
  <si>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</si>
  <si>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</si>
  <si>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</si>
  <si>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</si>
  <si>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</si>
  <si>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</si>
  <si>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</si>
  <si>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</si>
  <si>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</si>
  <si>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</si>
  <si>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</si>
  <si>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</si>
  <si>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</si>
  <si>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</si>
  <si>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</si>
  <si>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</si>
  <si>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</si>
  <si>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</si>
  <si>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</si>
  <si>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</si>
  <si>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</si>
  <si>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</si>
  <si>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</si>
  <si>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</si>
  <si>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</si>
  <si>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</si>
  <si>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</si>
  <si>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</si>
  <si>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</si>
  <si>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</si>
  <si>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</si>
  <si>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</si>
  <si>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</si>
  <si>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</si>
  <si>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</si>
  <si>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</si>
  <si>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</si>
  <si>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</si>
  <si>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</si>
  <si>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</si>
  <si>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</si>
  <si>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</si>
  <si>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</si>
  <si>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</si>
  <si>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</si>
  <si>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</si>
  <si>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</si>
  <si>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</si>
  <si>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</si>
  <si>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</si>
  <si>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</si>
  <si>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</si>
  <si>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</si>
  <si>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</si>
  <si>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</si>
  <si>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</si>
  <si>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</si>
  <si>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</si>
  <si>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</si>
  <si>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</si>
  <si>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</si>
  <si>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</si>
  <si>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</si>
  <si>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</si>
  <si>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</si>
  <si>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</si>
  <si>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</si>
  <si>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</si>
  <si>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</si>
  <si>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</si>
  <si>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</si>
  <si>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</si>
  <si>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</si>
  <si>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</si>
  <si>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</si>
  <si>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</si>
  <si>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</si>
  <si>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</si>
  <si>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</si>
  <si>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</si>
  <si>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</si>
  <si>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</si>
  <si>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</si>
  <si>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</si>
  <si>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</si>
  <si>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</si>
  <si>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</si>
  <si>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</si>
  <si>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</si>
  <si>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</si>
  <si>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</si>
  <si>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</si>
  <si>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</si>
  <si>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</si>
  <si>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</si>
  <si>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</si>
  <si>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</si>
  <si>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</si>
  <si>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</si>
  <si>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</si>
  <si>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</si>
  <si>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</si>
  <si>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</si>
  <si>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</si>
  <si>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</si>
  <si>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</si>
  <si>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</si>
  <si>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</si>
  <si>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</si>
  <si>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</si>
  <si>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</si>
  <si>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</si>
  <si>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</si>
  <si>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</si>
  <si>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</si>
  <si>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</si>
  <si>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</si>
  <si>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</si>
  <si>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</si>
  <si>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</si>
  <si>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</si>
  <si>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</si>
  <si>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</si>
  <si>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</si>
  <si>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</si>
  <si>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</si>
  <si>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</si>
  <si>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</si>
  <si>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</si>
  <si>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</si>
  <si>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</si>
  <si>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</si>
  <si>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</si>
  <si>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</si>
  <si>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</si>
  <si>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</si>
  <si>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</si>
  <si>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</si>
  <si>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</si>
  <si>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</si>
  <si>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</si>
  <si>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</si>
  <si>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</si>
  <si>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</si>
  <si>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</si>
  <si>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</si>
  <si>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</si>
  <si>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</si>
  <si>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</si>
  <si>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</si>
  <si>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</si>
  <si>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</si>
  <si>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</si>
  <si>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</si>
  <si>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</si>
  <si>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</si>
  <si>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</si>
  <si>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</si>
  <si>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</si>
  <si>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</si>
  <si>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</si>
  <si>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</si>
  <si>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</si>
  <si>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</si>
  <si>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</si>
  <si>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</si>
  <si>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</si>
  <si>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</si>
  <si>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</si>
  <si>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</si>
  <si>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</si>
  <si>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</si>
  <si>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</si>
  <si>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</si>
  <si>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</si>
  <si>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</si>
  <si>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</si>
  <si>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</si>
  <si>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</si>
  <si>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</si>
  <si>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</si>
  <si>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</si>
  <si>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</si>
  <si>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</si>
  <si>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</si>
  <si>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</si>
  <si>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</si>
  <si>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</si>
  <si>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</si>
  <si>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</si>
  <si>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</si>
  <si>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</si>
  <si>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</si>
  <si>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</si>
  <si>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</si>
  <si>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</si>
  <si>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</si>
  <si>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</si>
  <si>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</si>
  <si>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</si>
  <si>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</si>
  <si>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</si>
  <si>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</si>
  <si>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</si>
  <si>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</si>
  <si>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</si>
  <si>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</si>
  <si>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</si>
  <si>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</si>
  <si>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</si>
  <si>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</si>
  <si>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</si>
  <si>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</si>
  <si>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</si>
  <si>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</si>
  <si>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</si>
  <si>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</si>
  <si>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</si>
  <si>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</si>
  <si>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</si>
  <si>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</si>
  <si>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</si>
  <si>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</si>
  <si>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</si>
  <si>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</si>
  <si>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</si>
  <si>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</si>
  <si>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</si>
  <si>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</si>
  <si>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</si>
  <si>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</si>
  <si>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</si>
  <si>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</si>
  <si>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</si>
  <si>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</si>
  <si>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</si>
  <si>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</si>
  <si>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</si>
  <si>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</si>
  <si>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</si>
  <si>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</si>
  <si>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</si>
  <si>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</si>
  <si>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</si>
  <si>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</si>
  <si>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</si>
  <si>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</si>
  <si>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</si>
  <si>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</si>
  <si>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</si>
  <si>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</si>
  <si>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</si>
  <si>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</si>
  <si>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</si>
  <si>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</si>
  <si>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</si>
  <si>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</si>
  <si>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</si>
  <si>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</si>
  <si>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</si>
  <si>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</si>
  <si>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</si>
  <si>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</si>
  <si>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</si>
  <si>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</si>
  <si>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</si>
  <si>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</si>
  <si>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</si>
  <si>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</si>
  <si>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</si>
  <si>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</si>
  <si>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</si>
  <si>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</si>
  <si>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</si>
  <si>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</si>
  <si>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</si>
  <si>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</si>
  <si>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</si>
  <si>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</si>
  <si>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</si>
  <si>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</si>
  <si>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</si>
  <si>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</si>
  <si>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</si>
  <si>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</si>
  <si>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</si>
  <si>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</si>
  <si>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</si>
  <si>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</si>
  <si>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</si>
  <si>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</si>
  <si>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</si>
  <si>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</si>
  <si>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</si>
  <si>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</si>
  <si>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</si>
  <si>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</si>
  <si>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</si>
  <si>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</si>
  <si>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</si>
  <si>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</si>
  <si>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</si>
  <si>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</si>
  <si>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</si>
  <si>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</si>
  <si>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</si>
  <si>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</si>
  <si>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</si>
  <si>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</si>
  <si>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</si>
  <si>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</si>
  <si>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</si>
  <si>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</si>
  <si>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</si>
  <si>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</si>
  <si>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</si>
  <si>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</si>
  <si>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</si>
  <si>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</si>
  <si>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</si>
  <si>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</si>
  <si>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</si>
  <si>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</si>
  <si>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</si>
  <si>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</si>
  <si>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</si>
  <si>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</si>
  <si>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</si>
  <si>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</si>
  <si>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</si>
  <si>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</si>
  <si>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</si>
  <si>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</si>
  <si>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</si>
  <si>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</si>
  <si>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</si>
  <si>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</si>
  <si>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</si>
  <si>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</si>
  <si>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</si>
  <si>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</si>
  <si>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</si>
  <si>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</si>
  <si>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</si>
  <si>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</si>
  <si>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</si>
  <si>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</si>
  <si>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</si>
  <si>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</si>
  <si>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</si>
  <si>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</si>
  <si>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</si>
  <si>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</si>
  <si>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</si>
  <si>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</si>
  <si>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</si>
  <si>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</si>
  <si>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</si>
  <si>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</si>
  <si>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</si>
  <si>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</si>
  <si>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</si>
  <si>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</si>
  <si>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</si>
  <si>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</si>
  <si>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</si>
  <si>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</si>
  <si>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</si>
  <si>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</si>
  <si>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</si>
  <si>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</si>
  <si>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</si>
  <si>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</si>
  <si>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</si>
  <si>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</si>
  <si>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</si>
  <si>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</si>
  <si>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</si>
  <si>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</si>
  <si>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</si>
  <si>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</si>
  <si>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</si>
  <si>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</si>
  <si>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</si>
  <si>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</si>
  <si>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</si>
  <si>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</si>
  <si>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</si>
  <si>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</si>
  <si>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</si>
  <si>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</si>
  <si>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</si>
  <si>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</si>
  <si>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</si>
  <si>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</si>
  <si>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</si>
  <si>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</si>
  <si>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</si>
  <si>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</si>
  <si>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</si>
  <si>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</si>
  <si>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</si>
  <si>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</si>
  <si>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</si>
  <si>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</si>
  <si>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</si>
  <si>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</si>
  <si>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</si>
  <si>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</si>
  <si>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</si>
  <si>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</si>
  <si>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</si>
  <si>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</si>
  <si>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</si>
  <si>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</si>
  <si>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</si>
  <si>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</si>
  <si>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</si>
  <si>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</si>
  <si>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</si>
  <si>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</si>
  <si>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</si>
  <si>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</si>
  <si>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</si>
  <si>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</si>
  <si>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</si>
  <si>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</si>
  <si>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</si>
  <si>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</si>
  <si>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</si>
  <si>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</si>
  <si>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</si>
  <si>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</si>
  <si>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</si>
  <si>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</si>
  <si>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</si>
  <si>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</si>
  <si>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</si>
  <si>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</si>
  <si>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</si>
  <si>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</si>
  <si>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</si>
  <si>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</si>
  <si>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</si>
  <si>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</si>
  <si>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</si>
  <si>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</si>
  <si>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</si>
  <si>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</si>
  <si>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</si>
  <si>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</si>
  <si>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</si>
  <si>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</si>
  <si>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</si>
  <si>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</si>
  <si>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</si>
  <si>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</si>
  <si>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</si>
  <si>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</si>
  <si>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</si>
  <si>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</si>
  <si>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</si>
  <si>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</si>
  <si>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</si>
  <si>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</si>
  <si>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</si>
  <si>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</si>
  <si>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</si>
  <si>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</si>
  <si>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</si>
  <si>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</si>
  <si>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</si>
  <si>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</si>
  <si>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</si>
  <si>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</si>
  <si>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</si>
  <si>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</si>
  <si>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</si>
  <si>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</si>
  <si>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</si>
  <si>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</si>
  <si>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</si>
  <si>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</si>
  <si>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</si>
  <si>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</si>
  <si>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</si>
  <si>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</si>
  <si>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</si>
  <si>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</si>
  <si>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</si>
  <si>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</si>
  <si>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</si>
  <si>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</si>
  <si>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</si>
  <si>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</si>
  <si>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</si>
  <si>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</si>
  <si>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</si>
  <si>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</si>
  <si>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</si>
  <si>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</si>
  <si>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</si>
  <si>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</si>
  <si>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</si>
  <si>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</si>
  <si>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</si>
  <si>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</si>
  <si>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</si>
  <si>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</si>
  <si>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</si>
  <si>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</si>
  <si>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</si>
  <si>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</si>
  <si>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</si>
  <si>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</si>
  <si>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</si>
  <si>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</si>
  <si>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</si>
  <si>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</si>
  <si>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</si>
  <si>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</si>
  <si>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</si>
  <si>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</si>
  <si>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</si>
  <si>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</si>
  <si>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</si>
  <si>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</si>
  <si>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</si>
  <si>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</si>
  <si>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</si>
  <si>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</si>
  <si>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</si>
  <si>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</si>
  <si>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</si>
  <si>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</si>
  <si>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</si>
  <si>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</si>
  <si>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</si>
  <si>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</si>
  <si>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</si>
  <si>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</si>
  <si>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</si>
  <si>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</si>
  <si>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</si>
  <si>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</si>
  <si>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</si>
  <si>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</si>
  <si>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</si>
  <si>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</si>
  <si>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</si>
  <si>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</si>
  <si>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</si>
  <si>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</si>
  <si>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</si>
  <si>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</si>
  <si>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</si>
  <si>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</si>
  <si>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</si>
  <si>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</si>
  <si>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</si>
  <si>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</si>
  <si>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</si>
  <si>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</si>
  <si>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</si>
  <si>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</si>
  <si>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</si>
  <si>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</si>
  <si>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</si>
  <si>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</si>
  <si>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</si>
  <si>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</si>
  <si>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</si>
  <si>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</si>
  <si>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</si>
  <si>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</si>
  <si>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</si>
  <si>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</si>
  <si>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</si>
  <si>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</si>
  <si>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</si>
  <si>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</si>
  <si>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</si>
  <si>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</si>
  <si>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</si>
  <si>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</si>
  <si>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</si>
  <si>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</si>
  <si>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</si>
  <si>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</si>
  <si>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</si>
  <si>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</si>
  <si>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</si>
  <si>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</si>
  <si>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</si>
  <si>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</si>
  <si>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</si>
  <si>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</si>
  <si>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</si>
  <si>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</si>
  <si>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</si>
  <si>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</si>
  <si>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</si>
  <si>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</si>
  <si>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</si>
  <si>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</si>
  <si>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</si>
  <si>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</si>
  <si>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</si>
  <si>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</si>
  <si>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</si>
  <si>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</si>
  <si>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</si>
  <si>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</si>
  <si>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</si>
  <si>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</si>
  <si>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</si>
  <si>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</si>
  <si>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</si>
  <si>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</si>
  <si>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</si>
  <si>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</si>
  <si>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</si>
  <si>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</si>
  <si>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</si>
  <si>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</si>
  <si>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</si>
  <si>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</si>
  <si>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</si>
  <si>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</si>
  <si>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</si>
  <si>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</si>
  <si>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</si>
  <si>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</si>
  <si>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</si>
  <si>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</si>
  <si>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</si>
  <si>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</si>
  <si>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</si>
  <si>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</si>
  <si>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</si>
  <si>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</si>
  <si>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</si>
  <si>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</si>
  <si>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</si>
  <si>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</si>
  <si>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</si>
  <si>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</si>
  <si>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</si>
  <si>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</si>
  <si>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</si>
  <si>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</si>
  <si>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</si>
  <si>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</si>
  <si>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</si>
  <si>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</si>
  <si>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</si>
  <si>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</si>
  <si>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</si>
  <si>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</si>
  <si>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</si>
  <si>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</si>
  <si>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</si>
  <si>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</si>
  <si>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</si>
  <si>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</si>
  <si>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</si>
  <si>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</si>
  <si>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</si>
  <si>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</si>
  <si>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</si>
  <si>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</si>
  <si>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</si>
  <si>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</si>
  <si>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</si>
  <si>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</si>
  <si>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</si>
  <si>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</si>
  <si>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</si>
  <si>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</si>
  <si>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</si>
  <si>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</si>
  <si>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</si>
  <si>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</si>
  <si>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</si>
  <si>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</si>
  <si>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</si>
  <si>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</si>
  <si>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</si>
  <si>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</si>
  <si>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</si>
  <si>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</si>
  <si>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</si>
  <si>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</si>
  <si>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</si>
  <si>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</si>
  <si>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</si>
  <si>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</si>
  <si>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</si>
  <si>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</si>
  <si>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</si>
  <si>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</si>
  <si>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</si>
  <si>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</si>
  <si>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</si>
  <si>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</si>
  <si>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</si>
  <si>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</si>
  <si>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</si>
  <si>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</si>
  <si>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</si>
  <si>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</si>
  <si>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</si>
  <si>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</si>
  <si>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</si>
  <si>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</si>
  <si>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</si>
  <si>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</si>
  <si>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</si>
  <si>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</si>
  <si>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</si>
  <si>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</si>
  <si>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</si>
  <si>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</si>
  <si>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</si>
  <si>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</si>
  <si>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</si>
  <si>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</si>
  <si>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</si>
  <si>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</si>
  <si>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</si>
  <si>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</si>
  <si>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</si>
  <si>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</si>
  <si>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</si>
  <si>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</si>
  <si>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</si>
  <si>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</si>
  <si>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</si>
  <si>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</si>
  <si>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</si>
  <si>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</si>
  <si>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</si>
  <si>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</si>
  <si>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</si>
  <si>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</si>
  <si>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</si>
  <si>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</si>
  <si>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</si>
  <si>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</si>
  <si>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</si>
  <si>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</si>
  <si>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</si>
  <si>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</si>
  <si>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</si>
  <si>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</si>
  <si>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</si>
  <si>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</si>
  <si>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</si>
  <si>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</si>
  <si>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</si>
  <si>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</si>
  <si>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</si>
  <si>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</si>
  <si>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</si>
  <si>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</si>
  <si>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</si>
  <si>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</si>
  <si>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</si>
  <si>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</si>
  <si>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</si>
  <si>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</si>
  <si>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</si>
  <si>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</si>
  <si>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</si>
  <si>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</si>
  <si>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</si>
  <si>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</si>
  <si>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</si>
  <si>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</si>
  <si>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</si>
  <si>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</si>
  <si>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</si>
  <si>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</si>
  <si>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</si>
  <si>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</si>
  <si>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</si>
  <si>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</si>
  <si>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</si>
  <si>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</si>
  <si>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</si>
  <si>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</si>
  <si>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</si>
  <si>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</si>
  <si>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</si>
  <si>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</si>
  <si>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</si>
  <si>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</si>
  <si>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</si>
  <si>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</si>
  <si>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</si>
  <si>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</si>
  <si>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</si>
  <si>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</si>
  <si>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</si>
  <si>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</si>
  <si>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</si>
  <si>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</si>
  <si>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</si>
  <si>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</si>
  <si>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</si>
  <si>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</si>
  <si>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</si>
  <si>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</si>
  <si>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</si>
  <si>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</si>
  <si>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</si>
  <si>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</si>
  <si>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</si>
  <si>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</si>
  <si>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</si>
  <si>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</si>
  <si>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</si>
  <si>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</si>
  <si>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</si>
  <si>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</si>
  <si>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</si>
  <si>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</si>
  <si>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</si>
  <si>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</si>
  <si>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</si>
  <si>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</si>
  <si>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</si>
  <si>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</si>
  <si>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</si>
  <si>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</si>
  <si>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</si>
  <si>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</si>
  <si>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</si>
  <si>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</si>
  <si>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</si>
  <si>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</si>
  <si>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</si>
  <si>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</si>
  <si>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</si>
  <si>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</si>
  <si>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</si>
  <si>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</si>
  <si>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</si>
  <si>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</si>
  <si>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</si>
  <si>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</si>
  <si>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</si>
  <si>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</si>
  <si>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</si>
  <si>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</si>
  <si>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</si>
  <si>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</si>
  <si>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</si>
  <si>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</si>
  <si>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</si>
  <si>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</si>
  <si>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</si>
  <si>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</si>
  <si>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</si>
  <si>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</si>
  <si>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</si>
  <si>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</si>
  <si>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</si>
  <si>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</si>
  <si>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</si>
  <si>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</si>
  <si>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</si>
  <si>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</si>
  <si>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</si>
  <si>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</si>
  <si>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</si>
  <si>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</si>
  <si>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</si>
  <si>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</si>
  <si>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</si>
  <si>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</si>
  <si>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</si>
  <si>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</si>
  <si>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</si>
  <si>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</si>
  <si>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</si>
  <si>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</si>
  <si>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</si>
  <si>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</si>
  <si>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</si>
  <si>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</si>
  <si>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</si>
  <si>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</si>
  <si>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</si>
  <si>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</si>
  <si>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</si>
  <si>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</si>
  <si>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</si>
  <si>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</si>
  <si>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</si>
  <si>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</si>
  <si>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</si>
  <si>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</si>
  <si>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</si>
  <si>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</si>
  <si>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</si>
  <si>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</si>
  <si>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</si>
  <si>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</si>
  <si>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</si>
  <si>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</si>
  <si>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</si>
  <si>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</si>
  <si>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</si>
  <si>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</si>
  <si>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</si>
  <si>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</si>
  <si>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</si>
  <si>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</si>
  <si>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</si>
  <si>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</si>
  <si>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</si>
  <si>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</si>
  <si>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</si>
  <si>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</si>
  <si>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</si>
  <si>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</si>
  <si>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</si>
  <si>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</si>
  <si>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</si>
  <si>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</si>
  <si>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</si>
  <si>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</si>
  <si>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</si>
  <si>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</si>
  <si>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</si>
  <si>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</si>
  <si>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</si>
  <si>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</si>
  <si>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</si>
  <si>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</si>
  <si>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</si>
  <si>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</si>
  <si>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</si>
  <si>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</si>
  <si>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</si>
  <si>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</si>
  <si>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</si>
  <si>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</si>
  <si>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</si>
  <si>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</si>
  <si>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</si>
  <si>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</si>
  <si>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</si>
  <si>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</si>
  <si>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</si>
  <si>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</si>
  <si>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</si>
  <si>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</si>
  <si>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</si>
  <si>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</si>
  <si>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</si>
  <si>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</si>
  <si>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</si>
  <si>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</si>
  <si>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</si>
  <si>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</si>
  <si>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</si>
  <si>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</si>
  <si>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</si>
  <si>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</si>
  <si>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</si>
  <si>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</si>
  <si>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</si>
  <si>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</si>
  <si>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</si>
  <si>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</si>
  <si>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</si>
  <si>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</si>
  <si>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</si>
  <si>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</si>
  <si>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</si>
  <si>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</si>
  <si>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</si>
  <si>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</si>
  <si>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</si>
  <si>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</si>
  <si>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</si>
  <si>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</si>
  <si>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</si>
  <si>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</si>
  <si>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</si>
  <si>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</si>
  <si>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</si>
  <si>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</si>
  <si>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</si>
  <si>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</si>
  <si>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</si>
  <si>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</si>
  <si>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</si>
  <si>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</si>
  <si>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</si>
  <si>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</si>
  <si>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</si>
  <si>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</si>
  <si>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</si>
  <si>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</si>
  <si>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</si>
  <si>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</si>
  <si>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</si>
  <si>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</si>
  <si>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</si>
  <si>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</si>
  <si>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</si>
  <si>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</si>
  <si>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</si>
  <si>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</si>
  <si>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</si>
  <si>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</si>
  <si>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</si>
  <si>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</si>
  <si>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</si>
  <si>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</si>
  <si>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</si>
  <si>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</si>
  <si>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</si>
  <si>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</si>
  <si>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</si>
  <si>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</si>
  <si>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</si>
  <si>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</si>
  <si>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</si>
  <si>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</si>
  <si>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</si>
  <si>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</si>
  <si>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</si>
  <si>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</si>
  <si>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</si>
  <si>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</si>
  <si>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</si>
  <si>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</si>
  <si>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</si>
  <si>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</si>
  <si>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</si>
  <si>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</si>
  <si>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</si>
  <si>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</si>
  <si>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</si>
  <si>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</si>
  <si>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</si>
  <si>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</si>
  <si>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</si>
  <si>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</si>
  <si>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</si>
  <si>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</si>
  <si>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</si>
  <si>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</si>
  <si>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</si>
  <si>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</si>
  <si>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</si>
  <si>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</si>
  <si>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</si>
  <si>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</si>
  <si>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</si>
  <si>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</si>
  <si>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</si>
  <si>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</si>
  <si>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</si>
  <si>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</si>
  <si>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</si>
  <si>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</si>
  <si>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</si>
  <si>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</si>
  <si>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</si>
  <si>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</si>
  <si>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</si>
  <si>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</si>
  <si>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</si>
  <si>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</si>
  <si>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</si>
  <si>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</si>
  <si>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</si>
  <si>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</si>
  <si>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</si>
  <si>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</si>
  <si>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</si>
  <si>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</si>
  <si>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</si>
  <si>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</si>
  <si>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</si>
  <si>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</si>
  <si>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</si>
  <si>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</si>
  <si>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</si>
  <si>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</si>
  <si>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</si>
  <si>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</si>
  <si>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</si>
  <si>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</si>
  <si>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</si>
  <si>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</si>
  <si>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</si>
  <si>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</si>
  <si>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</si>
  <si>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</si>
  <si>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</si>
  <si>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</si>
  <si>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</si>
  <si>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</si>
  <si>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</si>
  <si>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</si>
  <si>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</si>
  <si>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</si>
  <si>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</si>
  <si>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</si>
  <si>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</si>
  <si>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</si>
  <si>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</si>
  <si>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</si>
  <si>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</si>
  <si>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</si>
  <si>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</si>
  <si>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</si>
  <si>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</si>
  <si>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</si>
  <si>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</si>
  <si>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</si>
  <si>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</si>
  <si>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</si>
  <si>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</si>
  <si>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</si>
  <si>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</si>
  <si>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</si>
  <si>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</si>
  <si>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</si>
  <si>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</si>
  <si>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</si>
  <si>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</si>
  <si>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</si>
  <si>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</si>
  <si>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</si>
  <si>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</si>
  <si>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</si>
  <si>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</si>
  <si>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</si>
  <si>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</si>
  <si>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</si>
  <si>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</si>
  <si>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</si>
  <si>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</si>
  <si>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</si>
  <si>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</si>
  <si>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</si>
  <si>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</si>
  <si>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</si>
  <si>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</si>
  <si>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</si>
  <si>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</si>
  <si>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</si>
  <si>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</si>
  <si>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</si>
  <si>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</si>
  <si>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</si>
  <si>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</si>
  <si>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</si>
  <si>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</si>
  <si>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</si>
  <si>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</si>
  <si>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</si>
  <si>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</si>
  <si>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</si>
  <si>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</si>
  <si>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</si>
  <si>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</si>
  <si>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</si>
  <si>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</si>
  <si>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</si>
  <si>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</si>
  <si>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</si>
  <si>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</si>
  <si>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</si>
  <si>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</si>
  <si>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</si>
  <si>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</si>
  <si>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</si>
  <si>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</si>
  <si>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</si>
  <si>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</si>
  <si>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</si>
  <si>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</si>
  <si>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</si>
  <si>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</si>
  <si>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</si>
  <si>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</si>
  <si>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</si>
  <si>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</si>
  <si>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</si>
  <si>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</si>
  <si>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</si>
  <si>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</si>
  <si>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</si>
  <si>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</si>
  <si>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</si>
  <si>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</si>
  <si>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</si>
  <si>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</si>
  <si>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</si>
  <si>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</si>
  <si>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</si>
  <si>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</si>
  <si>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</si>
  <si>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</si>
  <si>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</si>
  <si>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</si>
  <si>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</si>
  <si>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</si>
  <si>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</si>
  <si>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</si>
  <si>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</si>
  <si>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</si>
  <si>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</si>
  <si>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</si>
  <si>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</si>
  <si>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</si>
  <si>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</si>
  <si>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</si>
  <si>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</si>
  <si>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</si>
  <si>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</si>
  <si>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</si>
  <si>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</si>
  <si>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</si>
  <si>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</si>
  <si>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</si>
  <si>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</si>
  <si>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</si>
  <si>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</si>
  <si>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</si>
  <si>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</si>
  <si>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</si>
  <si>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</si>
  <si>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</si>
  <si>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</si>
  <si>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</si>
  <si>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</si>
  <si>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</si>
  <si>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</si>
  <si>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</si>
  <si>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</si>
  <si>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</si>
  <si>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</si>
  <si>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</si>
  <si>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</si>
  <si>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</si>
  <si>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</si>
  <si>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</si>
  <si>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</si>
  <si>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</si>
  <si>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</si>
  <si>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</si>
  <si>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</si>
  <si>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</si>
  <si>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</si>
  <si>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</si>
  <si>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</si>
  <si>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</si>
  <si>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</si>
  <si>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</si>
  <si>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</si>
  <si>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</si>
  <si>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</si>
  <si>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</si>
  <si>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</si>
  <si>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</si>
  <si>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</si>
  <si>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</si>
  <si>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</si>
  <si>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</si>
  <si>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</si>
  <si>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</si>
  <si>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</si>
  <si>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</si>
  <si>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</si>
  <si>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</si>
  <si>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</si>
  <si>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</si>
  <si>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</si>
  <si>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</si>
  <si>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</si>
  <si>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</si>
  <si>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</si>
  <si>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</si>
  <si>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</si>
  <si>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</si>
  <si>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</si>
  <si>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</si>
  <si>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</si>
  <si>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</si>
  <si>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</si>
  <si>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</si>
  <si>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</si>
  <si>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</si>
  <si>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</si>
  <si>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</si>
  <si>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</si>
  <si>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</si>
  <si>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</si>
  <si>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</si>
  <si>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</si>
  <si>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</si>
  <si>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</si>
  <si>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</si>
  <si>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</si>
  <si>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</si>
  <si>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</si>
  <si>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</si>
  <si>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</si>
  <si>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</si>
  <si>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</si>
  <si>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</si>
  <si>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</si>
  <si>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</si>
  <si>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</si>
  <si>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</si>
  <si>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</si>
  <si>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</si>
  <si>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</si>
  <si>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</si>
  <si>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</si>
  <si>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</si>
  <si>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</si>
  <si>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</si>
  <si>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</si>
  <si>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</si>
  <si>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</si>
  <si>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</si>
  <si>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</si>
  <si>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</si>
  <si>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</si>
  <si>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</si>
  <si>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</si>
  <si>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</si>
  <si>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</si>
  <si>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</si>
  <si>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</si>
  <si>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</si>
  <si>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</si>
  <si>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</si>
  <si>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</si>
  <si>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</si>
  <si>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</si>
  <si>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</si>
  <si>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</si>
  <si>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</si>
  <si>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</si>
  <si>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</si>
  <si>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</si>
  <si>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</si>
  <si>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</si>
  <si>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</si>
  <si>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</si>
  <si>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</si>
  <si>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</si>
  <si>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</si>
  <si>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</si>
  <si>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</si>
  <si>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</si>
  <si>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</si>
  <si>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</si>
  <si>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</si>
  <si>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</si>
  <si>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</si>
  <si>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</si>
  <si>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</si>
  <si>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</si>
  <si>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</si>
  <si>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</si>
  <si>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</si>
  <si>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</si>
  <si>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</si>
  <si>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</si>
  <si>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</si>
  <si>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</si>
  <si>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</si>
  <si>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</si>
  <si>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</si>
  <si>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</si>
  <si>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</si>
  <si>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</si>
  <si>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</si>
  <si>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</si>
  <si>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</si>
  <si>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</si>
  <si>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</si>
  <si>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</si>
  <si>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</si>
  <si>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</si>
  <si>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</si>
  <si>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</si>
  <si>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</si>
  <si>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</si>
  <si>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</si>
  <si>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</si>
  <si>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</si>
  <si>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</si>
  <si>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</si>
  <si>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</si>
  <si>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</si>
  <si>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</si>
  <si>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</si>
  <si>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</si>
  <si>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</si>
  <si>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</si>
  <si>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</si>
  <si>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</si>
  <si>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</si>
  <si>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</si>
  <si>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</si>
  <si>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</si>
  <si>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</si>
  <si>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</si>
  <si>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</si>
  <si>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</si>
  <si>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</si>
  <si>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</si>
  <si>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</si>
  <si>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</si>
  <si>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</si>
  <si>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</si>
  <si>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</si>
  <si>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</si>
  <si>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</si>
  <si>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</si>
  <si>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</si>
  <si>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</si>
  <si>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</si>
  <si>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</si>
  <si>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</si>
  <si>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</si>
  <si>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</si>
  <si>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</si>
  <si>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</si>
  <si>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</si>
  <si>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</si>
  <si>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</si>
  <si>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</si>
  <si>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</si>
  <si>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</si>
  <si>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</si>
  <si>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</si>
  <si>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</si>
  <si>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</si>
  <si>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</si>
  <si>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</si>
  <si>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</si>
  <si>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</si>
  <si>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</si>
  <si>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</si>
  <si>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</si>
  <si>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</si>
  <si>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</si>
  <si>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</si>
  <si>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</si>
  <si>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</si>
  <si>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</si>
  <si>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</si>
  <si>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</si>
  <si>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</si>
  <si>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</si>
  <si>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</si>
  <si>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</si>
  <si>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</si>
  <si>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</si>
  <si>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</si>
  <si>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</si>
  <si>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</si>
  <si>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</si>
  <si>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</si>
  <si>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</si>
  <si>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</si>
  <si>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</si>
  <si>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</si>
  <si>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</si>
  <si>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</si>
  <si>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</si>
  <si>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</si>
  <si>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</si>
  <si>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</si>
  <si>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</si>
  <si>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</si>
  <si>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</si>
  <si>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</si>
  <si>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</si>
  <si>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</si>
  <si>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</si>
  <si>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</si>
  <si>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</si>
  <si>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</si>
  <si>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</si>
  <si>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</si>
  <si>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</si>
  <si>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</si>
  <si>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</si>
  <si>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</si>
  <si>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</si>
  <si>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</si>
  <si>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</si>
  <si>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</si>
  <si>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</si>
  <si>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</si>
  <si>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</si>
  <si>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</si>
  <si>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</si>
  <si>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</si>
  <si>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</si>
  <si>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</si>
  <si>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</si>
  <si>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</si>
  <si>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</si>
  <si>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</si>
  <si>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</si>
  <si>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</si>
  <si>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</si>
  <si>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</si>
  <si>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</si>
  <si>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</si>
  <si>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</si>
  <si>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</si>
  <si>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</si>
  <si>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</si>
  <si>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</si>
  <si>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</si>
  <si>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</si>
  <si>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</si>
  <si>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</si>
  <si>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</si>
  <si>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</si>
  <si>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</si>
  <si>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</si>
  <si>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</si>
  <si>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</si>
  <si>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</si>
  <si>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</si>
  <si>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</si>
  <si>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</si>
  <si>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</si>
  <si>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</si>
  <si>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</si>
  <si>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</si>
  <si>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</si>
  <si>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</si>
  <si>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</si>
  <si>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</si>
  <si>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</si>
  <si>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</si>
  <si>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</si>
  <si>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</si>
  <si>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</si>
  <si>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</si>
  <si>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</si>
  <si>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</si>
  <si>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</si>
  <si>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</si>
  <si>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</si>
  <si>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</si>
  <si>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</si>
  <si>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</si>
  <si>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</si>
  <si>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</si>
  <si>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</si>
  <si>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</si>
  <si>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</si>
  <si>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</si>
  <si>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</si>
  <si>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</si>
  <si>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</si>
  <si>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</si>
  <si>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</si>
  <si>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</si>
  <si>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</si>
  <si>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</si>
  <si>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</si>
  <si>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</si>
  <si>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</si>
  <si>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</si>
  <si>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</si>
  <si>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</si>
  <si>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</si>
  <si>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</si>
  <si>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</si>
  <si>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</si>
  <si>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</si>
  <si>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</si>
  <si>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</si>
  <si>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</si>
  <si>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</si>
  <si>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</si>
  <si>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</si>
  <si>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</si>
  <si>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</si>
  <si>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</si>
  <si>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</si>
  <si>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</si>
  <si>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</si>
  <si>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</si>
  <si>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</si>
  <si>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</si>
  <si>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</si>
  <si>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</si>
  <si>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</si>
  <si>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</si>
  <si>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</si>
  <si>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</si>
  <si>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</si>
  <si>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</si>
  <si>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</si>
  <si>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</si>
  <si>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</si>
  <si>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</si>
  <si>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</si>
  <si>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</si>
  <si>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</si>
  <si>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</si>
  <si>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</si>
  <si>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</si>
  <si>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</si>
  <si>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</si>
  <si>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</si>
  <si>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</si>
  <si>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</si>
  <si>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</si>
  <si>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</si>
  <si>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</si>
  <si>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</si>
  <si>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</si>
  <si>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</si>
  <si>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</si>
  <si>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</si>
  <si>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</si>
  <si>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</si>
  <si>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</si>
  <si>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</si>
  <si>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</si>
  <si>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</si>
  <si>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</si>
  <si>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</si>
  <si>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</si>
  <si>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</si>
  <si>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</si>
  <si>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</si>
  <si>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</si>
  <si>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</si>
  <si>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</si>
  <si>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</si>
  <si>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</si>
  <si>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</si>
  <si>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</si>
  <si>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</si>
  <si>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</si>
  <si>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</si>
  <si>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</si>
  <si>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</si>
  <si>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</si>
  <si>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</si>
  <si>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</si>
  <si>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</si>
  <si>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</si>
  <si>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</si>
  <si>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</si>
  <si>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</si>
  <si>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</si>
  <si>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</si>
  <si>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</si>
  <si>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</si>
  <si>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</si>
  <si>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</si>
  <si>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</si>
  <si>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</si>
  <si>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</si>
  <si>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</si>
  <si>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</si>
  <si>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</si>
  <si>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</si>
  <si>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</si>
  <si>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</si>
  <si>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</si>
  <si>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</si>
  <si>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</si>
  <si>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</si>
  <si>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</si>
  <si>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</si>
  <si>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</si>
  <si>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</si>
  <si>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</si>
  <si>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</si>
  <si>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</si>
  <si>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</si>
  <si>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</si>
  <si>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</si>
  <si>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</si>
  <si>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</si>
  <si>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</si>
  <si>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</si>
  <si>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</si>
  <si>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</si>
  <si>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</si>
  <si>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</si>
  <si>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</si>
  <si>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</si>
  <si>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</si>
  <si>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</si>
  <si>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</si>
  <si>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</si>
  <si>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</si>
  <si>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</si>
  <si>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</si>
  <si>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</si>
  <si>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</si>
  <si>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</si>
  <si>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</si>
  <si>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</si>
  <si>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</si>
  <si>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</si>
  <si>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</si>
  <si>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</si>
  <si>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</si>
  <si>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</si>
  <si>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</si>
  <si>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</si>
  <si>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</si>
  <si>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</si>
  <si>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</si>
  <si>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</si>
  <si>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</si>
  <si>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</si>
  <si>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</si>
  <si>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</si>
  <si>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</si>
  <si>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</si>
  <si>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</si>
  <si>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</si>
  <si>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</si>
  <si>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</si>
  <si>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</si>
  <si>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</si>
  <si>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</si>
  <si>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</si>
  <si>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</si>
  <si>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</si>
  <si>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</si>
  <si>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</si>
  <si>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</si>
  <si>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</si>
  <si>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</si>
  <si>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</si>
  <si>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</si>
  <si>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</si>
  <si>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</si>
  <si>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</si>
  <si>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</si>
  <si>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</si>
  <si>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</si>
  <si>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</si>
  <si>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</si>
  <si>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</si>
  <si>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</si>
  <si>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</si>
  <si>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</si>
  <si>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</si>
  <si>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</si>
  <si>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</si>
  <si>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</si>
  <si>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</si>
  <si>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</si>
  <si>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</si>
  <si>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</si>
  <si>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</si>
  <si>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</si>
  <si>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</si>
  <si>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</si>
  <si>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</si>
  <si>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</si>
  <si>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</si>
  <si>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</si>
  <si>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</si>
  <si>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</si>
  <si>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</si>
  <si>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</si>
  <si>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</si>
  <si>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</si>
  <si>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</si>
  <si>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</si>
  <si>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</si>
  <si>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</si>
  <si>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</si>
  <si>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</si>
  <si>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</si>
  <si>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</si>
  <si>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</si>
  <si>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</si>
  <si>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</si>
  <si>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</si>
  <si>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</si>
  <si>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</si>
  <si>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</si>
  <si>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</si>
  <si>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</si>
  <si>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</si>
  <si>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</si>
  <si>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</si>
  <si>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</si>
  <si>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</si>
  <si>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</si>
  <si>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</si>
  <si>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</si>
  <si>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</si>
  <si>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</si>
  <si>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</si>
  <si>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</si>
  <si>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</si>
  <si>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</si>
  <si>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</si>
  <si>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</si>
  <si>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</si>
  <si>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</si>
  <si>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</si>
  <si>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</si>
  <si>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</si>
  <si>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</si>
  <si>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</si>
  <si>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</si>
  <si>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</si>
  <si>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</si>
  <si>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</si>
  <si>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</si>
  <si>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</si>
  <si>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</si>
  <si>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</si>
  <si>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</si>
  <si>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</si>
  <si>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</si>
  <si>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</si>
  <si>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</si>
  <si>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</si>
  <si>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</si>
  <si>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</si>
  <si>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</si>
  <si>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</si>
  <si>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</si>
  <si>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</si>
  <si>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</si>
  <si>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</si>
  <si>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</si>
  <si>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</si>
  <si>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</si>
  <si>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</si>
  <si>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</si>
  <si>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</si>
  <si>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</si>
  <si>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</si>
  <si>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</si>
  <si>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</si>
  <si>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</si>
  <si>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</si>
  <si>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</si>
  <si>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</si>
  <si>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</si>
  <si>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</si>
  <si>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</si>
  <si>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</si>
  <si>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</si>
  <si>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</si>
  <si>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</si>
  <si>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</si>
  <si>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</si>
  <si>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</si>
  <si>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</si>
  <si>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</si>
  <si>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</si>
  <si>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</si>
  <si>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</si>
  <si>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</si>
  <si>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</si>
  <si>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</si>
  <si>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</si>
  <si>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</si>
  <si>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</si>
  <si>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</si>
  <si>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</si>
  <si>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</si>
  <si>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</si>
  <si>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</si>
  <si>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</si>
  <si>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</si>
  <si>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</si>
  <si>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</si>
  <si>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</si>
  <si>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</si>
  <si>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</si>
  <si>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</si>
  <si>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</si>
  <si>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</si>
  <si>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</si>
  <si>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</si>
  <si>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</si>
  <si>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</si>
  <si>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</si>
  <si>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</si>
  <si>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</si>
  <si>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</si>
  <si>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</si>
  <si>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</si>
  <si>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</si>
  <si>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</si>
  <si>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</si>
  <si>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</si>
  <si>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</si>
  <si>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</si>
  <si>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</si>
  <si>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</si>
  <si>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</si>
  <si>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</si>
  <si>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</si>
  <si>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</si>
  <si>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</si>
  <si>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</si>
  <si>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</si>
  <si>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</si>
  <si>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</si>
  <si>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</si>
  <si>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</si>
  <si>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</si>
  <si>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</si>
  <si>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</si>
  <si>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</si>
  <si>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</si>
  <si>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</si>
  <si>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</si>
  <si>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</si>
  <si>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</si>
  <si>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</si>
  <si>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</si>
  <si>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</si>
  <si>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</si>
  <si>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</si>
  <si>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</si>
  <si>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</si>
  <si>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</si>
  <si>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</si>
  <si>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</si>
  <si>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</si>
  <si>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</si>
  <si>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</si>
  <si>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</si>
  <si>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</si>
  <si>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</si>
  <si>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</si>
  <si>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</si>
  <si>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</si>
  <si>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</si>
  <si>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</si>
  <si>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</si>
  <si>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</si>
  <si>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</si>
  <si>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</si>
  <si>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</si>
  <si>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</si>
  <si>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</si>
  <si>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</si>
  <si>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</si>
  <si>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</si>
  <si>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</si>
  <si>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</si>
  <si>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</si>
  <si>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</si>
  <si>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</si>
  <si>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</si>
  <si>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</si>
  <si>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</si>
  <si>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</si>
  <si>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</si>
  <si>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</si>
  <si>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</si>
  <si>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</si>
  <si>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</si>
  <si>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</si>
  <si>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</si>
  <si>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</si>
  <si>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</si>
  <si>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</si>
  <si>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</si>
  <si>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</si>
  <si>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</si>
  <si>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</si>
  <si>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</si>
  <si>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</si>
  <si>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</si>
  <si>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</si>
  <si>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</si>
  <si>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</si>
  <si>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</si>
  <si>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</si>
  <si>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</si>
  <si>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</si>
  <si>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</si>
  <si>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</si>
  <si>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</si>
  <si>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</si>
  <si>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</si>
  <si>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</si>
  <si>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</si>
  <si>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</si>
  <si>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</si>
  <si>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</si>
  <si>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</si>
  <si>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</si>
  <si>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</si>
  <si>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</si>
  <si>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</si>
  <si>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</si>
  <si>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</si>
  <si>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</si>
  <si>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</si>
  <si>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</si>
  <si>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</si>
  <si>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</si>
  <si>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</si>
  <si>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</si>
  <si>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</si>
  <si>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</si>
  <si>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</si>
  <si>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</si>
  <si>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</si>
  <si>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</si>
  <si>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</si>
  <si>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</si>
  <si>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</si>
  <si>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</si>
  <si>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</si>
  <si>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</si>
  <si>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</si>
  <si>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</si>
  <si>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</si>
  <si>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</si>
  <si>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</si>
  <si>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</si>
  <si>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</si>
  <si>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</si>
  <si>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</si>
  <si>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</si>
  <si>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</si>
  <si>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</si>
  <si>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</si>
  <si>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</si>
  <si>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</si>
  <si>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</si>
  <si>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</si>
  <si>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</si>
  <si>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</si>
  <si>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</si>
  <si>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</si>
  <si>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</si>
  <si>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</si>
  <si>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</si>
  <si>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</si>
  <si>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</si>
  <si>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</si>
  <si>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</si>
  <si>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</si>
  <si>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</si>
  <si>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</si>
  <si>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</si>
  <si>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</si>
  <si>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</si>
  <si>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</si>
  <si>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</si>
  <si>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</si>
  <si>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</si>
  <si>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</si>
  <si>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</si>
  <si>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</si>
  <si>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</si>
  <si>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</si>
  <si>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</si>
  <si>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</si>
  <si>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</si>
  <si>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</si>
  <si>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</si>
  <si>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</si>
  <si>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</si>
  <si>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</si>
  <si>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</si>
  <si>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</si>
  <si>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</si>
  <si>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</si>
  <si>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</si>
  <si>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</si>
  <si>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</si>
  <si>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</si>
  <si>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</si>
  <si>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</si>
  <si>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</si>
  <si>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</si>
  <si>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</si>
  <si>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</si>
  <si>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</si>
  <si>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</si>
  <si>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</si>
  <si>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</si>
  <si>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</si>
  <si>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</si>
  <si>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</si>
  <si>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</si>
  <si>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</si>
  <si>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</si>
  <si>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</si>
  <si>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</si>
  <si>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</si>
  <si>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</si>
  <si>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</si>
  <si>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</si>
  <si>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</si>
  <si>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</si>
  <si>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</si>
  <si>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</si>
  <si>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</si>
  <si>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</si>
  <si>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</si>
  <si>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</si>
  <si>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</si>
  <si>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</si>
  <si>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</si>
  <si>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</si>
  <si>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</si>
  <si>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</si>
  <si>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</si>
  <si>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</si>
  <si>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</si>
  <si>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</si>
  <si>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</si>
  <si>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</si>
  <si>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</si>
  <si>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</si>
  <si>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</si>
  <si>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</si>
  <si>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</si>
  <si>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</si>
  <si>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</si>
  <si>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</si>
  <si>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</si>
  <si>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</si>
  <si>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</si>
  <si>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</si>
  <si>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</si>
  <si>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</si>
  <si>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</si>
  <si>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</si>
  <si>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</si>
  <si>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</si>
  <si>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</si>
  <si>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</si>
  <si>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</si>
  <si>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</si>
  <si>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</si>
  <si>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</si>
  <si>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</si>
  <si>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</si>
  <si>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</si>
  <si>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</si>
  <si>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</si>
  <si>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</si>
  <si>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</si>
  <si>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</si>
  <si>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</si>
  <si>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</si>
  <si>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</si>
  <si>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</si>
  <si>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</si>
  <si>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</si>
  <si>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</si>
  <si>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</si>
  <si>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</si>
  <si>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</si>
  <si>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</si>
  <si>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</si>
  <si>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</si>
  <si>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</si>
  <si>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</si>
  <si>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</si>
  <si>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</si>
  <si>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</si>
  <si>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</si>
  <si>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</si>
  <si>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</si>
  <si>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</si>
  <si>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</si>
  <si>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</si>
  <si>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</si>
  <si>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</si>
  <si>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</si>
  <si>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</si>
  <si>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</si>
  <si>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</si>
  <si>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</si>
  <si>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</si>
  <si>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</si>
  <si>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</si>
  <si>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</si>
  <si>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</si>
  <si>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</si>
  <si>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</si>
  <si>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</si>
  <si>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</si>
  <si>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</si>
  <si>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</si>
  <si>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</si>
  <si>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</si>
  <si>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</si>
  <si>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</si>
  <si>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</si>
  <si>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</si>
  <si>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</si>
  <si>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</si>
  <si>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</si>
  <si>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</si>
  <si>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</si>
  <si>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</si>
  <si>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</si>
  <si>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</si>
  <si>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</si>
  <si>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</si>
  <si>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</si>
  <si>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</si>
  <si>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</si>
  <si>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</si>
  <si>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</si>
  <si>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</si>
  <si>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</si>
  <si>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</si>
  <si>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</si>
  <si>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</si>
  <si>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</si>
  <si>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</si>
  <si>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</si>
  <si>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</si>
  <si>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</si>
  <si>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</si>
  <si>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</si>
  <si>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</si>
  <si>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</si>
  <si>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</si>
  <si>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</si>
  <si>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</si>
  <si>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</si>
  <si>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</si>
  <si>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</si>
  <si>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</si>
  <si>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</si>
  <si>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</si>
  <si>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</si>
  <si>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</si>
  <si>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</si>
  <si>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</si>
  <si>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</si>
  <si>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</si>
  <si>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</si>
  <si>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</si>
  <si>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</si>
  <si>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</si>
  <si>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</si>
  <si>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</si>
  <si>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</si>
  <si>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</si>
  <si>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</si>
  <si>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</si>
  <si>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</si>
  <si>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</si>
  <si>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</si>
  <si>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</si>
  <si>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</si>
  <si>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</si>
  <si>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</si>
  <si>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</si>
  <si>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</si>
  <si>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</si>
  <si>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</si>
  <si>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</si>
  <si>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</si>
  <si>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</si>
  <si>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</si>
  <si>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</si>
  <si>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</si>
  <si>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</si>
  <si>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</si>
  <si>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</si>
  <si>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</si>
  <si>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</si>
  <si>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</si>
  <si>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</si>
  <si>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</si>
  <si>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</si>
  <si>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</si>
  <si>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</si>
  <si>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</si>
  <si>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</si>
  <si>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</si>
  <si>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</si>
  <si>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</si>
  <si>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</si>
  <si>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</si>
  <si>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</si>
  <si>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</si>
  <si>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</si>
  <si>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</si>
  <si>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</si>
  <si>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</si>
  <si>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</si>
  <si>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</si>
  <si>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</si>
  <si>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</si>
  <si>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</si>
  <si>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</si>
  <si>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</si>
  <si>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</si>
  <si>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</si>
  <si>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</si>
  <si>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</si>
  <si>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</si>
  <si>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</si>
  <si>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</si>
  <si>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</si>
  <si>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</si>
  <si>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</si>
  <si>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</si>
  <si>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</si>
  <si>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</si>
  <si>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</si>
  <si>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</si>
  <si>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</si>
  <si>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</si>
  <si>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</si>
  <si>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</si>
  <si>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</si>
  <si>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</si>
  <si>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</si>
  <si>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</si>
  <si>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</si>
  <si>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</si>
  <si>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</si>
  <si>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</si>
  <si>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</si>
  <si>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</si>
  <si>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</si>
  <si>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</si>
  <si>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</si>
  <si>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</si>
  <si>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</si>
  <si>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</si>
  <si>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</si>
  <si>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</si>
  <si>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</si>
  <si>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</si>
  <si>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</si>
  <si>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</si>
  <si>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</si>
  <si>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</si>
  <si>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</si>
  <si>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</si>
  <si>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</si>
  <si>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</si>
  <si>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</si>
  <si>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</si>
  <si>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</si>
  <si>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</si>
  <si>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</si>
  <si>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</si>
  <si>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</si>
  <si>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</si>
  <si>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</si>
  <si>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</si>
  <si>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</si>
  <si>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</si>
  <si>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</si>
  <si>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</si>
  <si>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</si>
  <si>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</si>
  <si>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</si>
  <si>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</si>
  <si>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</si>
  <si>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</si>
  <si>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</si>
  <si>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</si>
  <si>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</si>
  <si>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</si>
  <si>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</si>
  <si>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</si>
  <si>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</si>
  <si>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</si>
  <si>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</si>
  <si>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</si>
  <si>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</si>
  <si>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</si>
  <si>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</si>
  <si>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</si>
  <si>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</si>
  <si>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</si>
  <si>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</si>
  <si>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</si>
  <si>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</si>
  <si>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</si>
  <si>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</si>
  <si>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</si>
  <si>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</si>
  <si>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</si>
  <si>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</si>
  <si>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</si>
  <si>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</si>
  <si>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</si>
  <si>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</si>
  <si>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</si>
  <si>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</si>
  <si>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</si>
  <si>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</si>
  <si>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</si>
  <si>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</si>
  <si>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</si>
  <si>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</si>
  <si>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</si>
  <si>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</si>
  <si>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</si>
  <si>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</si>
  <si>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</si>
  <si>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</si>
  <si>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</si>
  <si>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</si>
  <si>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</si>
  <si>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</si>
  <si>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</si>
  <si>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</si>
  <si>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</si>
  <si>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</si>
  <si>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</si>
  <si>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</si>
  <si>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</si>
  <si>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</si>
  <si>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</si>
  <si>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</si>
  <si>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</si>
  <si>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</si>
  <si>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</si>
  <si>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</si>
  <si>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</si>
  <si>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</si>
  <si>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</si>
  <si>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</si>
  <si>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</si>
  <si>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</si>
  <si>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</si>
  <si>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</si>
  <si>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</si>
  <si>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</si>
  <si>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</si>
  <si>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</si>
  <si>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</si>
  <si>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</si>
  <si>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</si>
  <si>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</si>
  <si>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</si>
  <si>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</si>
  <si>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</si>
  <si>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</si>
  <si>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</si>
  <si>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</si>
  <si>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</si>
  <si>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</si>
  <si>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</si>
  <si>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</si>
  <si>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</si>
  <si>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</si>
  <si>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</si>
  <si>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</si>
  <si>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</si>
  <si>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</si>
  <si>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</si>
  <si>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</si>
  <si>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</si>
  <si>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</si>
  <si>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</si>
  <si>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</si>
  <si>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</si>
  <si>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</si>
  <si>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</si>
  <si>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</si>
  <si>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</si>
  <si>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</si>
  <si>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</si>
  <si>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</si>
  <si>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</si>
  <si>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</si>
  <si>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</si>
  <si>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</si>
  <si>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</si>
  <si>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</si>
  <si>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</si>
  <si>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</si>
  <si>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</si>
  <si>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</si>
  <si>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</si>
  <si>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</si>
  <si>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</si>
  <si>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</si>
  <si>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</si>
  <si>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</si>
  <si>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</si>
  <si>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</si>
  <si>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</si>
  <si>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</si>
  <si>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</si>
  <si>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</si>
  <si>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</si>
  <si>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</si>
  <si>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</si>
  <si>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</si>
  <si>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</si>
  <si>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</si>
  <si>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</si>
  <si>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</si>
  <si>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</si>
  <si>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</si>
  <si>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</si>
  <si>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</si>
  <si>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</si>
  <si>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</si>
  <si>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</si>
  <si>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</si>
  <si>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</si>
  <si>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</si>
  <si>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</si>
  <si>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</si>
  <si>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</si>
  <si>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</si>
  <si>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</si>
  <si>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</si>
  <si>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</si>
  <si>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</si>
  <si>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</si>
  <si>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</si>
  <si>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</si>
  <si>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</si>
  <si>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</si>
  <si>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</si>
  <si>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</si>
  <si>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</si>
  <si>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</si>
  <si>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</si>
  <si>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</si>
  <si>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</si>
  <si>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</si>
  <si>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</si>
  <si>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</si>
  <si>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</si>
  <si>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</si>
  <si>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</si>
  <si>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</si>
  <si>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</si>
  <si>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</si>
  <si>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</si>
  <si>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</si>
  <si>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</si>
  <si>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</si>
  <si>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</si>
  <si>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</si>
  <si>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</si>
  <si>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</si>
  <si>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</si>
  <si>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</si>
  <si>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</si>
  <si>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</si>
  <si>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</si>
  <si>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</si>
  <si>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</si>
  <si>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</si>
  <si>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</si>
  <si>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</si>
  <si>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</si>
  <si>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</si>
  <si>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</si>
  <si>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</si>
  <si>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</si>
  <si>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</si>
  <si>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</si>
  <si>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</si>
  <si>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</si>
  <si>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</si>
  <si>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</si>
  <si>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</si>
  <si>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</si>
  <si>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</si>
  <si>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</si>
  <si>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</si>
  <si>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</si>
  <si>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</si>
  <si>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</si>
  <si>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</si>
  <si>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</si>
  <si>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</si>
  <si>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</si>
  <si>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</si>
  <si>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</si>
  <si>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</si>
  <si>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</si>
  <si>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</si>
  <si>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</si>
  <si>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</si>
  <si>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</si>
  <si>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</si>
  <si>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</si>
  <si>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</si>
  <si>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</si>
  <si>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</si>
  <si>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</si>
  <si>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</si>
  <si>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</si>
  <si>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</si>
  <si>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</si>
  <si>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</si>
  <si>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</si>
  <si>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</si>
  <si>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</si>
  <si>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</si>
  <si>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</si>
  <si>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</si>
  <si>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</si>
  <si>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</si>
  <si>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</si>
  <si>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</si>
  <si>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</si>
  <si>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</si>
  <si>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</si>
  <si>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</si>
  <si>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</si>
  <si>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</si>
  <si>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</si>
  <si>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</si>
  <si>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</si>
  <si>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</si>
  <si>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</si>
  <si>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</si>
  <si>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</si>
  <si>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</si>
  <si>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</si>
  <si>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</si>
  <si>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</si>
  <si>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</si>
  <si>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</si>
  <si>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</si>
  <si>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</si>
  <si>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</si>
  <si>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</si>
  <si>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</si>
  <si>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</si>
  <si>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</si>
  <si>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</si>
  <si>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</si>
  <si>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</si>
  <si>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</si>
  <si>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</si>
  <si>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</si>
  <si>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</si>
  <si>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</si>
  <si>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</si>
  <si>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</si>
  <si>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</si>
  <si>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</si>
  <si>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</si>
  <si>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</si>
  <si>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</si>
  <si>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</si>
  <si>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</si>
  <si>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</si>
  <si>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</si>
  <si>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</si>
  <si>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</si>
  <si>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</si>
  <si>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</si>
  <si>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</si>
  <si>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</si>
  <si>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</si>
  <si>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</si>
  <si>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</si>
  <si>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</si>
  <si>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</si>
  <si>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</si>
  <si>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</si>
  <si>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</si>
  <si>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</si>
  <si>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</si>
  <si>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</si>
  <si>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</si>
  <si>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</si>
  <si>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</si>
  <si>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</si>
  <si>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</si>
  <si>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</si>
  <si>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</si>
  <si>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</si>
  <si>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</si>
  <si>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</si>
  <si>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</si>
  <si>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</si>
  <si>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</si>
  <si>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</si>
  <si>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</si>
  <si>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</si>
  <si>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</si>
  <si>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</si>
  <si>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</si>
  <si>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</si>
  <si>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</si>
  <si>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</si>
  <si>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</si>
  <si>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</si>
  <si>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</si>
  <si>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</si>
  <si>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</si>
  <si>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</si>
  <si>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</si>
  <si>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</si>
  <si>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</si>
  <si>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</si>
  <si>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</si>
  <si>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</si>
  <si>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</si>
  <si>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</si>
  <si>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</si>
  <si>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</si>
  <si>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</si>
  <si>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</si>
  <si>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</si>
  <si>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</si>
  <si>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</si>
  <si>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</si>
  <si>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</si>
  <si>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</si>
  <si>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</si>
  <si>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</si>
  <si>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</si>
  <si>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</si>
  <si>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</si>
  <si>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</si>
  <si>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</si>
  <si>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</si>
  <si>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</si>
  <si>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</si>
  <si>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</si>
  <si>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</si>
  <si>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</si>
  <si>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</si>
  <si>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</si>
  <si>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</si>
  <si>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</si>
  <si>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</si>
  <si>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</si>
  <si>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</si>
  <si>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</si>
  <si>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</si>
  <si>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</si>
  <si>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</si>
  <si>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</si>
  <si>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</si>
  <si>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</si>
  <si>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</si>
  <si>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</si>
  <si>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</si>
  <si>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</si>
  <si>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</si>
  <si>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</si>
  <si>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</si>
  <si>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</si>
  <si>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</si>
  <si>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</si>
  <si>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</si>
  <si>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</si>
  <si>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</si>
  <si>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</si>
  <si>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</si>
  <si>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</si>
  <si>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</si>
  <si>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</si>
  <si>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</si>
  <si>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</si>
  <si>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</si>
  <si>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</si>
  <si>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</si>
  <si>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</si>
  <si>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</si>
  <si>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</si>
  <si>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</si>
  <si>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</si>
  <si>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</si>
  <si>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</si>
  <si>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</si>
  <si>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</si>
  <si>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</si>
  <si>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</si>
  <si>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</si>
  <si>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</si>
  <si>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</si>
  <si>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</si>
  <si>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</si>
  <si>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</si>
  <si>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</si>
  <si>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</si>
  <si>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</si>
  <si>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</si>
  <si>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</si>
  <si>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</si>
  <si>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</si>
  <si>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</si>
  <si>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</si>
  <si>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</si>
  <si>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</si>
  <si>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</si>
  <si>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</si>
  <si>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</si>
  <si>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</si>
  <si>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</si>
  <si>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</si>
  <si>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</si>
  <si>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</si>
  <si>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</si>
  <si>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</si>
  <si>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</si>
  <si>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</si>
  <si>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</si>
  <si>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</si>
  <si>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</si>
  <si>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</si>
  <si>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</si>
  <si>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</si>
  <si>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</si>
  <si>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</si>
  <si>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</si>
  <si>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</si>
  <si>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</si>
  <si>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</si>
  <si>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</si>
  <si>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</si>
  <si>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</si>
  <si>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</si>
  <si>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</si>
  <si>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</si>
  <si>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</si>
  <si>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</si>
  <si>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</si>
  <si>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</si>
  <si>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</si>
  <si>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</si>
  <si>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</si>
  <si>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</si>
  <si>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</si>
  <si>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</si>
  <si>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</si>
  <si>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</si>
  <si>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</si>
  <si>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</si>
  <si>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</si>
  <si>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</si>
  <si>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</si>
  <si>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</si>
  <si>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</si>
  <si>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</si>
  <si>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</si>
  <si>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</si>
  <si>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</si>
  <si>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</si>
  <si>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</si>
  <si>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</si>
  <si>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</si>
  <si>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</si>
  <si>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</si>
  <si>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</si>
  <si>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</si>
  <si>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</si>
  <si>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</si>
  <si>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</si>
  <si>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</si>
  <si>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</si>
  <si>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</si>
  <si>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</si>
  <si>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</si>
  <si>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</si>
  <si>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</si>
  <si>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</si>
  <si>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</si>
  <si>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</si>
  <si>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</si>
  <si>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</si>
  <si>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</si>
  <si>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</si>
  <si>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</si>
  <si>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</si>
  <si>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</si>
  <si>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</si>
  <si>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</si>
  <si>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</si>
  <si>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</si>
  <si>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</si>
  <si>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</si>
  <si>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</si>
  <si>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</si>
  <si>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</si>
  <si>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</si>
  <si>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</si>
  <si>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</si>
  <si>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</si>
  <si>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</si>
  <si>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</si>
  <si>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</si>
  <si>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</si>
  <si>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</si>
  <si>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</si>
  <si>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</si>
  <si>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</si>
  <si>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</si>
  <si>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</si>
  <si>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</si>
  <si>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</si>
  <si>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</si>
  <si>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</si>
  <si>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</si>
  <si>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</si>
  <si>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</si>
  <si>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</si>
  <si>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</si>
  <si>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</si>
  <si>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</si>
  <si>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</si>
  <si>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</si>
  <si>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</si>
  <si>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</si>
  <si>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</si>
  <si>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</si>
  <si>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</si>
  <si>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</si>
  <si>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</si>
  <si>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</si>
  <si>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</si>
  <si>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</si>
  <si>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</si>
  <si>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</si>
  <si>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</si>
  <si>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</si>
  <si>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</si>
  <si>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</si>
  <si>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</si>
  <si>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</si>
  <si>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</si>
  <si>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</si>
  <si>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</si>
  <si>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</si>
  <si>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</si>
  <si>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</si>
  <si>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</si>
  <si>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</si>
  <si>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</si>
  <si>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</si>
  <si>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</si>
  <si>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</si>
  <si>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</si>
  <si>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</si>
  <si>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</si>
  <si>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</si>
  <si>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</si>
  <si>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</si>
  <si>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</si>
  <si>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</si>
  <si>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</si>
  <si>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</si>
  <si>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</si>
  <si>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</si>
  <si>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</si>
  <si>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</si>
  <si>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</si>
  <si>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</si>
  <si>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</si>
  <si>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</si>
  <si>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</si>
  <si>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</si>
  <si>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</si>
  <si>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</si>
  <si>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</si>
  <si>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</si>
  <si>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</si>
  <si>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</si>
  <si>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</si>
  <si>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</si>
  <si>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</si>
  <si>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</si>
  <si>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</si>
  <si>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</si>
  <si>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</si>
  <si>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</si>
  <si>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</si>
  <si>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</si>
  <si>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</si>
  <si>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</si>
  <si>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</si>
  <si>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</si>
  <si>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</si>
  <si>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</si>
  <si>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</si>
  <si>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</si>
  <si>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</si>
  <si>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</si>
  <si>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</si>
  <si>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</si>
  <si>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</si>
  <si>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</si>
  <si>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</si>
  <si>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</si>
  <si>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</si>
  <si>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</si>
  <si>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</si>
  <si>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</si>
  <si>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</si>
  <si>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</si>
  <si>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</si>
  <si>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</si>
  <si>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</si>
  <si>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</si>
  <si>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</si>
  <si>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</si>
  <si>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</si>
  <si>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</si>
  <si>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</si>
  <si>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</si>
  <si>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</si>
  <si>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</si>
  <si>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</si>
  <si>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</si>
  <si>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</si>
  <si>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</si>
  <si>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</si>
  <si>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</si>
  <si>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</si>
  <si>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</si>
  <si>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</si>
  <si>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</si>
  <si>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</si>
  <si>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</si>
  <si>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</si>
  <si>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</si>
  <si>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</si>
  <si>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</si>
  <si>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</si>
  <si>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</si>
  <si>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</si>
  <si>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</si>
  <si>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</si>
  <si>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</si>
  <si>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</si>
  <si>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</si>
  <si>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</si>
  <si>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</si>
  <si>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</si>
  <si>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</si>
  <si>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</si>
  <si>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</si>
  <si>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</si>
  <si>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</si>
  <si>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</si>
  <si>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</si>
  <si>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</si>
  <si>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</si>
  <si>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</si>
  <si>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</si>
  <si>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</si>
  <si>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</si>
  <si>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</si>
  <si>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</si>
  <si>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</si>
  <si>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</si>
  <si>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</si>
  <si>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</si>
  <si>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</si>
  <si>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</si>
  <si>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</si>
  <si>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</si>
  <si>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</si>
  <si>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</si>
  <si>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</si>
  <si>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</si>
  <si>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</si>
  <si>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</si>
  <si>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</si>
  <si>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</si>
  <si>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</si>
  <si>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</si>
  <si>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</si>
  <si>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</si>
  <si>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</si>
  <si>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</si>
  <si>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</si>
  <si>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</si>
  <si>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</si>
  <si>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</si>
  <si>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</si>
  <si>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</si>
  <si>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</si>
  <si>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</si>
  <si>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</si>
  <si>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</si>
  <si>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</si>
  <si>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</si>
  <si>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</si>
  <si>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</si>
  <si>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</si>
  <si>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</si>
  <si>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</si>
  <si>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</si>
  <si>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</si>
  <si>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</si>
  <si>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</si>
  <si>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</si>
  <si>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</si>
  <si>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</si>
  <si>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</si>
  <si>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</si>
  <si>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</si>
  <si>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</si>
  <si>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</si>
  <si>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</si>
  <si>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</si>
  <si>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</si>
  <si>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</si>
  <si>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</si>
  <si>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</si>
  <si>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</si>
  <si>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</si>
  <si>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</si>
  <si>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</si>
  <si>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</si>
  <si>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</si>
  <si>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</si>
  <si>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</si>
  <si>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</si>
  <si>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</si>
  <si>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</si>
  <si>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</si>
  <si>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</si>
  <si>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</si>
  <si>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</si>
  <si>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</si>
  <si>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</si>
  <si>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</si>
  <si>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</si>
  <si>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</si>
  <si>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</si>
  <si>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</si>
  <si>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</si>
  <si>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</si>
  <si>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</si>
  <si>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</si>
  <si>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</si>
  <si>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</si>
  <si>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</si>
  <si>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</si>
  <si>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</si>
  <si>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</si>
  <si>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</si>
  <si>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</si>
  <si>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</si>
  <si>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</si>
  <si>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</si>
  <si>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</si>
  <si>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</si>
  <si>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</si>
  <si>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</si>
  <si>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</si>
  <si>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</si>
  <si>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</si>
  <si>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</si>
  <si>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</si>
  <si>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</si>
  <si>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</si>
  <si>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</si>
  <si>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</si>
  <si>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</si>
  <si>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</si>
  <si>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</si>
  <si>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</si>
  <si>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</si>
  <si>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</si>
  <si>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</si>
  <si>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</si>
  <si>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</si>
  <si>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</si>
  <si>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</si>
  <si>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</si>
  <si>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</si>
  <si>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</si>
  <si>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</si>
  <si>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</si>
  <si>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</si>
  <si>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</si>
  <si>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</si>
  <si>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</si>
  <si>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</si>
  <si>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</si>
  <si>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</si>
  <si>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</si>
  <si>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</si>
  <si>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</si>
  <si>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</si>
  <si>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</si>
  <si>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</si>
  <si>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</si>
  <si>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</si>
  <si>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</si>
  <si>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</si>
  <si>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</si>
  <si>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</si>
  <si>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</si>
  <si>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</si>
  <si>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</si>
  <si>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</si>
  <si>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</si>
  <si>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</si>
  <si>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</si>
  <si>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</si>
  <si>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</si>
  <si>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</si>
  <si>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</si>
  <si>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</si>
  <si>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</si>
  <si>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</si>
  <si>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</si>
  <si>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</si>
  <si>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</si>
  <si>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</si>
  <si>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</si>
  <si>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</si>
  <si>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</si>
  <si>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</si>
  <si>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</si>
  <si>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</si>
  <si>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</si>
  <si>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</si>
  <si>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</si>
  <si>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</si>
  <si>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</si>
  <si>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</si>
  <si>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</si>
  <si>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</si>
  <si>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</si>
  <si>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</si>
  <si>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</si>
  <si>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</si>
  <si>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</si>
  <si>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</si>
  <si>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</si>
  <si>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</si>
  <si>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</si>
  <si>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</si>
  <si>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</si>
  <si>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</si>
  <si>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</si>
  <si>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</si>
  <si>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</si>
  <si>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</si>
  <si>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</si>
  <si>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</si>
  <si>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</si>
  <si>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</si>
  <si>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</si>
  <si>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</si>
  <si>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</si>
  <si>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</si>
  <si>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</si>
  <si>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</si>
  <si>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</si>
  <si>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</si>
  <si>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</si>
  <si>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</si>
  <si>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</si>
  <si>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</si>
  <si>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</si>
  <si>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</si>
  <si>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</si>
  <si>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</si>
  <si>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</si>
  <si>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</si>
  <si>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</si>
  <si>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</si>
  <si>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</si>
  <si>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</si>
  <si>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</si>
  <si>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</si>
  <si>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</si>
  <si>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</si>
  <si>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</si>
  <si>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</si>
  <si>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</si>
  <si>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</si>
  <si>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</si>
  <si>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</si>
  <si>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</si>
  <si>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</si>
  <si>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</si>
  <si>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</si>
  <si>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</si>
  <si>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</si>
  <si>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</si>
  <si>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</si>
  <si>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</si>
  <si>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</si>
  <si>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</si>
  <si>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</si>
  <si>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</si>
  <si>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</si>
  <si>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</si>
  <si>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</si>
  <si>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</si>
  <si>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</si>
  <si>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</si>
  <si>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</si>
  <si>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</si>
  <si>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</si>
  <si>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</si>
  <si>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</si>
  <si>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</si>
  <si>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</si>
  <si>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</si>
  <si>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</si>
  <si>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</si>
  <si>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</si>
  <si>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</si>
  <si>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</si>
  <si>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</si>
  <si>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</si>
  <si>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</si>
  <si>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</si>
  <si>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</si>
  <si>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</si>
  <si>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</si>
  <si>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</si>
  <si>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</si>
  <si>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</si>
  <si>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</si>
  <si>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</si>
  <si>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</si>
  <si>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</si>
  <si>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</si>
  <si>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</si>
  <si>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</si>
  <si>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</si>
  <si>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</si>
  <si>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</si>
  <si>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</si>
  <si>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</si>
  <si>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</si>
  <si>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</si>
  <si>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</si>
  <si>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</si>
  <si>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</si>
  <si>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</si>
  <si>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</si>
  <si>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</si>
  <si>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</si>
  <si>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</si>
  <si>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</si>
  <si>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</si>
  <si>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</si>
  <si>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</si>
  <si>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</si>
  <si>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</si>
  <si>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</si>
  <si>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</si>
  <si>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</si>
  <si>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</si>
  <si>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</si>
  <si>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</si>
  <si>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</si>
  <si>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</si>
  <si>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</si>
  <si>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</si>
  <si>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</si>
  <si>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</si>
  <si>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</si>
  <si>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</si>
  <si>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</si>
  <si>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</si>
  <si>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</si>
  <si>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</si>
  <si>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</si>
  <si>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</si>
  <si>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</si>
  <si>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</si>
  <si>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</si>
  <si>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</si>
  <si>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</si>
  <si>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</si>
  <si>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</si>
  <si>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</si>
  <si>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</si>
  <si>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</si>
  <si>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</si>
  <si>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</si>
  <si>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</si>
  <si>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</si>
  <si>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</si>
  <si>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</si>
  <si>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</si>
  <si>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</si>
  <si>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</si>
  <si>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</si>
  <si>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</si>
  <si>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</si>
  <si>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</si>
  <si>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</si>
  <si>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</si>
  <si>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</si>
  <si>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</si>
  <si>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</si>
  <si>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</si>
  <si>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</si>
  <si>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</si>
  <si>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</si>
  <si>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</si>
  <si>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</si>
  <si>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</si>
  <si>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</si>
  <si>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</si>
  <si>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</si>
  <si>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</si>
  <si>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</si>
  <si>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</si>
  <si>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</si>
  <si>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</si>
  <si>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</si>
  <si>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</si>
  <si>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</si>
  <si>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</si>
  <si>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</si>
  <si>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</si>
  <si>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</si>
  <si>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</si>
  <si>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</si>
  <si>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</si>
  <si>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</si>
  <si>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</si>
  <si>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</si>
  <si>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</si>
  <si>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</si>
  <si>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</si>
  <si>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</si>
  <si>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</si>
  <si>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</si>
  <si>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</si>
  <si>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</si>
  <si>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</si>
  <si>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</si>
  <si>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</si>
  <si>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</si>
  <si>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</si>
  <si>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</si>
  <si>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</si>
  <si>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</si>
  <si>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</si>
  <si>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</si>
  <si>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</si>
  <si>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</si>
  <si>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</si>
  <si>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</si>
  <si>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</si>
  <si>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</si>
  <si>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</si>
  <si>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</si>
  <si>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</si>
  <si>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</si>
  <si>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</si>
  <si>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</si>
  <si>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</si>
  <si>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</si>
  <si>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</si>
  <si>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</si>
  <si>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</si>
  <si>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</si>
  <si>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</si>
  <si>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</si>
  <si>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</si>
  <si>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</si>
  <si>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</si>
  <si>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</si>
  <si>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</si>
  <si>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</si>
  <si>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</si>
  <si>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</si>
  <si>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</si>
  <si>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</si>
  <si>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</si>
  <si>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</si>
  <si>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</si>
  <si>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</si>
  <si>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</si>
  <si>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</si>
  <si>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</si>
  <si>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</si>
  <si>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</si>
  <si>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</si>
  <si>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</si>
  <si>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</si>
  <si>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</si>
  <si>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</si>
  <si>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</si>
  <si>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</si>
  <si>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</si>
  <si>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</si>
  <si>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</si>
  <si>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</si>
  <si>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</si>
  <si>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</si>
  <si>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</si>
  <si>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</si>
  <si>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</si>
  <si>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</si>
  <si>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</si>
  <si>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</si>
  <si>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</si>
  <si>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</si>
  <si>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</si>
  <si>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</si>
  <si>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</si>
  <si>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</si>
  <si>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</si>
  <si>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</si>
  <si>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</si>
  <si>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</si>
  <si>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</si>
  <si>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</si>
  <si>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</si>
  <si>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</si>
  <si>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</si>
  <si>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</si>
  <si>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</si>
  <si>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</si>
  <si>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</si>
  <si>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</si>
  <si>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</si>
  <si>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</si>
  <si>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</si>
  <si>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</si>
  <si>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</si>
  <si>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</si>
  <si>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</si>
  <si>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</si>
  <si>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</si>
  <si>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</si>
  <si>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</si>
  <si>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</si>
  <si>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</si>
  <si>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</si>
  <si>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</si>
  <si>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</si>
  <si>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</si>
  <si>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</si>
  <si>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</si>
  <si>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</si>
  <si>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</si>
  <si>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</si>
  <si>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</si>
  <si>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</si>
  <si>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</si>
  <si>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</si>
  <si>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</si>
  <si>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</si>
  <si>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</si>
  <si>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</si>
  <si>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</si>
  <si>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</si>
  <si>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</si>
  <si>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</si>
  <si>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</si>
  <si>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</si>
  <si>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</si>
  <si>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</si>
  <si>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</si>
  <si>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</si>
  <si>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</si>
  <si>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</si>
  <si>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</si>
  <si>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</si>
  <si>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</si>
  <si>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</si>
  <si>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</si>
  <si>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</si>
  <si>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</si>
  <si>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</si>
  <si>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</si>
  <si>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</si>
  <si>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</si>
  <si>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</si>
  <si>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</si>
  <si>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</si>
  <si>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</si>
  <si>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</si>
  <si>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</si>
  <si>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</si>
  <si>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</si>
  <si>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</si>
  <si>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</si>
  <si>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</si>
  <si>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</si>
  <si>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</si>
  <si>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</si>
  <si>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</si>
  <si>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</si>
  <si>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</si>
  <si>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</si>
  <si>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</si>
  <si>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</si>
  <si>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</si>
  <si>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</si>
  <si>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</si>
  <si>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</si>
  <si>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</si>
  <si>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</si>
  <si>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</si>
  <si>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</si>
  <si>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</si>
  <si>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</si>
  <si>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</si>
  <si>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</si>
  <si>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</si>
  <si>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</si>
  <si>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</si>
  <si>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</si>
  <si>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</si>
  <si>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</si>
  <si>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</si>
  <si>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</si>
  <si>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</si>
  <si>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</si>
  <si>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</si>
  <si>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</si>
  <si>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</si>
  <si>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</si>
  <si>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</si>
  <si>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</si>
  <si>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</si>
  <si>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</si>
  <si>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</si>
  <si>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</si>
  <si>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</si>
  <si>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</si>
  <si>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</si>
  <si>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</si>
  <si>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</si>
  <si>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</si>
  <si>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</si>
  <si>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</si>
  <si>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</si>
  <si>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</si>
  <si>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</si>
  <si>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</si>
  <si>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</si>
  <si>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</si>
  <si>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</si>
  <si>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</si>
  <si>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</si>
  <si>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</si>
  <si>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</si>
  <si>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</si>
  <si>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</si>
  <si>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</si>
  <si>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</si>
  <si>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</si>
  <si>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</si>
  <si>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</si>
  <si>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</si>
  <si>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</si>
  <si>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</si>
  <si>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</si>
  <si>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</si>
  <si>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</si>
  <si>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</si>
  <si>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</si>
  <si>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</si>
  <si>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</si>
  <si>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</si>
  <si>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</si>
  <si>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</si>
  <si>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</si>
  <si>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</si>
  <si>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</si>
  <si>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</si>
  <si>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</si>
  <si>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</si>
  <si>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</si>
  <si>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</si>
  <si>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</si>
  <si>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</si>
  <si>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</si>
  <si>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</si>
  <si>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</si>
  <si>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</si>
  <si>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</si>
  <si>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</si>
  <si>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</si>
  <si>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</si>
  <si>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</si>
  <si>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</si>
  <si>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</si>
  <si>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</si>
  <si>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</si>
  <si>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</si>
  <si>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</si>
  <si>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</si>
  <si>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</si>
  <si>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</si>
  <si>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</si>
  <si>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</si>
  <si>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</si>
  <si>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</si>
  <si>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</si>
  <si>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</si>
  <si>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</si>
  <si>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</si>
  <si>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</si>
  <si>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</si>
  <si>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</si>
  <si>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</si>
  <si>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</si>
  <si>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</si>
  <si>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</si>
  <si>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</si>
  <si>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</si>
  <si>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</si>
  <si>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</si>
  <si>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</si>
  <si>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</si>
  <si>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</si>
  <si>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</si>
  <si>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</si>
  <si>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</si>
  <si>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</si>
  <si>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</si>
  <si>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</si>
  <si>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</si>
  <si>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</si>
  <si>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</si>
  <si>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</si>
  <si>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</si>
  <si>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</si>
  <si>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</si>
  <si>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</si>
  <si>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</si>
  <si>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</si>
  <si>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</si>
  <si>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</si>
  <si>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</si>
  <si>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</si>
  <si>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</si>
  <si>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</si>
  <si>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</si>
  <si>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</si>
  <si>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</si>
  <si>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</si>
  <si>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</si>
  <si>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</si>
  <si>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</si>
  <si>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</si>
  <si>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</si>
  <si>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</si>
  <si>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</si>
  <si>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</si>
  <si>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</si>
  <si>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</si>
  <si>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</si>
  <si>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</si>
  <si>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</si>
  <si>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</si>
  <si>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</si>
  <si>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</si>
  <si>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</si>
  <si>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</si>
  <si>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</si>
  <si>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</si>
  <si>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</si>
  <si>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</si>
  <si>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</si>
  <si>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</si>
  <si>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</si>
  <si>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</si>
  <si>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</si>
  <si>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</si>
  <si>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</si>
  <si>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</si>
  <si>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</si>
  <si>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</si>
  <si>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</si>
  <si>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</si>
  <si>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</si>
  <si>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</si>
  <si>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</si>
  <si>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</si>
  <si>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</si>
  <si>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</si>
  <si>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</si>
  <si>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</si>
  <si>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</si>
  <si>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</si>
  <si>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</si>
  <si>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</si>
  <si>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</si>
  <si>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</si>
  <si>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</si>
  <si>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</si>
  <si>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</si>
  <si>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</si>
  <si>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</si>
  <si>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</si>
  <si>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</si>
  <si>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</si>
  <si>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</si>
  <si>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</si>
  <si>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</si>
  <si>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</si>
  <si>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</si>
  <si>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</si>
  <si>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</si>
  <si>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</si>
  <si>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</si>
  <si>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</si>
  <si>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</si>
  <si>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</si>
  <si>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</si>
  <si>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</si>
  <si>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</si>
  <si>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</si>
  <si>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</si>
  <si>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</si>
  <si>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</si>
  <si>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</si>
  <si>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</si>
  <si>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</si>
  <si>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</si>
  <si>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</si>
  <si>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</si>
  <si>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</si>
  <si>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</si>
  <si>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</si>
  <si>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</si>
  <si>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</si>
  <si>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</si>
  <si>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</si>
  <si>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</si>
  <si>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</si>
  <si>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</si>
  <si>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</si>
  <si>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</si>
  <si>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</si>
  <si>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</si>
  <si>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</si>
  <si>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</si>
  <si>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</si>
  <si>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</si>
  <si>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</si>
  <si>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</si>
  <si>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</si>
  <si>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</si>
  <si>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</si>
  <si>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</si>
  <si>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</si>
  <si>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</si>
  <si>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</si>
  <si>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</si>
  <si>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</si>
  <si>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</si>
  <si>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</si>
  <si>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</si>
  <si>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</si>
  <si>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</si>
  <si>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</si>
  <si>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</si>
  <si>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</si>
  <si>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</si>
  <si>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</si>
  <si>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</si>
  <si>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</si>
  <si>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</si>
  <si>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</si>
  <si>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</si>
  <si>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</si>
  <si>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</si>
  <si>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</si>
  <si>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</si>
  <si>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</si>
  <si>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</si>
  <si>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</si>
  <si>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</si>
  <si>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</si>
  <si>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</si>
  <si>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</si>
  <si>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</si>
  <si>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</si>
  <si>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</si>
  <si>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</si>
  <si>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</si>
  <si>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</si>
  <si>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</si>
  <si>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</si>
  <si>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</si>
  <si>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</si>
  <si>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</si>
  <si>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</si>
  <si>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</si>
  <si>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</si>
  <si>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</si>
  <si>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</si>
  <si>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</si>
  <si>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</si>
  <si>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</si>
  <si>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</si>
  <si>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</si>
  <si>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</si>
  <si>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</si>
  <si>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</si>
  <si>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</si>
  <si>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</si>
  <si>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</si>
  <si>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</si>
  <si>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</si>
  <si>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</si>
  <si>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</si>
  <si>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</si>
  <si>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</si>
  <si>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</si>
  <si>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</si>
  <si>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</si>
  <si>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</si>
  <si>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</si>
  <si>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</si>
  <si>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</si>
  <si>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</si>
  <si>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</si>
  <si>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</si>
  <si>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</si>
  <si>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</si>
  <si>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</si>
  <si>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</si>
  <si>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</si>
  <si>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</si>
  <si>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</si>
  <si>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</si>
  <si>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</si>
  <si>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</si>
  <si>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</si>
  <si>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</si>
  <si>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</si>
  <si>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</si>
  <si>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</si>
  <si>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</si>
  <si>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</si>
  <si>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</si>
  <si>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</si>
  <si>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</si>
  <si>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</si>
  <si>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</si>
  <si>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</si>
  <si>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</si>
  <si>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</si>
  <si>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</si>
  <si>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</si>
  <si>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</si>
  <si>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</si>
  <si>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</si>
  <si>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</si>
  <si>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</si>
  <si>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</si>
  <si>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</si>
  <si>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</si>
  <si>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</si>
  <si>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</si>
  <si>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</si>
  <si>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</si>
  <si>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</si>
  <si>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</si>
  <si>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</si>
  <si>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</si>
  <si>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</si>
  <si>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</si>
  <si>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</si>
  <si>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</si>
  <si>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</si>
  <si>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</si>
  <si>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</si>
  <si>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</si>
  <si>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</si>
  <si>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</si>
  <si>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</si>
  <si>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</si>
  <si>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</si>
  <si>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</si>
  <si>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</si>
  <si>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</si>
  <si>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</si>
  <si>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</si>
  <si>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</si>
  <si>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</si>
  <si>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</si>
  <si>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</si>
  <si>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</si>
  <si>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</si>
  <si>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</si>
  <si>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</si>
  <si>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</si>
  <si>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</si>
  <si>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</si>
  <si>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</si>
  <si>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</si>
  <si>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</si>
  <si>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</si>
  <si>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</si>
  <si>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</si>
  <si>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</si>
  <si>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</si>
  <si>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</si>
  <si>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</si>
  <si>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</si>
  <si>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</si>
  <si>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</si>
  <si>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</si>
  <si>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</si>
  <si>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</si>
  <si>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</si>
  <si>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</si>
  <si>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</si>
  <si>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</si>
  <si>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</si>
  <si>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</si>
  <si>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</si>
  <si>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</si>
  <si>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</si>
  <si>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</si>
  <si>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</si>
  <si>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</si>
  <si>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</si>
  <si>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</si>
  <si>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</si>
  <si>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</si>
  <si>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</si>
  <si>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</si>
  <si>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</si>
  <si>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</si>
  <si>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</si>
  <si>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</si>
  <si>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</si>
  <si>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</si>
  <si>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</si>
  <si>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</si>
  <si>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</si>
  <si>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</si>
  <si>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</si>
  <si>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</si>
  <si>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</si>
  <si>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</si>
  <si>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</si>
  <si>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</si>
  <si>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</si>
  <si>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</si>
  <si>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</si>
  <si>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</si>
  <si>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</si>
  <si>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</si>
  <si>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</si>
  <si>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</si>
  <si>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</si>
  <si>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</si>
  <si>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</si>
  <si>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</si>
  <si>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</si>
  <si>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</si>
  <si>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</si>
  <si>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</si>
  <si>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</si>
  <si>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</si>
  <si>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</si>
  <si>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</si>
  <si>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</si>
  <si>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</si>
  <si>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</si>
  <si>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</si>
  <si>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</si>
  <si>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</si>
  <si>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</si>
  <si>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</si>
  <si>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</si>
  <si>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</si>
  <si>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</si>
  <si>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</si>
  <si>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</si>
  <si>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</si>
  <si>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</si>
  <si>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</si>
  <si>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</si>
  <si>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</si>
  <si>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</si>
  <si>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</si>
  <si>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</si>
  <si>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</si>
  <si>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</si>
  <si>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</si>
  <si>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</si>
  <si>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</si>
  <si>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</si>
  <si>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</si>
  <si>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</si>
  <si>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</si>
  <si>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</si>
  <si>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</si>
  <si>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</si>
  <si>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</si>
  <si>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</si>
  <si>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</si>
  <si>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</si>
  <si>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</si>
  <si>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</si>
  <si>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</si>
  <si>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</si>
  <si>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</si>
  <si>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</si>
  <si>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</si>
  <si>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</si>
  <si>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</si>
  <si>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</si>
  <si>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</si>
  <si>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</si>
  <si>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</si>
  <si>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</si>
  <si>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</si>
  <si>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</si>
  <si>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</si>
  <si>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</si>
  <si>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</si>
  <si>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</si>
  <si>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</si>
  <si>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</si>
  <si>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</si>
  <si>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</si>
  <si>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</si>
  <si>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</si>
  <si>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</si>
  <si>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</si>
  <si>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</si>
  <si>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</si>
  <si>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</si>
  <si>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</si>
  <si>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</si>
  <si>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</si>
  <si>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</si>
  <si>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</si>
  <si>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</si>
  <si>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</si>
  <si>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</si>
  <si>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</si>
  <si>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</si>
  <si>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</si>
  <si>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</si>
  <si>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</si>
  <si>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</si>
  <si>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</si>
  <si>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</si>
  <si>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</si>
  <si>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</si>
  <si>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</si>
  <si>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</si>
  <si>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</si>
  <si>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</si>
  <si>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</si>
  <si>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</si>
  <si>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</si>
  <si>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</si>
  <si>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</si>
  <si>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</si>
  <si>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</si>
  <si>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</si>
  <si>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</si>
  <si>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</si>
  <si>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</si>
  <si>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</si>
  <si>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</si>
  <si>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</si>
  <si>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</si>
  <si>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</si>
  <si>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</si>
  <si>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</si>
  <si>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</si>
  <si>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</si>
  <si>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</si>
  <si>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</si>
  <si>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</si>
  <si>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</si>
  <si>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</si>
  <si>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</si>
  <si>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</si>
  <si>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</si>
  <si>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</si>
  <si>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</si>
  <si>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</si>
  <si>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</si>
  <si>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</si>
  <si>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</si>
  <si>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</si>
  <si>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</si>
  <si>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</si>
  <si>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</si>
  <si>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</si>
  <si>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</si>
  <si>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</si>
  <si>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</si>
  <si>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</si>
  <si>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</si>
  <si>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</si>
  <si>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</si>
  <si>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</si>
  <si>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</si>
  <si>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</si>
  <si>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</si>
  <si>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</si>
  <si>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</si>
  <si>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</si>
  <si>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</si>
  <si>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</si>
  <si>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</si>
  <si>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</si>
  <si>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</si>
  <si>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</si>
  <si>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</si>
  <si>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</si>
  <si>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</si>
  <si>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</si>
  <si>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</si>
  <si>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</si>
  <si>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</si>
  <si>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</si>
  <si>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</si>
  <si>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</si>
  <si>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</si>
  <si>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</si>
  <si>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</si>
  <si>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</si>
  <si>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</si>
  <si>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</si>
  <si>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</si>
  <si>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</si>
  <si>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</si>
  <si>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</si>
  <si>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</si>
  <si>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</si>
  <si>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</si>
  <si>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</si>
  <si>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</si>
  <si>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</si>
  <si>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</si>
  <si>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</si>
  <si>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</si>
  <si>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</si>
  <si>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</si>
  <si>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</si>
  <si>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</si>
  <si>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</si>
  <si>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</si>
  <si>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</si>
  <si>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</si>
  <si>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</si>
  <si>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</si>
  <si>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</si>
  <si>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</si>
  <si>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</si>
  <si>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</si>
  <si>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</si>
  <si>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</si>
  <si>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</si>
  <si>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</si>
  <si>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</si>
  <si>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</si>
  <si>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</si>
  <si>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</si>
  <si>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</si>
  <si>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</si>
  <si>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</si>
  <si>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</si>
  <si>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</si>
  <si>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</si>
  <si>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</si>
  <si>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</si>
  <si>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</si>
  <si>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</si>
  <si>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</si>
  <si>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</si>
  <si>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</si>
  <si>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</si>
  <si>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</si>
  <si>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</si>
  <si>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</si>
  <si>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</si>
  <si>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</si>
  <si>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</si>
  <si>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</si>
  <si>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</si>
  <si>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</si>
  <si>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</si>
  <si>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</si>
  <si>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</si>
  <si>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</si>
  <si>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</si>
  <si>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</si>
  <si>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</si>
  <si>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</si>
  <si>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</si>
  <si>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</si>
  <si>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</si>
  <si>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</si>
  <si>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</si>
  <si>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</si>
  <si>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</si>
  <si>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</si>
  <si>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</si>
  <si>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</si>
  <si>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</si>
  <si>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</si>
  <si>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</si>
  <si>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</si>
  <si>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</si>
  <si>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</si>
  <si>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</si>
  <si>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</si>
  <si>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</si>
  <si>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</si>
  <si>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</si>
  <si>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</si>
  <si>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</si>
  <si>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</si>
  <si>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</si>
  <si>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</si>
  <si>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</si>
  <si>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</si>
  <si>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</si>
  <si>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</si>
  <si>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</si>
  <si>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</si>
  <si>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</si>
  <si>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</si>
  <si>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</si>
  <si>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</si>
  <si>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</si>
  <si>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</si>
  <si>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</si>
  <si>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</si>
  <si>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</si>
  <si>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</si>
  <si>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</si>
  <si>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</si>
  <si>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</si>
  <si>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</si>
  <si>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</si>
  <si>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</si>
  <si>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</si>
  <si>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</si>
  <si>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</si>
  <si>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</si>
  <si>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</si>
  <si>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</si>
  <si>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</si>
  <si>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</si>
  <si>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</si>
  <si>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</si>
  <si>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</si>
  <si>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</si>
  <si>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</si>
  <si>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</si>
  <si>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</si>
  <si>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</si>
  <si>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</si>
  <si>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</si>
  <si>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</si>
  <si>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</si>
  <si>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</si>
  <si>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</si>
  <si>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</si>
  <si>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</si>
  <si>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</si>
  <si>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</si>
  <si>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</si>
  <si>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</si>
  <si>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</si>
  <si>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</si>
  <si>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</si>
  <si>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</si>
  <si>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</si>
  <si>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</si>
  <si>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</si>
  <si>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</si>
  <si>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</si>
  <si>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</si>
  <si>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</si>
  <si>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</si>
  <si>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</si>
  <si>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</si>
  <si>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</si>
  <si>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</si>
  <si>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</si>
  <si>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</si>
  <si>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</si>
  <si>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</si>
  <si>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</si>
  <si>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</si>
  <si>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</si>
  <si>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</si>
  <si>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</si>
  <si>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</si>
  <si>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</si>
  <si>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</si>
  <si>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</si>
  <si>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</si>
  <si>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</si>
  <si>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</si>
  <si>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</si>
  <si>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</si>
  <si>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</si>
  <si>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</si>
  <si>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</si>
  <si>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</si>
  <si>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</si>
  <si>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</si>
  <si>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</si>
  <si>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</si>
  <si>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</si>
  <si>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</si>
  <si>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</si>
  <si>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</si>
  <si>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</si>
  <si>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</si>
  <si>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</si>
  <si>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</si>
  <si>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</si>
  <si>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</si>
  <si>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</si>
  <si>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</si>
  <si>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</si>
  <si>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</si>
  <si>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</si>
  <si>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</si>
  <si>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</si>
  <si>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</si>
  <si>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</si>
  <si>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</si>
  <si>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</si>
  <si>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</si>
  <si>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</si>
  <si>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</si>
  <si>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</si>
  <si>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</si>
  <si>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</si>
  <si>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</si>
  <si>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</si>
  <si>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</si>
  <si>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</si>
  <si>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</si>
  <si>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</si>
  <si>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</si>
  <si>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</si>
  <si>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</si>
  <si>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</si>
  <si>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</si>
  <si>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</si>
  <si>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</si>
  <si>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</si>
  <si>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</si>
  <si>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</si>
  <si>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</si>
  <si>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</si>
  <si>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</si>
  <si>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</si>
  <si>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</si>
  <si>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</si>
  <si>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</si>
  <si>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</si>
  <si>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</si>
  <si>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</si>
  <si>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</si>
  <si>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</si>
  <si>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</si>
  <si>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</si>
  <si>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</si>
  <si>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</si>
  <si>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</si>
  <si>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</si>
  <si>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</si>
  <si>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</si>
  <si>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</si>
  <si>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</si>
  <si>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</si>
  <si>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</si>
  <si>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</si>
  <si>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</si>
  <si>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</si>
  <si>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</si>
  <si>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</si>
  <si>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</si>
  <si>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</si>
  <si>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</si>
  <si>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</si>
  <si>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</si>
  <si>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</si>
  <si>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</si>
  <si>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</si>
  <si>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</si>
  <si>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</si>
  <si>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</si>
  <si>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</si>
  <si>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</si>
  <si>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</si>
  <si>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</si>
  <si>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</si>
  <si>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</si>
  <si>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</si>
  <si>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</si>
  <si>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</si>
  <si>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</si>
  <si>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</si>
  <si>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</si>
  <si>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</si>
  <si>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</si>
  <si>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</si>
  <si>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</si>
  <si>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</si>
  <si>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</si>
  <si>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</si>
  <si>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</si>
  <si>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</si>
  <si>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</si>
  <si>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</si>
  <si>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</si>
  <si>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</si>
  <si>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</si>
  <si>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</si>
  <si>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</si>
  <si>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</si>
  <si>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</si>
  <si>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</si>
  <si>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</si>
  <si>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</si>
  <si>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</si>
  <si>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</si>
  <si>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</si>
  <si>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</si>
  <si>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</si>
  <si>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</si>
  <si>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</si>
  <si>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</si>
  <si>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</si>
  <si>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</si>
  <si>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</si>
  <si>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</si>
  <si>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</si>
  <si>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</si>
  <si>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</si>
  <si>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</si>
  <si>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</si>
  <si>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</si>
  <si>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</si>
  <si>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</si>
  <si>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</si>
  <si>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</si>
  <si>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</si>
  <si>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</si>
  <si>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</si>
  <si>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</si>
  <si>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</si>
  <si>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</si>
  <si>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</si>
  <si>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</si>
  <si>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</si>
  <si>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</si>
  <si>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</si>
  <si>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</si>
  <si>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</si>
  <si>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</si>
  <si>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</si>
  <si>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</si>
  <si>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</si>
  <si>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</si>
  <si>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</si>
  <si>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</si>
  <si>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</si>
  <si>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</si>
  <si>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</si>
  <si>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</si>
  <si>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</si>
  <si>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</si>
  <si>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</si>
  <si>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</si>
  <si>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</si>
  <si>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</si>
  <si>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</si>
  <si>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</si>
  <si>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</si>
  <si>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</si>
  <si>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</si>
  <si>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</si>
  <si>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</si>
  <si>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</si>
  <si>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</si>
  <si>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</si>
  <si>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</si>
  <si>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</si>
  <si>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</si>
  <si>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</si>
  <si>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</si>
  <si>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</si>
  <si>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</si>
  <si>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</si>
  <si>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</si>
  <si>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</si>
  <si>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</si>
  <si>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</si>
  <si>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</si>
  <si>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</si>
  <si>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</si>
  <si>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</si>
  <si>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</si>
  <si>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</si>
  <si>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</si>
  <si>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</si>
  <si>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</si>
  <si>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</si>
  <si>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</si>
  <si>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</si>
  <si>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</si>
  <si>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</si>
  <si>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</si>
  <si>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</si>
  <si>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</si>
  <si>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</si>
  <si>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</si>
  <si>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</si>
  <si>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</si>
  <si>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</si>
  <si>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</si>
  <si>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</si>
  <si>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</si>
  <si>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</si>
  <si>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</si>
  <si>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</si>
  <si>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</si>
  <si>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</si>
  <si>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</si>
  <si>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</si>
  <si>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</si>
  <si>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</si>
  <si>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</si>
  <si>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</si>
  <si>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</si>
  <si>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</si>
  <si>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</si>
  <si>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</si>
  <si>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</si>
  <si>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</si>
  <si>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</si>
  <si>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</si>
  <si>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</si>
  <si>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</si>
  <si>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</si>
  <si>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</si>
  <si>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</si>
  <si>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</si>
  <si>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</si>
  <si>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</si>
  <si>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</si>
  <si>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</si>
  <si>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</si>
  <si>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</si>
  <si>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</si>
  <si>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</si>
  <si>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</si>
  <si>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</si>
  <si>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</si>
  <si>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</si>
  <si>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</si>
  <si>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</si>
  <si>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</si>
  <si>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</si>
  <si>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</si>
  <si>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</si>
  <si>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</si>
  <si>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</si>
  <si>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</si>
  <si>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</si>
  <si>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</si>
  <si>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</si>
  <si>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</si>
  <si>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</si>
  <si>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</si>
  <si>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</si>
  <si>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</si>
  <si>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</si>
  <si>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</si>
  <si>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</si>
  <si>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</si>
  <si>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</si>
  <si>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</si>
  <si>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</si>
  <si>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</si>
  <si>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</si>
  <si>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</si>
  <si>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</si>
  <si>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</si>
  <si>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</si>
  <si>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</si>
  <si>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</si>
  <si>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</si>
  <si>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</si>
  <si>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</si>
  <si>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</si>
  <si>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</si>
  <si>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</si>
  <si>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</si>
  <si>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</si>
  <si>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</si>
  <si>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</si>
  <si>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</si>
  <si>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</si>
  <si>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</si>
  <si>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</si>
  <si>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</si>
  <si>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</si>
  <si>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</si>
  <si>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</si>
  <si>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</si>
  <si>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</si>
  <si>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</si>
  <si>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</si>
  <si>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</si>
  <si>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</si>
  <si>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</si>
  <si>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</si>
  <si>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</si>
  <si>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</si>
  <si>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</si>
  <si>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</si>
  <si>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</si>
  <si>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</si>
  <si>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</si>
  <si>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</si>
  <si>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</si>
  <si>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</si>
  <si>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</si>
  <si>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</si>
  <si>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</si>
  <si>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</si>
  <si>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</si>
  <si>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</si>
  <si>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</si>
  <si>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</si>
  <si>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</si>
  <si>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</si>
  <si>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</si>
  <si>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</si>
  <si>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</si>
  <si>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</si>
  <si>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</si>
  <si>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</si>
  <si>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</si>
  <si>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</si>
  <si>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</si>
  <si>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</si>
  <si>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</si>
  <si>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</si>
  <si>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</si>
  <si>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</si>
  <si>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</si>
  <si>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</si>
  <si>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</si>
  <si>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</si>
  <si>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</si>
  <si>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</si>
  <si>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</si>
  <si>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</si>
  <si>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</si>
  <si>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</si>
  <si>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</si>
  <si>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</si>
  <si>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</si>
  <si>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</si>
  <si>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</si>
  <si>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</si>
  <si>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</si>
  <si>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</si>
  <si>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</si>
  <si>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</si>
  <si>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</si>
  <si>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</si>
  <si>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</si>
  <si>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</si>
  <si>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</si>
  <si>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</si>
  <si>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</si>
  <si>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</si>
  <si>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</si>
  <si>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</si>
  <si>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</si>
  <si>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</si>
  <si>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</si>
  <si>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</si>
  <si>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</si>
  <si>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</si>
  <si>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</si>
  <si>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</si>
  <si>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</si>
  <si>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</si>
  <si>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</si>
  <si>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</si>
  <si>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</si>
  <si>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</si>
  <si>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</si>
  <si>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</si>
  <si>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</si>
  <si>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</si>
  <si>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</si>
  <si>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</si>
  <si>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</si>
  <si>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</si>
  <si>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</si>
  <si>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</si>
  <si>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</si>
  <si>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</si>
  <si>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</si>
  <si>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</si>
  <si>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</si>
  <si>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</si>
  <si>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</si>
  <si>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</si>
  <si>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</si>
  <si>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</si>
  <si>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</si>
  <si>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</si>
  <si>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</si>
  <si>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</si>
  <si>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</si>
  <si>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</si>
  <si>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</si>
  <si>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</si>
  <si>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</si>
  <si>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</si>
  <si>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</si>
  <si>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</si>
  <si>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</si>
  <si>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</si>
  <si>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</si>
  <si>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</si>
  <si>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</si>
  <si>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</si>
  <si>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</si>
  <si>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</si>
  <si>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</si>
  <si>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</si>
  <si>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</si>
  <si>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</si>
  <si>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</si>
  <si>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</si>
  <si>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</si>
  <si>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</si>
  <si>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</si>
  <si>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</si>
  <si>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</si>
  <si>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</si>
  <si>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</si>
  <si>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</si>
  <si>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</si>
  <si>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</si>
  <si>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</si>
  <si>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</si>
  <si>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</si>
  <si>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</si>
  <si>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</si>
  <si>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</si>
  <si>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</si>
  <si>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</si>
  <si>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</si>
  <si>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</si>
  <si>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</si>
  <si>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</si>
  <si>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</si>
  <si>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</si>
  <si>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</si>
  <si>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</si>
  <si>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</si>
  <si>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</si>
  <si>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</si>
  <si>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</si>
  <si>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</si>
  <si>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</si>
  <si>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</si>
  <si>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</si>
  <si>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</si>
  <si>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</si>
  <si>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</si>
  <si>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</si>
  <si>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</si>
  <si>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</si>
  <si>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</si>
  <si>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</si>
  <si>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</si>
  <si>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</si>
  <si>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</si>
  <si>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</si>
  <si>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</si>
  <si>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</si>
  <si>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</si>
  <si>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</si>
  <si>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</si>
  <si>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</si>
  <si>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</si>
  <si>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</si>
  <si>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</si>
  <si>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</si>
  <si>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</si>
  <si>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</si>
  <si>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</si>
  <si>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</si>
  <si>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</si>
  <si>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</si>
  <si>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</si>
  <si>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</si>
  <si>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</si>
  <si>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</si>
  <si>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</si>
  <si>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</si>
  <si>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</si>
  <si>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</si>
  <si>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</si>
  <si>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</si>
  <si>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</si>
  <si>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</si>
  <si>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</si>
  <si>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</si>
  <si>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</si>
  <si>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</si>
  <si>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</si>
  <si>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</si>
  <si>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</si>
  <si>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</si>
  <si>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</si>
  <si>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</si>
  <si>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</si>
  <si>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</si>
  <si>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</si>
  <si>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</si>
  <si>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</si>
  <si>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</si>
  <si>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</si>
  <si>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</si>
  <si>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</si>
  <si>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</si>
  <si>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</si>
  <si>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</si>
  <si>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</si>
  <si>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</si>
  <si>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</si>
  <si>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</si>
  <si>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</si>
  <si>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</si>
  <si>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</si>
  <si>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</si>
  <si>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</si>
  <si>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</si>
  <si>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</si>
  <si>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</si>
  <si>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</si>
  <si>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</si>
  <si>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</si>
  <si>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</si>
  <si>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</si>
  <si>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</si>
  <si>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</si>
  <si>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</si>
  <si>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</si>
  <si>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</si>
  <si>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</si>
  <si>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</si>
  <si>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</si>
  <si>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</si>
  <si>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</si>
  <si>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</si>
  <si>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</si>
  <si>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</si>
  <si>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</si>
  <si>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</si>
  <si>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</si>
  <si>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</si>
  <si>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</si>
  <si>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</si>
  <si>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</si>
  <si>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</si>
  <si>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</si>
  <si>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</si>
  <si>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</si>
  <si>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</si>
  <si>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</si>
  <si>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</si>
  <si>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</si>
  <si>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</si>
  <si>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</si>
  <si>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</si>
  <si>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</si>
  <si>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</si>
  <si>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</si>
  <si>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</si>
  <si>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</si>
  <si>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</si>
  <si>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</si>
  <si>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</si>
  <si>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</si>
  <si>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</si>
  <si>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</si>
  <si>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</si>
  <si>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</si>
  <si>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</si>
  <si>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</si>
  <si>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</si>
  <si>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</si>
  <si>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</si>
  <si>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</si>
  <si>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</si>
  <si>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</si>
  <si>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</si>
  <si>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</si>
  <si>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</si>
  <si>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</si>
  <si>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</si>
  <si>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</si>
  <si>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</si>
  <si>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</si>
  <si>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</si>
  <si>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</si>
  <si>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</si>
  <si>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</si>
  <si>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</si>
  <si>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</si>
  <si>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</si>
  <si>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</si>
  <si>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</si>
  <si>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</si>
  <si>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</si>
  <si>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</si>
  <si>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</si>
  <si>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</si>
  <si>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</si>
  <si>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</si>
  <si>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</si>
  <si>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</si>
  <si>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</si>
  <si>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</si>
  <si>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</si>
  <si>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</si>
  <si>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</si>
  <si>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</si>
  <si>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</si>
  <si>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</si>
  <si>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</si>
  <si>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</si>
  <si>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</si>
  <si>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</si>
  <si>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</si>
  <si>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</si>
  <si>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</si>
  <si>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</si>
  <si>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</si>
  <si>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</si>
  <si>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</si>
  <si>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</si>
  <si>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</si>
  <si>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</si>
  <si>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</si>
  <si>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</si>
  <si>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</si>
  <si>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</si>
  <si>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</si>
  <si>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</si>
  <si>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</si>
  <si>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</si>
  <si>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</si>
  <si>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</si>
  <si>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</si>
  <si>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</si>
  <si>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</si>
  <si>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</si>
  <si>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</si>
  <si>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</si>
  <si>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</si>
  <si>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</si>
  <si>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</si>
  <si>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</si>
  <si>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</si>
  <si>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</si>
  <si>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</si>
  <si>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</si>
  <si>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</si>
  <si>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</si>
  <si>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</si>
  <si>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</si>
  <si>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</si>
  <si>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</si>
  <si>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</si>
  <si>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</si>
  <si>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</si>
  <si>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</si>
  <si>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</si>
  <si>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</si>
  <si>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</si>
  <si>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</si>
  <si>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</si>
  <si>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</si>
  <si>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</si>
  <si>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</si>
  <si>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</si>
  <si>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</si>
  <si>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</si>
  <si>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</si>
  <si>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</si>
  <si>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</si>
  <si>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</si>
  <si>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</si>
  <si>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</si>
  <si>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</si>
  <si>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</si>
  <si>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</si>
  <si>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</si>
  <si>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</si>
  <si>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</si>
  <si>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</si>
  <si>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</si>
  <si>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</si>
  <si>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</si>
  <si>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</si>
  <si>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</si>
  <si>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</si>
  <si>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</si>
  <si>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</si>
  <si>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</si>
  <si>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</si>
  <si>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</si>
  <si>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</si>
  <si>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</si>
  <si>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</si>
  <si>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</si>
  <si>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</si>
  <si>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</si>
  <si>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</si>
  <si>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</si>
  <si>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</si>
  <si>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</si>
  <si>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</si>
  <si>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</si>
  <si>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</si>
  <si>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</si>
  <si>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</si>
  <si>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</si>
  <si>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</si>
  <si>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</si>
  <si>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</si>
  <si>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</si>
  <si>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</si>
  <si>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</si>
  <si>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</si>
  <si>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</si>
  <si>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</si>
  <si>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</si>
  <si>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</si>
  <si>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</si>
  <si>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</si>
  <si>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</si>
  <si>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</si>
  <si>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</si>
  <si>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</si>
  <si>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</si>
  <si>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</si>
  <si>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</si>
  <si>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</si>
  <si>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</si>
  <si>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</si>
  <si>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</si>
  <si>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</si>
  <si>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</si>
  <si>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</si>
  <si>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</si>
  <si>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</si>
  <si>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</si>
  <si>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</si>
  <si>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</si>
  <si>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</si>
  <si>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</si>
  <si>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</si>
  <si>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</si>
  <si>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</si>
  <si>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</si>
  <si>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</si>
  <si>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</si>
  <si>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</si>
  <si>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</si>
  <si>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</si>
  <si>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</si>
  <si>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</si>
  <si>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</si>
  <si>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</si>
  <si>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</si>
  <si>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</si>
  <si>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</si>
  <si>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</si>
  <si>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</si>
  <si>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</si>
  <si>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</si>
  <si>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</si>
  <si>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</si>
  <si>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</si>
  <si>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</si>
  <si>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</si>
  <si>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</si>
  <si>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</si>
  <si>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</si>
  <si>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</si>
  <si>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</si>
  <si>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</si>
  <si>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</si>
  <si>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</si>
  <si>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</si>
  <si>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</si>
  <si>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</si>
  <si>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</si>
  <si>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</si>
  <si>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</si>
  <si>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</si>
  <si>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</si>
  <si>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</si>
  <si>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</si>
  <si>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</si>
  <si>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</si>
  <si>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</si>
  <si>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</si>
  <si>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</si>
  <si>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</si>
  <si>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</si>
  <si>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</si>
  <si>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</si>
  <si>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</si>
  <si>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</si>
  <si>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</si>
  <si>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</si>
  <si>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</si>
  <si>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</si>
  <si>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</si>
  <si>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</si>
  <si>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</si>
  <si>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</si>
  <si>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</si>
  <si>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</si>
  <si>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</si>
  <si>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</si>
  <si>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</si>
  <si>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</si>
  <si>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</si>
  <si>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</si>
  <si>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</si>
  <si>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</si>
  <si>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</si>
  <si>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</si>
  <si>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</si>
  <si>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</si>
  <si>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</si>
  <si>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</si>
  <si>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</si>
  <si>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</si>
  <si>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</si>
  <si>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</si>
  <si>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</si>
  <si>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</si>
  <si>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</si>
  <si>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</si>
  <si>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</si>
  <si>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</si>
  <si>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</si>
  <si>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</si>
  <si>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</si>
  <si>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</si>
  <si>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</si>
  <si>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</si>
  <si>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</si>
  <si>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</si>
  <si>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</si>
  <si>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</si>
  <si>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</si>
  <si>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</si>
  <si>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</si>
  <si>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</si>
  <si>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</si>
  <si>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</si>
  <si>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</si>
  <si>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</si>
  <si>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</si>
  <si>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</si>
  <si>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</si>
  <si>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</si>
  <si>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</si>
  <si>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</si>
  <si>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</si>
  <si>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</si>
  <si>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</si>
  <si>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</si>
  <si>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</si>
  <si>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</si>
  <si>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</si>
  <si>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</si>
  <si>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</si>
  <si>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</si>
  <si>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</si>
  <si>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</si>
  <si>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</si>
  <si>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</si>
  <si>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</si>
  <si>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</si>
  <si>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</si>
  <si>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</si>
  <si>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</si>
  <si>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</si>
  <si>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</si>
  <si>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</si>
  <si>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</si>
  <si>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</si>
  <si>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</si>
  <si>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</si>
  <si>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</si>
  <si>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</si>
  <si>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</si>
  <si>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</si>
  <si>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</si>
  <si>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</si>
  <si>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</si>
  <si>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</si>
  <si>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</si>
  <si>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</si>
  <si>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</si>
  <si>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</si>
  <si>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</si>
  <si>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</si>
  <si>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</si>
  <si>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</si>
  <si>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</si>
  <si>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</si>
  <si>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</si>
  <si>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</si>
  <si>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</si>
  <si>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</si>
  <si>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</si>
  <si>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</si>
  <si>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</si>
  <si>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</si>
  <si>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</si>
  <si>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</si>
  <si>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</si>
  <si>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</si>
  <si>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</si>
  <si>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</si>
  <si>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</si>
  <si>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</si>
  <si>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ELETM366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</si>
  <si>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</si>
  <si>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</si>
  <si>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</si>
  <si>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</si>
  <si>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</si>
  <si>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</si>
  <si>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</si>
  <si>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</si>
  <si>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</si>
  <si>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</si>
  <si>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</si>
  <si>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</si>
  <si>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</si>
  <si>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</si>
  <si>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</si>
  <si>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</si>
  <si>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</si>
  <si>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</si>
  <si>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</si>
  <si>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</si>
  <si>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</si>
  <si>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</si>
  <si>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</si>
  <si>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</si>
  <si>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</si>
  <si>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</si>
  <si>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</si>
  <si>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</si>
  <si>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</si>
  <si>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</si>
  <si>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</si>
  <si>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</si>
  <si>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</si>
  <si>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</si>
  <si>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</si>
  <si>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</si>
  <si>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</si>
  <si>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</si>
  <si>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</si>
  <si>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</si>
  <si>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</si>
  <si>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</si>
  <si>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</si>
  <si>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</si>
  <si>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</si>
  <si>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</si>
  <si>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</si>
  <si>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</si>
  <si>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</si>
  <si>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</si>
  <si>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</si>
  <si>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</si>
  <si>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</si>
  <si>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</si>
  <si>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</si>
  <si>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</si>
  <si>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</si>
  <si>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</si>
  <si>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</si>
  <si>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</si>
  <si>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</si>
  <si>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</si>
  <si>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</si>
  <si>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</si>
  <si>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</si>
  <si>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</si>
  <si>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</si>
  <si>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</si>
  <si>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</si>
  <si>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</si>
  <si>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</si>
  <si>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</si>
  <si>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</si>
  <si>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</si>
  <si>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</si>
  <si>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</si>
  <si>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</si>
  <si>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</si>
  <si>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</si>
  <si>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</si>
  <si>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</si>
  <si>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</si>
  <si>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</si>
  <si>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</si>
  <si>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</si>
  <si>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</si>
  <si>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</si>
  <si>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</si>
  <si>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</si>
  <si>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</si>
  <si>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</si>
  <si>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</si>
  <si>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</si>
  <si>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</si>
  <si>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</si>
  <si>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</si>
  <si>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</si>
  <si>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</si>
  <si>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</si>
  <si>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</si>
  <si>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</si>
  <si>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</si>
  <si>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</si>
  <si>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</si>
  <si>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</si>
  <si>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</si>
  <si>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</si>
  <si>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</si>
  <si>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</si>
  <si>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</si>
  <si>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</si>
  <si>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</si>
  <si>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</si>
  <si>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</si>
  <si>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</si>
  <si>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</si>
  <si>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</si>
  <si>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</si>
  <si>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</si>
  <si>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</si>
  <si>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</si>
  <si>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</si>
  <si>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</si>
  <si>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</si>
  <si>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</si>
  <si>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</si>
  <si>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</si>
  <si>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</si>
  <si>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</si>
  <si>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</si>
  <si>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</si>
  <si>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</si>
  <si>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</si>
  <si>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</si>
  <si>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</si>
  <si>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</si>
  <si>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</si>
  <si>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</si>
  <si>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</si>
  <si>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</si>
  <si>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</si>
  <si>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</si>
  <si>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</si>
  <si>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</si>
  <si>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</si>
  <si>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</si>
  <si>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</si>
  <si>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</si>
  <si>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</si>
  <si>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</si>
  <si>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</si>
  <si>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</si>
  <si>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</si>
  <si>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</si>
  <si>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</si>
  <si>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</si>
  <si>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IBOVM940</t>
  </si>
  <si>
    <t>IBOVN850</t>
  </si>
  <si>
    <t>IBOVN950</t>
  </si>
  <si>
    <t>IBOVT10</t>
  </si>
  <si>
    <t>IBOVT800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</si>
  <si>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</si>
  <si>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</si>
  <si>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</si>
  <si>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</si>
  <si>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</si>
  <si>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</si>
  <si>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</si>
  <si>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</si>
  <si>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</si>
  <si>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</si>
  <si>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</si>
  <si>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</si>
  <si>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</si>
  <si>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</si>
  <si>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</si>
  <si>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</si>
  <si>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</si>
  <si>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</si>
  <si>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</si>
  <si>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</si>
  <si>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</si>
  <si>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</si>
  <si>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</si>
  <si>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</si>
  <si>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</si>
  <si>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</si>
  <si>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</si>
  <si>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</si>
  <si>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</si>
  <si>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</si>
  <si>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</si>
  <si>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</si>
  <si>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</si>
  <si>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</si>
  <si>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</si>
  <si>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</si>
  <si>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</si>
  <si>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</si>
  <si>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</si>
  <si>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</si>
  <si>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</si>
  <si>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</si>
  <si>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</si>
  <si>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</si>
  <si>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</si>
  <si>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</si>
  <si>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</si>
  <si>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</si>
  <si>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</si>
  <si>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</si>
  <si>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</si>
  <si>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</si>
  <si>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</si>
  <si>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</si>
  <si>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</si>
  <si>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</si>
  <si>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</si>
  <si>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</si>
  <si>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</si>
  <si>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</si>
  <si>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</si>
  <si>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</si>
  <si>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</si>
  <si>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</si>
  <si>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</si>
  <si>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</si>
  <si>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</si>
  <si>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</si>
  <si>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</si>
  <si>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</si>
  <si>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</si>
  <si>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</si>
  <si>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</si>
  <si>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</si>
  <si>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</si>
  <si>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</si>
  <si>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</si>
  <si>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</si>
  <si>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</si>
  <si>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</si>
  <si>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</si>
  <si>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</si>
  <si>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</si>
  <si>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</si>
  <si>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</si>
  <si>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</si>
  <si>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</si>
  <si>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</si>
  <si>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</si>
  <si>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</si>
  <si>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</si>
  <si>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</si>
  <si>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</si>
  <si>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</si>
  <si>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</si>
  <si>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</si>
  <si>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</si>
  <si>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</si>
  <si>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</si>
  <si>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</si>
  <si>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</si>
  <si>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</si>
  <si>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</si>
  <si>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</si>
  <si>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</si>
  <si>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</si>
  <si>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</si>
  <si>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</si>
  <si>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</si>
  <si>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</si>
  <si>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</si>
  <si>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</si>
  <si>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</si>
  <si>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</si>
  <si>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</si>
  <si>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</si>
  <si>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</si>
  <si>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</si>
  <si>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</si>
  <si>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</si>
  <si>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</si>
  <si>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</si>
  <si>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</si>
  <si>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</si>
  <si>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</si>
  <si>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</si>
  <si>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</si>
  <si>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</si>
  <si>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</si>
  <si>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</si>
  <si>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</si>
  <si>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</si>
  <si>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</si>
  <si>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</si>
  <si>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</si>
  <si>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</si>
  <si>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</si>
  <si>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</si>
  <si>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</si>
  <si>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</si>
  <si>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</si>
  <si>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</si>
  <si>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</si>
  <si>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</si>
  <si>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</si>
  <si>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</si>
  <si>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</si>
  <si>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</si>
  <si>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</si>
  <si>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</si>
  <si>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</si>
  <si>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</si>
  <si>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</si>
  <si>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</si>
  <si>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</si>
  <si>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</si>
  <si>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</si>
  <si>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</si>
  <si>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</si>
  <si>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</si>
  <si>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</si>
  <si>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</si>
  <si>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</si>
  <si>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</si>
  <si>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</si>
  <si>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</si>
  <si>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</si>
  <si>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</si>
  <si>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</si>
  <si>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</si>
  <si>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</si>
  <si>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</si>
  <si>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</si>
  <si>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</si>
  <si>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</si>
  <si>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</si>
  <si>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</si>
  <si>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</si>
  <si>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</si>
  <si>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</si>
  <si>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</si>
  <si>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</si>
  <si>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</si>
  <si>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</si>
  <si>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</si>
  <si>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</si>
  <si>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</si>
  <si>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</si>
  <si>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</si>
  <si>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PETRX223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</si>
  <si>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</si>
  <si>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</si>
  <si>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</si>
  <si>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</si>
  <si>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</si>
  <si>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</si>
  <si>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</si>
  <si>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</si>
  <si>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</si>
  <si>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MRFGA162</t>
  </si>
  <si>
    <t>PETRH230</t>
  </si>
  <si>
    <t>PETRT230</t>
  </si>
  <si>
    <t>SUZBA400</t>
  </si>
  <si>
    <t>.Lucro/Ação</t>
  </si>
  <si>
    <t>SAPR4</t>
  </si>
  <si>
    <t>SQIA3</t>
  </si>
  <si>
    <t>ELETA451</t>
  </si>
  <si>
    <t>ELETM389</t>
  </si>
  <si>
    <t>IBOVT899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</si>
  <si>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</si>
  <si>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</si>
  <si>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</si>
  <si>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</si>
  <si>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</si>
  <si>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</si>
  <si>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</si>
  <si>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</si>
  <si>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</si>
  <si>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</si>
  <si>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</si>
  <si>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</si>
  <si>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</si>
  <si>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</si>
  <si>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</si>
  <si>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</si>
  <si>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</si>
  <si>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</si>
  <si>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</si>
  <si>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</si>
  <si>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</si>
  <si>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</si>
  <si>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</si>
  <si>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</si>
  <si>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</si>
  <si>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</si>
  <si>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</si>
  <si>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</si>
  <si>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</si>
  <si>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</si>
  <si>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</si>
  <si>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</si>
  <si>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</si>
  <si>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</si>
  <si>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</si>
  <si>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</si>
  <si>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</si>
  <si>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</si>
  <si>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</si>
  <si>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</si>
  <si>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</si>
  <si>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</si>
  <si>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</si>
  <si>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</si>
  <si>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</si>
  <si>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</si>
  <si>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</si>
  <si>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</si>
  <si>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</si>
  <si>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</si>
  <si>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</si>
  <si>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</si>
  <si>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</si>
  <si>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</si>
  <si>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</si>
  <si>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</si>
  <si>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</si>
  <si>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</si>
  <si>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</si>
  <si>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</si>
  <si>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</si>
  <si>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</si>
  <si>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</si>
  <si>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</si>
  <si>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</si>
  <si>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</si>
  <si>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</si>
  <si>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</si>
  <si>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</si>
  <si>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</si>
  <si>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</si>
  <si>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</si>
  <si>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</si>
  <si>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</si>
  <si>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</si>
  <si>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</si>
  <si>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</si>
  <si>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ABEVA147</t>
  </si>
  <si>
    <t>CCMU21C004400</t>
  </si>
  <si>
    <t>ECORA132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</si>
  <si>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</si>
  <si>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</si>
  <si>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</si>
  <si>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</si>
  <si>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</si>
  <si>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</si>
  <si>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</si>
  <si>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</si>
  <si>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</si>
  <si>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</si>
  <si>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</si>
  <si>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</si>
  <si>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</si>
  <si>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</si>
  <si>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</si>
  <si>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</si>
  <si>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</si>
  <si>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</si>
  <si>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</si>
  <si>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</si>
  <si>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</si>
  <si>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</si>
  <si>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</si>
  <si>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</si>
  <si>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</si>
  <si>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</si>
  <si>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</si>
  <si>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</si>
  <si>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</si>
  <si>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</si>
  <si>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</si>
  <si>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</si>
  <si>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</si>
  <si>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</si>
  <si>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</si>
  <si>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</si>
  <si>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</si>
  <si>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</si>
  <si>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</si>
  <si>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</si>
  <si>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</si>
  <si>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</si>
  <si>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</si>
  <si>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</si>
  <si>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</si>
  <si>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</si>
  <si>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</si>
  <si>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</si>
  <si>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</si>
  <si>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</si>
  <si>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</si>
  <si>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</si>
  <si>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</si>
  <si>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</si>
  <si>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</si>
  <si>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</si>
  <si>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</si>
  <si>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</si>
  <si>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</si>
  <si>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</si>
  <si>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</si>
  <si>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</si>
  <si>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</si>
  <si>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</si>
  <si>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</si>
  <si>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</si>
  <si>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</si>
  <si>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</si>
  <si>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</si>
  <si>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</si>
  <si>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</si>
  <si>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</si>
  <si>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</si>
  <si>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IDIF22C295800</t>
  </si>
  <si>
    <t>IDIM21C290200</t>
  </si>
  <si>
    <t>IDIN21C290500</t>
  </si>
  <si>
    <t>IDIN21P287600</t>
  </si>
  <si>
    <t>IDIN21P289400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</si>
  <si>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</si>
  <si>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</si>
  <si>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</si>
  <si>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</si>
  <si>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</si>
  <si>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</si>
  <si>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</si>
  <si>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</si>
  <si>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</si>
  <si>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</si>
  <si>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</si>
  <si>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</si>
  <si>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</si>
  <si>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</si>
  <si>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</si>
  <si>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</si>
  <si>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</si>
  <si>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</si>
  <si>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</si>
  <si>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</si>
  <si>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</si>
  <si>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</si>
  <si>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</si>
  <si>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</si>
  <si>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</si>
  <si>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</si>
  <si>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</si>
  <si>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</si>
  <si>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</si>
  <si>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</si>
  <si>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</si>
  <si>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</si>
  <si>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</si>
  <si>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</si>
  <si>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</si>
  <si>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</si>
  <si>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</si>
  <si>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</si>
  <si>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</si>
  <si>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</si>
  <si>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</si>
  <si>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</si>
  <si>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</si>
  <si>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</si>
  <si>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</si>
  <si>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</si>
  <si>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</si>
  <si>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</si>
  <si>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</si>
  <si>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</si>
  <si>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</si>
  <si>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</si>
  <si>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</si>
  <si>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</si>
  <si>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</si>
  <si>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</si>
  <si>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</si>
  <si>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</si>
  <si>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</si>
  <si>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</si>
  <si>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</si>
  <si>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</si>
  <si>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</si>
  <si>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</si>
  <si>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</si>
  <si>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</si>
  <si>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</si>
  <si>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</si>
  <si>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</si>
  <si>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</si>
  <si>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</si>
  <si>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</si>
  <si>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</si>
  <si>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</si>
  <si>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</si>
  <si>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</si>
  <si>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</si>
  <si>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</si>
  <si>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</si>
  <si>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</si>
  <si>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</si>
  <si>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</si>
  <si>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</si>
  <si>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</si>
  <si>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</si>
  <si>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</si>
  <si>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</si>
  <si>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</si>
  <si>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</si>
  <si>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</si>
  <si>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</si>
  <si>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PETRJ149</t>
  </si>
  <si>
    <t>BBDCA274</t>
  </si>
  <si>
    <t>COGNA107</t>
  </si>
  <si>
    <t>GRNDA770</t>
  </si>
  <si>
    <t>IGTAA347</t>
  </si>
  <si>
    <t>ITUBA237</t>
  </si>
  <si>
    <t>PCARA665</t>
  </si>
  <si>
    <t>CCMK21C005000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</si>
  <si>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</si>
  <si>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</si>
  <si>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</si>
  <si>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</si>
  <si>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</si>
  <si>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</si>
  <si>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</si>
  <si>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</si>
  <si>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</si>
  <si>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</si>
  <si>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</si>
  <si>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</si>
  <si>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</si>
  <si>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</si>
  <si>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</si>
  <si>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</si>
  <si>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</si>
  <si>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</si>
  <si>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</si>
  <si>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</si>
  <si>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</si>
  <si>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</si>
  <si>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</si>
  <si>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</si>
  <si>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</si>
  <si>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</si>
  <si>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</si>
  <si>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</si>
  <si>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</si>
  <si>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</si>
  <si>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</si>
  <si>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</si>
  <si>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</si>
  <si>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</si>
  <si>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</si>
  <si>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</si>
  <si>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</si>
  <si>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</si>
  <si>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</si>
  <si>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</si>
  <si>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</si>
  <si>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</si>
  <si>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</si>
  <si>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</si>
  <si>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</si>
  <si>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</si>
  <si>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</si>
  <si>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</si>
  <si>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</si>
  <si>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</si>
  <si>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</si>
  <si>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</si>
  <si>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</si>
  <si>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</si>
  <si>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</si>
  <si>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</si>
  <si>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</si>
  <si>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</si>
  <si>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</si>
  <si>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</si>
  <si>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</si>
  <si>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</si>
  <si>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</si>
  <si>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</si>
  <si>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</si>
  <si>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</si>
  <si>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</si>
  <si>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</si>
  <si>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</si>
  <si>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</si>
  <si>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</si>
  <si>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</si>
  <si>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</si>
  <si>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</si>
  <si>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</si>
  <si>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</si>
  <si>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</si>
  <si>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</si>
  <si>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</si>
  <si>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</si>
  <si>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</si>
  <si>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</si>
  <si>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</si>
  <si>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</si>
  <si>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</si>
  <si>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</si>
  <si>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</si>
  <si>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</si>
  <si>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</si>
  <si>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</si>
  <si>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</si>
  <si>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</si>
  <si>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</si>
  <si>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</si>
  <si>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</si>
  <si>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</si>
  <si>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</si>
  <si>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</si>
  <si>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</si>
  <si>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</si>
  <si>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</si>
  <si>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</si>
  <si>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</si>
  <si>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</si>
  <si>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</si>
  <si>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</si>
  <si>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</si>
  <si>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</si>
  <si>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</si>
  <si>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</si>
  <si>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</si>
  <si>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</si>
  <si>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</si>
  <si>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</si>
  <si>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</si>
  <si>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</si>
  <si>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</si>
  <si>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</si>
  <si>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</si>
  <si>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</si>
  <si>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</si>
  <si>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</si>
  <si>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</si>
  <si>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</si>
  <si>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</si>
  <si>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</si>
  <si>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</si>
  <si>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</si>
  <si>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</si>
  <si>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</si>
  <si>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</si>
  <si>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</si>
  <si>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</si>
  <si>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</si>
  <si>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</si>
  <si>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</si>
  <si>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</si>
  <si>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</si>
  <si>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</si>
  <si>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</si>
  <si>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</si>
  <si>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</si>
  <si>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</si>
  <si>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</si>
  <si>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</si>
  <si>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</si>
  <si>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</si>
  <si>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</si>
  <si>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</si>
  <si>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</si>
  <si>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</si>
  <si>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</si>
  <si>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</si>
  <si>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</si>
  <si>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</si>
  <si>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</si>
  <si>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</si>
  <si>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</si>
  <si>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</si>
  <si>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</si>
  <si>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</si>
  <si>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</si>
  <si>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</si>
  <si>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</si>
  <si>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</si>
  <si>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</si>
  <si>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</si>
  <si>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</si>
  <si>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</si>
  <si>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</si>
  <si>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</si>
  <si>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</si>
  <si>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</si>
  <si>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</si>
  <si>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</si>
  <si>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</si>
  <si>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</si>
  <si>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</si>
  <si>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</si>
  <si>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</si>
  <si>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</si>
  <si>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</si>
  <si>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</si>
  <si>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</si>
  <si>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</si>
  <si>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</si>
  <si>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</si>
  <si>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</si>
  <si>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</si>
  <si>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</si>
  <si>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</si>
  <si>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</si>
  <si>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</si>
  <si>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</si>
  <si>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</si>
  <si>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</si>
  <si>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</si>
  <si>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</si>
  <si>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</si>
  <si>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</si>
  <si>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</si>
  <si>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</si>
  <si>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</si>
  <si>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</si>
  <si>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</si>
  <si>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</si>
  <si>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</si>
  <si>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</si>
  <si>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</si>
  <si>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</si>
  <si>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</si>
  <si>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</si>
  <si>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</si>
  <si>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</si>
  <si>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</si>
  <si>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</si>
  <si>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</si>
  <si>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</si>
  <si>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</si>
  <si>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</si>
  <si>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</si>
  <si>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</si>
  <si>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</si>
  <si>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</si>
  <si>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</si>
  <si>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</si>
  <si>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</si>
  <si>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</si>
  <si>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</si>
  <si>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</si>
  <si>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</si>
  <si>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</si>
  <si>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</si>
  <si>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</si>
  <si>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</si>
  <si>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</si>
  <si>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</si>
  <si>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</si>
  <si>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</si>
  <si>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</si>
  <si>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</si>
  <si>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</si>
  <si>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</si>
  <si>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</si>
  <si>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</si>
  <si>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</si>
  <si>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</si>
  <si>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</si>
  <si>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</si>
  <si>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</si>
  <si>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</si>
  <si>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</si>
  <si>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</si>
  <si>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</si>
  <si>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</si>
  <si>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</si>
  <si>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</si>
  <si>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</si>
  <si>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</si>
  <si>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</si>
  <si>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</si>
  <si>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</si>
  <si>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</si>
  <si>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</si>
  <si>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</si>
  <si>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</si>
  <si>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</si>
  <si>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</si>
  <si>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</si>
  <si>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</si>
  <si>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</si>
  <si>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</si>
  <si>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</si>
  <si>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</si>
  <si>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</si>
  <si>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</si>
  <si>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</si>
  <si>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</si>
  <si>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</si>
  <si>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</si>
  <si>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</si>
  <si>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</si>
  <si>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</si>
  <si>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</si>
  <si>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</si>
  <si>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</si>
  <si>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</si>
  <si>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</si>
  <si>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</si>
  <si>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</si>
  <si>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</si>
  <si>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</si>
  <si>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</si>
  <si>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</si>
  <si>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</si>
  <si>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</si>
  <si>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</si>
  <si>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</si>
  <si>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</si>
  <si>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</si>
  <si>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</si>
  <si>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</si>
  <si>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</si>
  <si>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</si>
  <si>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</si>
  <si>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</si>
  <si>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</si>
  <si>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</si>
  <si>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</si>
  <si>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</si>
  <si>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</si>
  <si>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</si>
  <si>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</si>
  <si>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</si>
  <si>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</si>
  <si>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</si>
  <si>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</si>
  <si>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</si>
  <si>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</si>
  <si>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</si>
  <si>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</si>
  <si>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</si>
  <si>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</si>
  <si>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</si>
  <si>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</si>
  <si>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</si>
  <si>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</si>
  <si>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</si>
  <si>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</si>
  <si>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</si>
  <si>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</si>
  <si>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</si>
  <si>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</si>
  <si>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</si>
  <si>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</si>
  <si>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</si>
  <si>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</si>
  <si>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</si>
  <si>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</si>
  <si>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</si>
  <si>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</si>
  <si>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</si>
  <si>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</si>
  <si>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</si>
  <si>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</si>
  <si>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</si>
  <si>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</si>
  <si>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</si>
  <si>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</si>
  <si>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</si>
  <si>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</si>
  <si>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</si>
  <si>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</si>
  <si>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</si>
  <si>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</si>
  <si>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</si>
  <si>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</si>
  <si>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</si>
  <si>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</si>
  <si>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</si>
  <si>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</si>
  <si>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</si>
  <si>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</si>
  <si>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</si>
  <si>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</si>
  <si>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</si>
  <si>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</si>
  <si>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</si>
  <si>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</si>
  <si>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</si>
  <si>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</si>
  <si>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</si>
  <si>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</si>
  <si>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</si>
  <si>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</si>
  <si>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</si>
  <si>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</si>
  <si>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</si>
  <si>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</si>
  <si>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</si>
  <si>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</si>
  <si>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</si>
  <si>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</si>
  <si>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</si>
  <si>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</si>
  <si>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</si>
  <si>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</si>
  <si>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</si>
  <si>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</si>
  <si>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</si>
  <si>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</si>
  <si>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</si>
  <si>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</si>
  <si>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</si>
  <si>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</si>
  <si>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</si>
  <si>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</si>
  <si>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</si>
  <si>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</si>
  <si>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</si>
  <si>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</si>
  <si>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</si>
  <si>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</si>
  <si>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</si>
  <si>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</si>
  <si>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</si>
  <si>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</si>
  <si>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</si>
  <si>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</si>
  <si>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</si>
  <si>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</si>
  <si>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</si>
  <si>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</si>
  <si>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</si>
  <si>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</si>
  <si>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</si>
  <si>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</si>
  <si>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</si>
  <si>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</si>
  <si>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</si>
  <si>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PETRX228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</si>
  <si>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</si>
  <si>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</si>
  <si>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</si>
  <si>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</si>
  <si>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</si>
  <si>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</si>
  <si>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</si>
  <si>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</si>
  <si>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RCRB11</t>
  </si>
  <si>
    <t>BCIA11</t>
  </si>
  <si>
    <t>STOC</t>
  </si>
  <si>
    <t>TASA3</t>
  </si>
  <si>
    <t>QAGR11</t>
  </si>
  <si>
    <t>TASA4</t>
  </si>
  <si>
    <t>IBOVB980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</si>
  <si>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</si>
  <si>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</si>
  <si>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</si>
  <si>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</si>
  <si>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</si>
  <si>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</si>
  <si>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</si>
  <si>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</si>
  <si>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</si>
  <si>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</si>
  <si>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</si>
  <si>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</si>
  <si>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</si>
  <si>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</si>
  <si>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</si>
  <si>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</si>
  <si>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</si>
  <si>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</si>
  <si>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</si>
  <si>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</si>
  <si>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</si>
  <si>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</si>
  <si>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</si>
  <si>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</si>
  <si>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</si>
  <si>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</si>
  <si>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</si>
  <si>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</si>
  <si>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</si>
  <si>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</si>
  <si>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</si>
  <si>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</si>
  <si>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</si>
  <si>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</si>
  <si>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</si>
  <si>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</si>
  <si>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</si>
  <si>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</si>
  <si>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</si>
  <si>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</si>
  <si>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</si>
  <si>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</si>
  <si>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</si>
  <si>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</si>
  <si>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</si>
  <si>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</si>
  <si>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</si>
  <si>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</si>
  <si>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</si>
  <si>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</si>
  <si>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</si>
  <si>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</si>
  <si>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</si>
  <si>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</si>
  <si>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</si>
  <si>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</si>
  <si>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</si>
  <si>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</si>
  <si>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</si>
  <si>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</si>
  <si>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</si>
  <si>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</si>
  <si>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</si>
  <si>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</si>
  <si>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</si>
  <si>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</si>
  <si>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</si>
  <si>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</si>
  <si>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</si>
  <si>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</si>
  <si>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</si>
  <si>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</si>
  <si>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</si>
  <si>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</si>
  <si>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</si>
  <si>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</si>
  <si>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</si>
  <si>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</si>
  <si>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</si>
  <si>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</si>
  <si>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</si>
  <si>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</si>
  <si>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</si>
  <si>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</si>
  <si>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</si>
  <si>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</si>
  <si>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</si>
  <si>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</si>
  <si>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</si>
  <si>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</si>
  <si>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</si>
  <si>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</si>
  <si>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</si>
  <si>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</si>
  <si>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</si>
  <si>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</si>
  <si>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CYREA277</t>
  </si>
  <si>
    <t>BEEF11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</si>
  <si>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</si>
  <si>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</si>
  <si>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</si>
  <si>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</si>
  <si>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</si>
  <si>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</si>
  <si>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</si>
  <si>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</si>
  <si>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</si>
  <si>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</si>
  <si>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</si>
  <si>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</si>
  <si>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</si>
  <si>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</si>
  <si>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</si>
  <si>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</si>
  <si>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</si>
  <si>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</si>
  <si>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</si>
  <si>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</si>
  <si>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</si>
  <si>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</si>
  <si>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</si>
  <si>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</si>
  <si>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</si>
  <si>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</si>
  <si>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</si>
  <si>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</si>
  <si>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</si>
  <si>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</si>
  <si>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</si>
  <si>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</si>
  <si>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</si>
  <si>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</si>
  <si>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</si>
  <si>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</si>
  <si>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</si>
  <si>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</si>
  <si>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</si>
  <si>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</si>
  <si>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</si>
  <si>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</si>
  <si>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</si>
  <si>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</si>
  <si>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</si>
  <si>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</si>
  <si>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</si>
  <si>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</si>
  <si>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</si>
  <si>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</si>
  <si>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</si>
  <si>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</si>
  <si>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</si>
  <si>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</si>
  <si>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</si>
  <si>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</si>
  <si>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</si>
  <si>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</si>
  <si>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</si>
  <si>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</si>
  <si>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</si>
  <si>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</si>
  <si>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</si>
  <si>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</si>
  <si>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</si>
  <si>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</si>
  <si>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</si>
  <si>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</si>
  <si>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</si>
  <si>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</si>
  <si>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</si>
  <si>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</si>
  <si>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</si>
  <si>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</si>
  <si>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</si>
  <si>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</si>
  <si>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</si>
  <si>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</si>
  <si>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</si>
  <si>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</si>
  <si>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</si>
  <si>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</si>
  <si>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</si>
  <si>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</si>
  <si>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</si>
  <si>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</si>
  <si>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</si>
  <si>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</si>
  <si>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</si>
  <si>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</si>
  <si>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</si>
  <si>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</si>
  <si>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</si>
  <si>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</si>
  <si>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</si>
  <si>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</si>
  <si>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</si>
  <si>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</si>
  <si>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</si>
  <si>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</si>
  <si>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</si>
  <si>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</si>
  <si>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</si>
  <si>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</si>
  <si>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</si>
  <si>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</si>
  <si>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</si>
  <si>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</si>
  <si>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</si>
  <si>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</si>
  <si>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</si>
  <si>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</si>
  <si>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</si>
  <si>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</si>
  <si>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</si>
  <si>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</si>
  <si>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</si>
  <si>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</si>
  <si>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</si>
  <si>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</si>
  <si>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</si>
  <si>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</si>
  <si>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</si>
  <si>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</si>
  <si>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</si>
  <si>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</si>
  <si>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</si>
  <si>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</si>
  <si>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</si>
  <si>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</si>
  <si>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</si>
  <si>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</si>
  <si>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</si>
  <si>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</si>
  <si>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</si>
  <si>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</si>
  <si>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</si>
  <si>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</si>
  <si>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</si>
  <si>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</si>
  <si>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</si>
  <si>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</si>
  <si>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</si>
  <si>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</si>
  <si>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</si>
  <si>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</si>
  <si>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</si>
  <si>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</si>
  <si>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</si>
  <si>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</si>
  <si>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</si>
  <si>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</si>
  <si>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</si>
  <si>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</si>
  <si>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</si>
  <si>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</si>
  <si>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</si>
  <si>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</si>
  <si>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</si>
  <si>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</si>
  <si>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</si>
  <si>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</si>
  <si>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</si>
  <si>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</si>
  <si>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ITSAI14</t>
  </si>
  <si>
    <t>ITSAU10</t>
  </si>
  <si>
    <t>PETRC194</t>
  </si>
  <si>
    <t>PETRM281</t>
  </si>
  <si>
    <t>PETRO279</t>
  </si>
  <si>
    <t>SBSPB460</t>
  </si>
  <si>
    <t>GGBRA134</t>
  </si>
  <si>
    <t>IGTAA340</t>
  </si>
  <si>
    <t>JHSFA756</t>
  </si>
  <si>
    <t>PETRK181</t>
  </si>
  <si>
    <t>PETRK191</t>
  </si>
  <si>
    <t>PETRW179</t>
  </si>
  <si>
    <t>PETRW181</t>
  </si>
  <si>
    <t>BGIF21</t>
  </si>
  <si>
    <t>BGIF21P023600</t>
  </si>
  <si>
    <t>IBOVA102</t>
  </si>
  <si>
    <t>BBASG290</t>
  </si>
  <si>
    <t>BBDCC206</t>
  </si>
  <si>
    <t>BBDCO196</t>
  </si>
  <si>
    <t>IRBRI600</t>
  </si>
  <si>
    <t>QUALC332</t>
  </si>
  <si>
    <t>VALEG640</t>
  </si>
  <si>
    <t>HGFF11</t>
  </si>
  <si>
    <t>R$ 2,16 B</t>
  </si>
  <si>
    <t>BGIF21P024000</t>
  </si>
  <si>
    <t>BGIF21P026500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</si>
  <si>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</si>
  <si>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</si>
  <si>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</si>
  <si>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</si>
  <si>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</si>
  <si>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</si>
  <si>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</si>
  <si>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</si>
  <si>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</si>
  <si>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</si>
  <si>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</si>
  <si>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</si>
  <si>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</si>
  <si>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</si>
  <si>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</si>
  <si>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</si>
  <si>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</si>
  <si>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</si>
  <si>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</si>
  <si>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</si>
  <si>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</si>
  <si>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</si>
  <si>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</si>
  <si>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</si>
  <si>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</si>
  <si>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</si>
  <si>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</si>
  <si>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</si>
  <si>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</si>
  <si>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</si>
  <si>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</si>
  <si>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</si>
  <si>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</si>
  <si>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</si>
  <si>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</si>
  <si>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</si>
  <si>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</si>
  <si>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</si>
  <si>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</si>
  <si>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</si>
  <si>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</si>
  <si>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</si>
  <si>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</si>
  <si>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</si>
  <si>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</si>
  <si>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</si>
  <si>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</si>
  <si>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</si>
  <si>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</si>
  <si>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</si>
  <si>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</si>
  <si>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</si>
  <si>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</si>
  <si>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</si>
  <si>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</si>
  <si>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</si>
  <si>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</si>
  <si>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BGIF21P022600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</si>
  <si>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</si>
  <si>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</si>
  <si>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</si>
  <si>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</si>
  <si>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</si>
  <si>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</si>
  <si>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</si>
  <si>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</si>
  <si>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BARI11</t>
  </si>
  <si>
    <t>MELI34</t>
  </si>
  <si>
    <t>BRCO11</t>
  </si>
  <si>
    <t>DIVO11</t>
  </si>
  <si>
    <t>XPPR11</t>
  </si>
  <si>
    <t>PORD11</t>
  </si>
  <si>
    <t>MCCI11</t>
  </si>
  <si>
    <t>SLED3</t>
  </si>
  <si>
    <t>MMXM3</t>
  </si>
  <si>
    <t>XPCI11</t>
  </si>
  <si>
    <t>DMMO11</t>
  </si>
  <si>
    <t>RCSL3</t>
  </si>
  <si>
    <t>BOAS3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</si>
  <si>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</si>
  <si>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</si>
  <si>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</si>
  <si>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</si>
  <si>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</si>
  <si>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</si>
  <si>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</si>
  <si>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</si>
  <si>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</si>
  <si>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</si>
  <si>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</si>
  <si>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</si>
  <si>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GPIV33</t>
  </si>
  <si>
    <t>GOGL34</t>
  </si>
  <si>
    <t>CPFF11</t>
  </si>
  <si>
    <t>R$ 817,48 M</t>
  </si>
  <si>
    <t>R$ 653,61 M</t>
  </si>
  <si>
    <t>R$ 843,00 M</t>
  </si>
  <si>
    <t>BERK34</t>
  </si>
  <si>
    <t>BABA34</t>
  </si>
  <si>
    <t>PFIZ34</t>
  </si>
  <si>
    <t>AMZO34</t>
  </si>
  <si>
    <t>DISB34</t>
  </si>
  <si>
    <t>MCDC34</t>
  </si>
  <si>
    <t>FBOK34</t>
  </si>
  <si>
    <t>MSFT34</t>
  </si>
  <si>
    <t>NFLX34</t>
  </si>
  <si>
    <t>R$ 696,28 M</t>
  </si>
  <si>
    <t>R$ 363,69 M</t>
  </si>
  <si>
    <t>R$ 345,63 M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</si>
  <si>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</si>
  <si>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</si>
  <si>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</si>
  <si>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</si>
  <si>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</si>
  <si>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</si>
  <si>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</si>
  <si>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</si>
  <si>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</si>
  <si>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</si>
  <si>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</si>
  <si>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</si>
  <si>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</si>
  <si>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</si>
  <si>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</si>
  <si>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</si>
  <si>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</si>
  <si>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</si>
  <si>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</si>
  <si>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</si>
  <si>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</si>
  <si>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</si>
  <si>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</si>
  <si>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</si>
  <si>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</si>
  <si>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</si>
  <si>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</si>
  <si>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</si>
  <si>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</si>
  <si>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</si>
  <si>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</si>
  <si>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</si>
  <si>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</si>
  <si>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</si>
  <si>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</si>
  <si>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</si>
  <si>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</si>
  <si>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</si>
  <si>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</si>
  <si>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</si>
  <si>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</si>
  <si>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</si>
  <si>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</si>
  <si>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</si>
  <si>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</si>
  <si>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</si>
  <si>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</si>
  <si>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</si>
  <si>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</si>
  <si>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</si>
  <si>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</si>
  <si>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</si>
  <si>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</si>
  <si>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</si>
  <si>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</si>
  <si>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</si>
  <si>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</si>
  <si>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</si>
  <si>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</si>
  <si>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</si>
  <si>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</si>
  <si>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</si>
  <si>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</si>
  <si>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</si>
  <si>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</si>
  <si>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</si>
  <si>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</si>
  <si>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</si>
  <si>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</si>
  <si>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</si>
  <si>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</si>
  <si>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</si>
  <si>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</si>
  <si>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</si>
  <si>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</si>
  <si>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</si>
  <si>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</si>
  <si>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</si>
  <si>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</si>
  <si>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</si>
  <si>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</si>
  <si>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</si>
  <si>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</si>
  <si>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</si>
  <si>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</si>
  <si>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</si>
  <si>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</si>
  <si>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</si>
  <si>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</si>
  <si>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</si>
  <si>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</si>
  <si>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</si>
  <si>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</si>
  <si>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</si>
  <si>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</si>
  <si>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</si>
  <si>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</si>
  <si>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</si>
  <si>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</si>
  <si>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</si>
  <si>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</si>
  <si>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</si>
  <si>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</si>
  <si>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</si>
  <si>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</si>
  <si>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</si>
  <si>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</si>
  <si>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</si>
  <si>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</si>
  <si>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</si>
  <si>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</si>
  <si>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</si>
  <si>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</si>
  <si>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</si>
  <si>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</si>
  <si>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</si>
  <si>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</si>
  <si>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</si>
  <si>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</si>
  <si>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</si>
  <si>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</si>
  <si>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</si>
  <si>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</si>
  <si>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</si>
  <si>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</si>
  <si>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</si>
  <si>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</si>
  <si>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</si>
  <si>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</si>
  <si>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</si>
  <si>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</si>
  <si>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</si>
  <si>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</si>
  <si>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</si>
  <si>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</si>
  <si>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</si>
  <si>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</si>
  <si>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</si>
  <si>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</si>
  <si>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</si>
  <si>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CPLEA590</t>
  </si>
  <si>
    <t>CPLEA600</t>
  </si>
  <si>
    <t>CPLEA610</t>
  </si>
  <si>
    <t>CPLEA620</t>
  </si>
  <si>
    <t>CPLEA630</t>
  </si>
  <si>
    <t>CPLEA640</t>
  </si>
  <si>
    <t>ELETC329</t>
  </si>
  <si>
    <t>ELETC399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</si>
  <si>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</si>
  <si>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</si>
  <si>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</si>
  <si>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</si>
  <si>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</si>
  <si>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</si>
  <si>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</si>
  <si>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</si>
  <si>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</si>
  <si>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</si>
  <si>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</si>
  <si>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</si>
  <si>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</si>
  <si>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</si>
  <si>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</si>
  <si>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</si>
  <si>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</si>
  <si>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</si>
  <si>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</si>
  <si>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</si>
  <si>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</si>
  <si>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</si>
  <si>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</si>
  <si>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</si>
  <si>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</si>
  <si>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</si>
  <si>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</si>
  <si>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</si>
  <si>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</si>
  <si>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</si>
  <si>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</si>
  <si>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</si>
  <si>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</si>
  <si>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</si>
  <si>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</si>
  <si>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</si>
  <si>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</si>
  <si>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</si>
  <si>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</si>
  <si>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</si>
  <si>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</si>
  <si>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</si>
  <si>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</si>
  <si>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</si>
  <si>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</si>
  <si>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</si>
  <si>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</si>
  <si>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</si>
  <si>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</si>
  <si>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</si>
  <si>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</si>
  <si>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</si>
  <si>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</si>
  <si>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</si>
  <si>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</si>
  <si>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</si>
  <si>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</si>
  <si>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</si>
  <si>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</si>
  <si>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</si>
  <si>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</si>
  <si>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</si>
  <si>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</si>
  <si>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</si>
  <si>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</si>
  <si>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</si>
  <si>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</si>
  <si>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</si>
  <si>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</si>
  <si>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</si>
  <si>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</si>
  <si>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</si>
  <si>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</si>
  <si>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</si>
  <si>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</si>
  <si>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</si>
  <si>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</si>
  <si>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</si>
  <si>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</si>
  <si>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</si>
  <si>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</si>
  <si>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</si>
  <si>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</si>
  <si>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</si>
  <si>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</si>
  <si>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</si>
  <si>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</si>
  <si>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</si>
  <si>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</si>
  <si>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</si>
  <si>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</si>
  <si>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</si>
  <si>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</si>
  <si>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</si>
  <si>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</si>
  <si>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</si>
  <si>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</si>
  <si>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</si>
  <si>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</si>
  <si>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</si>
  <si>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</si>
  <si>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</si>
  <si>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</si>
  <si>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</si>
  <si>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</si>
  <si>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</si>
  <si>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</si>
  <si>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</si>
  <si>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</si>
  <si>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</si>
  <si>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</si>
  <si>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</si>
  <si>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</si>
  <si>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</si>
  <si>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</si>
  <si>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</si>
  <si>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</si>
  <si>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</si>
  <si>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</si>
  <si>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</si>
  <si>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</si>
  <si>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</si>
  <si>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</si>
  <si>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</si>
  <si>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</si>
  <si>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</si>
  <si>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</si>
  <si>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</si>
  <si>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</si>
  <si>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</si>
  <si>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</si>
  <si>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</si>
  <si>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</si>
  <si>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</si>
  <si>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</si>
  <si>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</si>
  <si>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</si>
  <si>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</si>
  <si>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</si>
  <si>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</si>
  <si>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</si>
  <si>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</si>
  <si>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</si>
  <si>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</si>
  <si>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</si>
  <si>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</si>
  <si>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</si>
  <si>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</si>
  <si>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</si>
  <si>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</si>
  <si>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</si>
  <si>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</si>
  <si>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</si>
  <si>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</si>
  <si>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</si>
  <si>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</si>
  <si>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</si>
  <si>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</si>
  <si>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</si>
  <si>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</si>
  <si>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</si>
  <si>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</si>
  <si>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</si>
  <si>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</si>
  <si>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</si>
  <si>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</si>
  <si>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</si>
  <si>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</si>
  <si>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</si>
  <si>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</si>
  <si>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</si>
  <si>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</si>
  <si>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</si>
  <si>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</si>
  <si>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</si>
  <si>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</si>
  <si>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</si>
  <si>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</si>
  <si>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</si>
  <si>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</si>
  <si>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</si>
  <si>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</si>
  <si>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</si>
  <si>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</si>
  <si>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</si>
  <si>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</si>
  <si>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</si>
  <si>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</si>
  <si>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</si>
  <si>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</si>
  <si>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</si>
  <si>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</si>
  <si>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</si>
  <si>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</si>
  <si>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</si>
  <si>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</si>
  <si>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</si>
  <si>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</si>
  <si>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</si>
  <si>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</si>
  <si>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</si>
  <si>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</si>
  <si>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</si>
  <si>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</si>
  <si>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</si>
  <si>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</si>
  <si>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</si>
  <si>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</si>
  <si>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</si>
  <si>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</si>
  <si>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</si>
  <si>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</si>
  <si>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</si>
  <si>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</si>
  <si>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</si>
  <si>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</si>
  <si>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</si>
  <si>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</si>
  <si>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</si>
  <si>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</si>
  <si>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</si>
  <si>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</si>
  <si>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</si>
  <si>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</si>
  <si>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</si>
  <si>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</si>
  <si>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</si>
  <si>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</si>
  <si>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</si>
  <si>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</si>
  <si>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</si>
  <si>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</si>
  <si>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</si>
  <si>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</si>
  <si>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</si>
  <si>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</si>
  <si>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</si>
  <si>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</si>
  <si>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</si>
  <si>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</si>
  <si>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</si>
  <si>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</si>
  <si>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</si>
  <si>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</si>
  <si>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</si>
  <si>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</si>
  <si>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</si>
  <si>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</si>
  <si>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</si>
  <si>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</si>
  <si>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</si>
  <si>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</si>
  <si>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</si>
  <si>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</si>
  <si>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</si>
  <si>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</si>
  <si>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</si>
  <si>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</si>
  <si>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</si>
  <si>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</si>
  <si>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</si>
  <si>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</si>
  <si>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</si>
  <si>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</si>
  <si>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</si>
  <si>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</si>
  <si>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</si>
  <si>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</si>
  <si>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</si>
  <si>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</si>
  <si>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</si>
  <si>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</si>
  <si>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</si>
  <si>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</si>
  <si>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</si>
  <si>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</si>
  <si>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</si>
  <si>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</si>
  <si>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</si>
  <si>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</si>
  <si>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</si>
  <si>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</si>
  <si>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</si>
  <si>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</si>
  <si>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</si>
  <si>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</si>
  <si>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</si>
  <si>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</si>
  <si>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</si>
  <si>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</si>
  <si>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</si>
  <si>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</si>
  <si>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</si>
  <si>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</si>
  <si>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</si>
  <si>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</si>
  <si>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</si>
  <si>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</si>
  <si>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</si>
  <si>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</si>
  <si>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</si>
  <si>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</si>
  <si>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</si>
  <si>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</si>
  <si>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</si>
  <si>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</si>
  <si>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</si>
  <si>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</si>
  <si>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</si>
  <si>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</si>
  <si>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</si>
  <si>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</si>
  <si>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</si>
  <si>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</si>
  <si>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</si>
  <si>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</si>
  <si>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</si>
  <si>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</si>
  <si>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</si>
  <si>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</si>
  <si>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</si>
  <si>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</si>
  <si>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</si>
  <si>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</si>
  <si>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</si>
  <si>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</si>
  <si>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</si>
  <si>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</si>
  <si>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</si>
  <si>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</si>
  <si>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</si>
  <si>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</si>
  <si>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</si>
  <si>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</si>
  <si>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</si>
  <si>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</si>
  <si>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</si>
  <si>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</si>
  <si>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</si>
  <si>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</si>
  <si>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</si>
  <si>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</si>
  <si>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</si>
  <si>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</si>
  <si>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</si>
  <si>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</si>
  <si>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</si>
  <si>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</si>
  <si>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</si>
  <si>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</si>
  <si>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</si>
  <si>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</si>
  <si>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</si>
  <si>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</si>
  <si>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</si>
  <si>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</si>
  <si>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</si>
  <si>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</si>
  <si>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</si>
  <si>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</si>
  <si>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</si>
  <si>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</si>
  <si>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</si>
  <si>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</si>
  <si>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</si>
  <si>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</si>
  <si>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</si>
  <si>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</si>
  <si>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</si>
  <si>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</si>
  <si>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</si>
  <si>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</si>
  <si>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</si>
  <si>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</si>
  <si>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</si>
  <si>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</si>
  <si>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</si>
  <si>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</si>
  <si>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</si>
  <si>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</si>
  <si>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</si>
  <si>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</si>
  <si>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</si>
  <si>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</si>
  <si>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</si>
  <si>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</si>
  <si>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</si>
  <si>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</si>
  <si>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</si>
  <si>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</si>
  <si>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</si>
  <si>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</si>
  <si>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</si>
  <si>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</si>
  <si>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</si>
  <si>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</si>
  <si>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</si>
  <si>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</si>
  <si>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</si>
  <si>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</si>
  <si>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</si>
  <si>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</si>
  <si>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</si>
  <si>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</si>
  <si>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</si>
  <si>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</si>
  <si>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</si>
  <si>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</si>
  <si>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</si>
  <si>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</si>
  <si>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</si>
  <si>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</si>
  <si>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</si>
  <si>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</si>
  <si>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</si>
  <si>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</si>
  <si>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</si>
  <si>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</si>
  <si>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</si>
  <si>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</si>
  <si>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</si>
  <si>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</si>
  <si>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</si>
  <si>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</si>
  <si>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</si>
  <si>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</si>
  <si>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</si>
  <si>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</si>
  <si>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</si>
  <si>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</si>
  <si>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</si>
  <si>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</si>
  <si>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</si>
  <si>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</si>
  <si>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</si>
  <si>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</si>
  <si>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</si>
  <si>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</si>
  <si>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</si>
  <si>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</si>
  <si>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</si>
  <si>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</si>
  <si>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</si>
  <si>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</si>
  <si>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</si>
  <si>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</si>
  <si>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</si>
  <si>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</si>
  <si>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</si>
  <si>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</si>
  <si>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</si>
  <si>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</si>
  <si>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</si>
  <si>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</si>
  <si>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</si>
  <si>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</si>
  <si>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</si>
  <si>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</si>
  <si>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</si>
  <si>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</si>
  <si>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</si>
  <si>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</si>
  <si>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</si>
  <si>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</si>
  <si>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</si>
  <si>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</si>
  <si>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</si>
  <si>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</si>
  <si>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</si>
  <si>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</si>
  <si>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</si>
  <si>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</si>
  <si>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</si>
  <si>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</si>
  <si>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</si>
  <si>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</si>
  <si>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</si>
  <si>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</si>
  <si>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</si>
  <si>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</si>
  <si>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</si>
  <si>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</si>
  <si>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</si>
  <si>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</si>
  <si>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</si>
  <si>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</si>
  <si>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</si>
  <si>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</si>
  <si>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</si>
  <si>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</si>
  <si>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</si>
  <si>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</si>
  <si>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</si>
  <si>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</si>
  <si>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</si>
  <si>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</si>
  <si>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</si>
  <si>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</si>
  <si>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</si>
  <si>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</si>
  <si>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</si>
  <si>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</si>
  <si>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</si>
  <si>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</si>
  <si>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</si>
  <si>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</si>
  <si>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</si>
  <si>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</si>
  <si>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</si>
  <si>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</si>
  <si>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</si>
  <si>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</si>
  <si>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</si>
  <si>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</si>
  <si>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</si>
  <si>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</si>
  <si>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</si>
  <si>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</si>
  <si>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</si>
  <si>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</si>
  <si>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</si>
  <si>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</si>
  <si>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</si>
  <si>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</si>
  <si>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</si>
  <si>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</si>
  <si>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</si>
  <si>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</si>
  <si>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</si>
  <si>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</si>
  <si>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</si>
  <si>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</si>
  <si>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</si>
  <si>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</si>
  <si>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</si>
  <si>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</si>
  <si>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</si>
  <si>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</si>
  <si>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</si>
  <si>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</si>
  <si>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</si>
  <si>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</si>
  <si>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</si>
  <si>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</si>
  <si>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</si>
  <si>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</si>
  <si>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</si>
  <si>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</si>
  <si>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</si>
  <si>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</si>
  <si>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</si>
  <si>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</si>
  <si>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</si>
  <si>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</si>
  <si>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</si>
  <si>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</si>
  <si>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</si>
  <si>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</si>
  <si>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</si>
  <si>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</si>
  <si>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</si>
  <si>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</si>
  <si>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</si>
  <si>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</si>
  <si>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</si>
  <si>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</si>
  <si>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</si>
  <si>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</si>
  <si>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</si>
  <si>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</si>
  <si>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</si>
  <si>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</si>
  <si>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</si>
  <si>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</si>
  <si>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</si>
  <si>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</si>
  <si>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</si>
  <si>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</si>
  <si>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</si>
  <si>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</si>
  <si>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</si>
  <si>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</si>
  <si>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</si>
  <si>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</si>
  <si>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</si>
  <si>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</si>
  <si>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</si>
  <si>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</si>
  <si>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</si>
  <si>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</si>
  <si>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</si>
  <si>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</si>
  <si>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</si>
  <si>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</si>
  <si>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</si>
  <si>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</si>
  <si>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</si>
  <si>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</si>
  <si>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</si>
  <si>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</si>
  <si>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</si>
  <si>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</si>
  <si>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</si>
  <si>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</si>
  <si>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</si>
  <si>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</si>
  <si>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</si>
  <si>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</si>
  <si>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</si>
  <si>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</si>
  <si>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</si>
  <si>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</si>
  <si>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</si>
  <si>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</si>
  <si>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</si>
  <si>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</si>
  <si>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</si>
  <si>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</si>
  <si>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</si>
  <si>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</si>
  <si>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</si>
  <si>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</si>
  <si>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</si>
  <si>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</si>
  <si>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</si>
  <si>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</si>
  <si>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</si>
  <si>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</si>
  <si>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</si>
  <si>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</si>
  <si>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</si>
  <si>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</si>
  <si>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</si>
  <si>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</si>
  <si>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</si>
  <si>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</si>
  <si>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</si>
  <si>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</si>
  <si>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</si>
  <si>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</si>
  <si>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</si>
  <si>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</si>
  <si>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</si>
  <si>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</si>
  <si>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</si>
  <si>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</si>
  <si>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</si>
  <si>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</si>
  <si>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</si>
  <si>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</si>
  <si>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</si>
  <si>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</si>
  <si>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</si>
  <si>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</si>
  <si>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</si>
  <si>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</si>
  <si>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</si>
  <si>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</si>
  <si>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</si>
  <si>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</si>
  <si>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</si>
  <si>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</si>
  <si>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</si>
  <si>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</si>
  <si>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</si>
  <si>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</si>
  <si>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</si>
  <si>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</si>
  <si>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</si>
  <si>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</si>
  <si>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</si>
  <si>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</si>
  <si>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</si>
  <si>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</si>
  <si>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</si>
  <si>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</si>
  <si>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</si>
  <si>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</si>
  <si>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</si>
  <si>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</si>
  <si>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</si>
  <si>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</si>
  <si>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</si>
  <si>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</si>
  <si>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</si>
  <si>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</si>
  <si>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</si>
  <si>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</si>
  <si>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</si>
  <si>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</si>
  <si>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</si>
  <si>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</si>
  <si>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</si>
  <si>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</si>
  <si>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</si>
  <si>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</si>
  <si>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</si>
  <si>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</si>
  <si>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</si>
  <si>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</si>
  <si>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</si>
  <si>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</si>
  <si>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</si>
  <si>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</si>
  <si>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</si>
  <si>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</si>
  <si>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</si>
  <si>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</si>
  <si>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</si>
  <si>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</si>
  <si>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</si>
  <si>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</si>
  <si>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</si>
  <si>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</si>
  <si>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</si>
  <si>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</si>
  <si>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</si>
  <si>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</si>
  <si>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</si>
  <si>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</si>
  <si>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</si>
  <si>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</si>
  <si>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</si>
  <si>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</si>
  <si>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</si>
  <si>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</si>
  <si>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</si>
  <si>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</si>
  <si>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</si>
  <si>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</si>
  <si>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</si>
  <si>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</si>
  <si>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</si>
  <si>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</si>
  <si>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</si>
  <si>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</si>
  <si>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</si>
  <si>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</si>
  <si>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</si>
  <si>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</si>
  <si>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</si>
  <si>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</si>
  <si>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</si>
  <si>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</si>
  <si>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</si>
  <si>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</si>
  <si>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</si>
  <si>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</si>
  <si>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</si>
  <si>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</si>
  <si>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</si>
  <si>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</si>
  <si>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</si>
  <si>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</si>
  <si>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</si>
  <si>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</si>
  <si>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</si>
  <si>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</si>
  <si>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</si>
  <si>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</si>
  <si>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</si>
  <si>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</si>
  <si>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</si>
  <si>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</si>
  <si>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</si>
  <si>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</si>
  <si>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</si>
  <si>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</si>
  <si>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</si>
  <si>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</si>
  <si>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</si>
  <si>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</si>
  <si>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</si>
  <si>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</si>
  <si>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</si>
  <si>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</si>
  <si>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</si>
  <si>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</si>
  <si>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</si>
  <si>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</si>
  <si>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</si>
  <si>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</si>
  <si>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</si>
  <si>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</si>
  <si>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</si>
  <si>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</si>
  <si>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</si>
  <si>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</si>
  <si>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</si>
  <si>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</si>
  <si>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</si>
  <si>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</si>
  <si>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</si>
  <si>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</si>
  <si>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</si>
  <si>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</si>
  <si>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</si>
  <si>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</si>
  <si>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</si>
  <si>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</si>
  <si>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</si>
  <si>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</si>
  <si>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</si>
  <si>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</si>
  <si>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</si>
  <si>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</si>
  <si>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</si>
  <si>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</si>
  <si>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</si>
  <si>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</si>
  <si>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</si>
  <si>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</si>
  <si>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</si>
  <si>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</si>
  <si>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</si>
  <si>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</si>
  <si>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</si>
  <si>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</si>
  <si>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</si>
  <si>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</si>
  <si>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</si>
  <si>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</si>
  <si>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</si>
  <si>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</si>
  <si>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</si>
  <si>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</si>
  <si>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</si>
  <si>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</si>
  <si>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</si>
  <si>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</si>
  <si>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</si>
  <si>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</si>
  <si>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</si>
  <si>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</si>
  <si>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</si>
  <si>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</si>
  <si>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</si>
  <si>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</si>
  <si>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</si>
  <si>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</si>
  <si>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</si>
  <si>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</si>
  <si>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</si>
  <si>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</si>
  <si>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</si>
  <si>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</si>
  <si>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</si>
  <si>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</si>
  <si>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</si>
  <si>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</si>
  <si>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</si>
  <si>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</si>
  <si>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</si>
  <si>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</si>
  <si>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</si>
  <si>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</si>
  <si>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</si>
  <si>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</si>
  <si>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</si>
  <si>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</si>
  <si>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</si>
  <si>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</si>
  <si>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</si>
  <si>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</si>
  <si>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</si>
  <si>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</si>
  <si>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</si>
  <si>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</si>
  <si>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</si>
  <si>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</si>
  <si>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</si>
  <si>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</si>
  <si>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</si>
  <si>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</si>
  <si>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</si>
  <si>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</si>
  <si>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</si>
  <si>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</si>
  <si>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</si>
  <si>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</si>
  <si>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</si>
  <si>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</si>
  <si>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</si>
  <si>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</si>
  <si>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</si>
  <si>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</si>
  <si>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</si>
  <si>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</si>
  <si>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</si>
  <si>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</si>
  <si>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</si>
  <si>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</si>
  <si>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</si>
  <si>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</si>
  <si>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</si>
  <si>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</si>
  <si>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</si>
  <si>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</si>
  <si>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</si>
  <si>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</si>
  <si>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</si>
  <si>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</si>
  <si>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</si>
  <si>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</si>
  <si>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</si>
  <si>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PETRL141</t>
  </si>
  <si>
    <t>PETRL169</t>
  </si>
  <si>
    <t>BBDCL181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</si>
  <si>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</si>
  <si>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</si>
  <si>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</si>
  <si>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</si>
  <si>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</si>
  <si>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</si>
  <si>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</si>
  <si>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</si>
  <si>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</si>
  <si>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</si>
  <si>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</si>
  <si>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</si>
  <si>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</si>
  <si>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</si>
  <si>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</si>
  <si>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</si>
  <si>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</si>
  <si>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</si>
  <si>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</si>
  <si>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JHSFA549</t>
  </si>
  <si>
    <t>MGLUA110</t>
  </si>
  <si>
    <t>MRVEA172</t>
  </si>
  <si>
    <t>MULTA230</t>
  </si>
  <si>
    <t>NTCOA510</t>
  </si>
  <si>
    <t>RAILA180</t>
  </si>
  <si>
    <t>USIMA102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</si>
  <si>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</si>
  <si>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</si>
  <si>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</si>
  <si>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</si>
  <si>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</si>
  <si>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</si>
  <si>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</si>
  <si>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</si>
  <si>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</si>
  <si>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</si>
  <si>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</si>
  <si>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</si>
  <si>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</si>
  <si>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</si>
  <si>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</si>
  <si>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</si>
  <si>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CPLEA580</t>
  </si>
  <si>
    <t>IGBR3</t>
  </si>
  <si>
    <t>BGIF21P026000</t>
  </si>
  <si>
    <t>BGIK21C025200</t>
  </si>
  <si>
    <t>BGIK21C026000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</si>
  <si>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</si>
  <si>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</si>
  <si>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</si>
  <si>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</si>
  <si>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</si>
  <si>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</si>
  <si>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</si>
  <si>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BOVAM980</t>
  </si>
  <si>
    <t>CESPN275</t>
  </si>
  <si>
    <t>CESPN290</t>
  </si>
  <si>
    <t>IBOVM920</t>
  </si>
  <si>
    <t>IBOVM980</t>
  </si>
  <si>
    <t>IBOVP950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</si>
  <si>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</si>
  <si>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</si>
  <si>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</si>
  <si>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</si>
  <si>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</si>
  <si>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</si>
  <si>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</si>
  <si>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</si>
  <si>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</si>
  <si>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</si>
  <si>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</si>
  <si>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</si>
  <si>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</si>
  <si>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</si>
  <si>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</si>
  <si>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</si>
  <si>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</si>
  <si>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</si>
  <si>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</si>
  <si>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</si>
  <si>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</si>
  <si>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</si>
  <si>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</si>
  <si>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</si>
  <si>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</si>
  <si>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</si>
  <si>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</si>
  <si>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</si>
  <si>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</si>
  <si>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</si>
  <si>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</si>
  <si>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</si>
  <si>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</si>
  <si>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</si>
  <si>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</si>
  <si>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</si>
  <si>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</si>
  <si>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</si>
  <si>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</si>
  <si>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</si>
  <si>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</si>
  <si>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</si>
  <si>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</si>
  <si>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</si>
  <si>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</si>
  <si>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</si>
  <si>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</si>
  <si>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</si>
  <si>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</si>
  <si>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</si>
  <si>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</si>
  <si>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</si>
  <si>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BRDTA21</t>
  </si>
  <si>
    <t>BRKMA275</t>
  </si>
  <si>
    <t>BTOWA880</t>
  </si>
  <si>
    <t>GRNDA100</t>
  </si>
  <si>
    <t>MGLUA106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</si>
  <si>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</si>
  <si>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</si>
  <si>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</si>
  <si>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</si>
  <si>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</si>
  <si>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</si>
  <si>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</si>
  <si>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</si>
  <si>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</si>
  <si>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</si>
  <si>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</si>
  <si>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</si>
  <si>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</si>
  <si>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</si>
  <si>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BOVAA960</t>
  </si>
  <si>
    <t>CCMF21C008100</t>
  </si>
  <si>
    <t>CCMF21C008600</t>
  </si>
  <si>
    <t>CCMF21C008700</t>
  </si>
  <si>
    <t>CCMF21C009300</t>
  </si>
  <si>
    <t>IDIF22C297800</t>
  </si>
  <si>
    <t>IDIF22C298000</t>
  </si>
  <si>
    <t>IBOVP810</t>
  </si>
  <si>
    <t>IBOVP860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</si>
  <si>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</si>
  <si>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</si>
  <si>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</si>
  <si>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</si>
  <si>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</si>
  <si>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</si>
  <si>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</si>
  <si>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</si>
  <si>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</si>
  <si>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</si>
  <si>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</si>
  <si>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</si>
  <si>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</si>
  <si>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</si>
  <si>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</si>
  <si>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</si>
  <si>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</si>
  <si>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</si>
  <si>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</si>
  <si>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</si>
  <si>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</si>
  <si>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</si>
  <si>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</si>
  <si>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</si>
  <si>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</si>
  <si>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</si>
  <si>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</si>
  <si>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</si>
  <si>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</si>
  <si>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</si>
  <si>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</si>
  <si>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</si>
  <si>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</si>
  <si>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</si>
  <si>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</si>
  <si>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</si>
  <si>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</si>
  <si>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</si>
  <si>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</si>
  <si>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ABEVA130</t>
  </si>
  <si>
    <t>BRFSA157</t>
  </si>
  <si>
    <t>CIELA320</t>
  </si>
  <si>
    <t>ITSAA107</t>
  </si>
  <si>
    <t>ELETC367</t>
  </si>
  <si>
    <t>ELETO367</t>
  </si>
  <si>
    <t>ELETM291</t>
  </si>
  <si>
    <t>BOVB11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</si>
  <si>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</si>
  <si>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</si>
  <si>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</si>
  <si>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</si>
  <si>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</si>
  <si>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</si>
  <si>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</si>
  <si>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</si>
  <si>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</si>
  <si>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</si>
  <si>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</si>
  <si>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</si>
  <si>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</si>
  <si>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</si>
  <si>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</si>
  <si>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</si>
  <si>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</si>
  <si>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</si>
  <si>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</si>
  <si>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</si>
  <si>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</si>
  <si>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</si>
  <si>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</si>
  <si>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</si>
  <si>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</si>
  <si>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</si>
  <si>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</si>
  <si>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</si>
  <si>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</si>
  <si>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</si>
  <si>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</si>
  <si>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</si>
  <si>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</si>
  <si>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</si>
  <si>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</si>
  <si>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</si>
  <si>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</si>
  <si>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</si>
  <si>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</si>
  <si>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</si>
  <si>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</si>
  <si>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</si>
  <si>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</si>
  <si>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</si>
  <si>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</si>
  <si>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</si>
  <si>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B3SAA476</t>
  </si>
  <si>
    <t>FHER3</t>
  </si>
  <si>
    <t>BGIK21C027500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</si>
  <si>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</si>
  <si>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</si>
  <si>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</si>
  <si>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</si>
  <si>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</si>
  <si>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</si>
  <si>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</si>
  <si>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</si>
  <si>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</si>
  <si>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</si>
  <si>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</si>
  <si>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</si>
  <si>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</si>
  <si>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</si>
  <si>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</si>
  <si>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</si>
  <si>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</si>
  <si>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</si>
  <si>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</si>
  <si>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</si>
  <si>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</si>
  <si>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</si>
  <si>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</si>
  <si>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</si>
  <si>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</si>
  <si>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</si>
  <si>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</si>
  <si>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</si>
  <si>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</si>
  <si>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</si>
  <si>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</si>
  <si>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</si>
  <si>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</si>
  <si>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</si>
  <si>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</si>
  <si>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</si>
  <si>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</si>
  <si>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</si>
  <si>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</si>
  <si>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</si>
  <si>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</si>
  <si>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</si>
  <si>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</si>
  <si>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</si>
  <si>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</si>
  <si>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</si>
  <si>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</si>
  <si>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</si>
  <si>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</si>
  <si>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</si>
  <si>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</si>
  <si>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</si>
  <si>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</si>
  <si>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</si>
  <si>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</si>
  <si>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</si>
  <si>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</si>
  <si>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</si>
  <si>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</si>
  <si>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</si>
  <si>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</si>
  <si>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</si>
  <si>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</si>
  <si>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</si>
  <si>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</si>
  <si>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</si>
  <si>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</si>
  <si>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</si>
  <si>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</si>
  <si>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</si>
  <si>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</si>
  <si>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</si>
  <si>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</si>
  <si>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</si>
  <si>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</si>
  <si>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</si>
  <si>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</si>
  <si>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</si>
  <si>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</si>
  <si>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</si>
  <si>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</si>
  <si>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</si>
  <si>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</si>
  <si>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</si>
  <si>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B3SAA443</t>
  </si>
  <si>
    <t>BOVVA980</t>
  </si>
  <si>
    <t>ELETA326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</si>
  <si>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</si>
  <si>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</si>
  <si>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</si>
  <si>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</si>
  <si>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</si>
  <si>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</si>
  <si>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</si>
  <si>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</si>
  <si>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</si>
  <si>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</si>
  <si>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</si>
  <si>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</si>
  <si>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</si>
  <si>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</si>
  <si>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</si>
  <si>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</si>
  <si>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</si>
  <si>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</si>
  <si>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</si>
  <si>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</si>
  <si>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</si>
  <si>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</si>
  <si>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</si>
  <si>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</si>
  <si>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</si>
  <si>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</si>
  <si>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</si>
  <si>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</si>
  <si>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</si>
  <si>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</si>
  <si>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</si>
  <si>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</si>
  <si>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</si>
  <si>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</si>
  <si>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</si>
  <si>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</si>
  <si>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</si>
  <si>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</si>
  <si>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</si>
  <si>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</si>
  <si>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</si>
  <si>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</si>
  <si>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</si>
  <si>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</si>
  <si>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</si>
  <si>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</si>
  <si>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</si>
  <si>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</si>
  <si>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</si>
  <si>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</si>
  <si>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</si>
  <si>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</si>
  <si>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</si>
  <si>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</si>
  <si>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</si>
  <si>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</si>
  <si>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</si>
  <si>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</si>
  <si>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</si>
  <si>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</si>
  <si>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</si>
  <si>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</si>
  <si>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</si>
  <si>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</si>
  <si>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</si>
  <si>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</si>
  <si>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</si>
  <si>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</si>
  <si>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</si>
  <si>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</si>
  <si>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</si>
  <si>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</si>
  <si>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</si>
  <si>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</si>
  <si>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</si>
  <si>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</si>
  <si>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</si>
  <si>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</si>
  <si>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</si>
  <si>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</si>
  <si>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</si>
  <si>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</si>
  <si>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</si>
  <si>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</si>
  <si>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</si>
  <si>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</si>
  <si>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</si>
  <si>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</si>
  <si>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</si>
  <si>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</si>
  <si>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</si>
  <si>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</si>
  <si>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</si>
  <si>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</si>
  <si>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</si>
  <si>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</si>
  <si>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</si>
  <si>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</si>
  <si>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</si>
  <si>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</si>
  <si>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</si>
  <si>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</si>
  <si>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</si>
  <si>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</si>
  <si>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</si>
  <si>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</si>
  <si>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</si>
  <si>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</si>
  <si>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</si>
  <si>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</si>
  <si>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</si>
  <si>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</si>
  <si>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</si>
  <si>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</si>
  <si>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</si>
  <si>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</si>
  <si>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</si>
  <si>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</si>
  <si>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</si>
  <si>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</si>
  <si>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</si>
  <si>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</si>
  <si>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</si>
  <si>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</si>
  <si>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</si>
  <si>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</si>
  <si>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</si>
  <si>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BRKMA255</t>
  </si>
  <si>
    <t>YDUQA255</t>
  </si>
  <si>
    <t>EQTLD187</t>
  </si>
  <si>
    <t>R$ 0,01</t>
  </si>
  <si>
    <t xml:space="preserve">   10,58</t>
  </si>
  <si>
    <t>R$ 0,02</t>
  </si>
  <si>
    <t>R$ 0,03</t>
  </si>
  <si>
    <t>R$ 0,07</t>
  </si>
  <si>
    <t>R$ 0,13</t>
  </si>
  <si>
    <t>R$ 0,27</t>
  </si>
  <si>
    <t>R$ 0,45</t>
  </si>
  <si>
    <t>R$ 0,80</t>
  </si>
  <si>
    <t>R$ 1,19</t>
  </si>
  <si>
    <t>R$ 1,91</t>
  </si>
  <si>
    <t>R$ 2,03</t>
  </si>
  <si>
    <t>R$ 2,04</t>
  </si>
  <si>
    <t>R$ 2,05</t>
  </si>
  <si>
    <t>R$ 2,62</t>
  </si>
  <si>
    <t>R$ 2,60</t>
  </si>
  <si>
    <t>R$ 4,00</t>
  </si>
  <si>
    <t>R$ 3,00</t>
  </si>
  <si>
    <t>R$ 4,09</t>
  </si>
  <si>
    <t>R$ 1,47</t>
  </si>
  <si>
    <t>R$ 7,50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</si>
  <si>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</si>
  <si>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</si>
  <si>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</si>
  <si>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</si>
  <si>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</si>
  <si>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</si>
  <si>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</si>
  <si>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</si>
  <si>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</si>
  <si>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</si>
  <si>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</si>
  <si>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</si>
  <si>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</si>
  <si>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</si>
  <si>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</si>
  <si>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</si>
  <si>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</si>
  <si>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</si>
  <si>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</si>
  <si>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</si>
  <si>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</si>
  <si>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</si>
  <si>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</si>
  <si>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</si>
  <si>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</si>
  <si>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</si>
  <si>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</si>
  <si>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</si>
  <si>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</si>
  <si>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</si>
  <si>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</si>
  <si>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</si>
  <si>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</si>
  <si>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</si>
  <si>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R$ 0,08</t>
  </si>
  <si>
    <t>R$ 0,11</t>
  </si>
  <si>
    <t>R$ 0,25</t>
  </si>
  <si>
    <t>R$ 0,33</t>
  </si>
  <si>
    <t>R$ 0,19</t>
  </si>
  <si>
    <t>R$ 0,37</t>
  </si>
  <si>
    <t>R$ 0,26</t>
  </si>
  <si>
    <t>R$ 0,32</t>
  </si>
  <si>
    <t xml:space="preserve">   47,61</t>
  </si>
  <si>
    <t>R$ 0,40</t>
  </si>
  <si>
    <t>R$ 0,50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</si>
  <si>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</si>
  <si>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</si>
  <si>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</si>
  <si>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</si>
  <si>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</si>
  <si>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</si>
  <si>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</si>
  <si>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</si>
  <si>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</si>
  <si>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</si>
  <si>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R$ 6,00</t>
  </si>
  <si>
    <t>R$ 4,28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</si>
  <si>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</si>
  <si>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</si>
  <si>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</si>
  <si>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</si>
  <si>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</si>
  <si>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</si>
  <si>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</si>
  <si>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</si>
  <si>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</si>
  <si>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</si>
  <si>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</si>
  <si>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</si>
  <si>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</si>
  <si>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25,72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</si>
  <si>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</si>
  <si>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</si>
  <si>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</si>
  <si>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</si>
  <si>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</si>
  <si>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</si>
  <si>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</si>
  <si>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</si>
  <si>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</si>
  <si>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</si>
  <si>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</si>
  <si>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</si>
  <si>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</si>
  <si>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</si>
  <si>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</si>
  <si>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</si>
  <si>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</si>
  <si>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</si>
  <si>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</si>
  <si>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</si>
  <si>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</si>
  <si>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</si>
  <si>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</si>
  <si>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</si>
  <si>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</si>
  <si>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</si>
  <si>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</si>
  <si>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</si>
  <si>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</si>
  <si>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>R$ 2,50</t>
  </si>
  <si>
    <t>R$ 2,24</t>
  </si>
  <si>
    <t>R$ 3,25</t>
  </si>
  <si>
    <t xml:space="preserve">   33,97</t>
  </si>
  <si>
    <t>R$ 3,10</t>
  </si>
  <si>
    <t xml:space="preserve">   34,47</t>
  </si>
  <si>
    <t>R$ 3,47</t>
  </si>
  <si>
    <t>R$ 4,25</t>
  </si>
  <si>
    <t>R$ 4,20</t>
  </si>
  <si>
    <t>R$ 2,70</t>
  </si>
  <si>
    <t>R$ 4,90</t>
  </si>
  <si>
    <t>R$ 0,12</t>
  </si>
  <si>
    <t>R$ 4,80</t>
  </si>
  <si>
    <t>R$ 3,79</t>
  </si>
  <si>
    <t>R$ 5,05</t>
  </si>
  <si>
    <t>R$ 8,45</t>
  </si>
  <si>
    <t>R$ 11,50</t>
  </si>
  <si>
    <t>R$ 0,04</t>
  </si>
  <si>
    <t>R$ 0,06</t>
  </si>
  <si>
    <t>R$ 0,17</t>
  </si>
  <si>
    <t>R$ 0,05</t>
  </si>
  <si>
    <t xml:space="preserve">   18,63</t>
  </si>
  <si>
    <t>R$ 0,43</t>
  </si>
  <si>
    <t>R$ 0,85</t>
  </si>
  <si>
    <t>R$ 0,16</t>
  </si>
  <si>
    <t xml:space="preserve">   20,63</t>
  </si>
  <si>
    <t xml:space="preserve">   18,98</t>
  </si>
  <si>
    <t>R$ 0,83</t>
  </si>
  <si>
    <t>R$ 0,21</t>
  </si>
  <si>
    <t>R$ 1,41</t>
  </si>
  <si>
    <t>R$ 1,17</t>
  </si>
  <si>
    <t xml:space="preserve">   19,98</t>
  </si>
  <si>
    <t>R$ 1,65</t>
  </si>
  <si>
    <t>R$ 0,58</t>
  </si>
  <si>
    <t>R$ 0,98</t>
  </si>
  <si>
    <t>R$ 0,77</t>
  </si>
  <si>
    <t xml:space="preserve">   20,98</t>
  </si>
  <si>
    <t>R$ 2,11</t>
  </si>
  <si>
    <t xml:space="preserve">   21,13</t>
  </si>
  <si>
    <t>R$ 0,90</t>
  </si>
  <si>
    <t xml:space="preserve">   23,13</t>
  </si>
  <si>
    <t>R$ 2,76</t>
  </si>
  <si>
    <t>R$ 1,78</t>
  </si>
  <si>
    <t xml:space="preserve">   22,63</t>
  </si>
  <si>
    <t>R$ 2,45</t>
  </si>
  <si>
    <t>R$ 2,67</t>
  </si>
  <si>
    <t>R$ 2,21</t>
  </si>
  <si>
    <t>R$ 3,62</t>
  </si>
  <si>
    <t xml:space="preserve">   23,63</t>
  </si>
  <si>
    <t>R$ 3,97</t>
  </si>
  <si>
    <t xml:space="preserve">   24,63</t>
  </si>
  <si>
    <t>R$ 4,60</t>
  </si>
  <si>
    <t xml:space="preserve">   24,98</t>
  </si>
  <si>
    <t>R$ 5,60</t>
  </si>
  <si>
    <t>R$ 8,20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</si>
  <si>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</si>
  <si>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</si>
  <si>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</si>
  <si>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</si>
  <si>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</si>
  <si>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</si>
  <si>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</si>
  <si>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</si>
  <si>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</si>
  <si>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</si>
  <si>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</si>
  <si>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</si>
  <si>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</si>
  <si>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</si>
  <si>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</si>
  <si>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</si>
  <si>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</si>
  <si>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</si>
  <si>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</si>
  <si>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</si>
  <si>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</si>
  <si>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</si>
  <si>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</si>
  <si>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</si>
  <si>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</si>
  <si>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</si>
  <si>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</si>
  <si>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</si>
  <si>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</si>
  <si>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</si>
  <si>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</si>
  <si>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</si>
  <si>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</si>
  <si>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</si>
  <si>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</si>
  <si>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</si>
  <si>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</si>
  <si>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R$ 1,25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</si>
  <si>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</si>
  <si>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</si>
  <si>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</si>
  <si>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</si>
  <si>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</si>
  <si>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</si>
  <si>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</si>
  <si>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</si>
  <si>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</si>
  <si>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</si>
  <si>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</si>
  <si>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</si>
  <si>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</si>
  <si>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</si>
  <si>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</si>
  <si>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</si>
  <si>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</si>
  <si>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</si>
  <si>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</si>
  <si>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</si>
  <si>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</si>
  <si>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</si>
  <si>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</si>
  <si>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</si>
  <si>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</si>
  <si>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</si>
  <si>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</si>
  <si>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</si>
  <si>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</si>
  <si>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</si>
  <si>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</si>
  <si>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</si>
  <si>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</si>
  <si>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</si>
  <si>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</si>
  <si>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</si>
  <si>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</si>
  <si>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</si>
  <si>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</si>
  <si>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</si>
  <si>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</si>
  <si>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</si>
  <si>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</si>
  <si>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</si>
  <si>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</si>
  <si>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</si>
  <si>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</si>
  <si>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</si>
  <si>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</si>
  <si>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</si>
  <si>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</si>
  <si>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</si>
  <si>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</si>
  <si>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</si>
  <si>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</si>
  <si>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</si>
  <si>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</si>
  <si>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</si>
  <si>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</si>
  <si>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</si>
  <si>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</si>
  <si>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</si>
  <si>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</si>
  <si>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</si>
  <si>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</si>
  <si>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</si>
  <si>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</si>
  <si>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</si>
  <si>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</si>
  <si>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</si>
  <si>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</si>
  <si>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</si>
  <si>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</si>
  <si>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</si>
  <si>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</si>
  <si>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</si>
  <si>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</si>
  <si>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</si>
  <si>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</si>
  <si>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</si>
  <si>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</si>
  <si>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</si>
  <si>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</si>
  <si>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</si>
  <si>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</si>
  <si>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</si>
  <si>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</si>
  <si>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</si>
  <si>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</si>
  <si>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</si>
  <si>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</si>
  <si>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</si>
  <si>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</si>
  <si>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</si>
  <si>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</si>
  <si>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</si>
  <si>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</si>
  <si>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</si>
  <si>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</si>
  <si>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</si>
  <si>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</si>
  <si>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</si>
  <si>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</si>
  <si>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</si>
  <si>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</si>
  <si>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</si>
  <si>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</si>
  <si>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</si>
  <si>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</si>
  <si>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</si>
  <si>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</si>
  <si>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</si>
  <si>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</si>
  <si>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</si>
  <si>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</si>
  <si>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</si>
  <si>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</si>
  <si>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</si>
  <si>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</si>
  <si>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</si>
  <si>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</si>
  <si>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</si>
  <si>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</si>
  <si>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</si>
  <si>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</si>
  <si>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</si>
  <si>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</si>
  <si>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</si>
  <si>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</si>
  <si>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</si>
  <si>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</si>
  <si>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</si>
  <si>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</si>
  <si>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</si>
  <si>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</si>
  <si>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</si>
  <si>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</si>
  <si>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</si>
  <si>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</si>
  <si>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</si>
  <si>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</si>
  <si>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</si>
  <si>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</si>
  <si>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</si>
  <si>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</si>
  <si>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</si>
  <si>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</si>
  <si>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</si>
  <si>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</si>
  <si>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</si>
  <si>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</si>
  <si>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</si>
  <si>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</si>
  <si>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</si>
  <si>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</si>
  <si>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</si>
  <si>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</si>
  <si>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</si>
  <si>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</si>
  <si>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</si>
  <si>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</si>
  <si>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</si>
  <si>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</si>
  <si>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</si>
  <si>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</si>
  <si>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</si>
  <si>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</si>
  <si>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</si>
  <si>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</si>
  <si>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</si>
  <si>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</si>
  <si>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</si>
  <si>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</si>
  <si>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</si>
  <si>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</si>
  <si>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</si>
  <si>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</si>
  <si>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</si>
  <si>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</si>
  <si>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</si>
  <si>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</si>
  <si>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</si>
  <si>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</si>
  <si>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</si>
  <si>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</si>
  <si>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</si>
  <si>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>R$ 0,99</t>
  </si>
  <si>
    <t>R$ 2,06</t>
  </si>
  <si>
    <t>R$ 2,96</t>
  </si>
  <si>
    <t xml:space="preserve">    9,13</t>
  </si>
  <si>
    <t xml:space="preserve">    9,33</t>
  </si>
  <si>
    <t xml:space="preserve">    9,73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</si>
  <si>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</si>
  <si>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</si>
  <si>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</si>
  <si>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</si>
  <si>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</si>
  <si>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</si>
  <si>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</si>
  <si>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</si>
  <si>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</si>
  <si>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</si>
  <si>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</si>
  <si>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</si>
  <si>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</si>
  <si>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</si>
  <si>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</si>
  <si>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</si>
  <si>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</si>
  <si>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</si>
  <si>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</si>
  <si>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</si>
  <si>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</si>
  <si>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</si>
  <si>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</si>
  <si>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</si>
  <si>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</si>
  <si>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</si>
  <si>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</si>
  <si>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</si>
  <si>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</si>
  <si>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</si>
  <si>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</si>
  <si>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</si>
  <si>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</si>
  <si>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</si>
  <si>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</si>
  <si>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>R$ 1,71</t>
  </si>
  <si>
    <t>R$ 2,25</t>
  </si>
  <si>
    <t>R$ 1,98</t>
  </si>
  <si>
    <t>R$ 2,19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</si>
  <si>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</si>
  <si>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</si>
  <si>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</si>
  <si>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</si>
  <si>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</si>
  <si>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</si>
  <si>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</si>
  <si>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</si>
  <si>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</si>
  <si>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</si>
  <si>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</si>
  <si>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</si>
  <si>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</si>
  <si>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</si>
  <si>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</si>
  <si>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</si>
  <si>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</si>
  <si>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</si>
  <si>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</si>
  <si>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</si>
  <si>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</si>
  <si>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</si>
  <si>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</si>
  <si>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</si>
  <si>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</si>
  <si>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</si>
  <si>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</si>
  <si>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</si>
  <si>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</si>
  <si>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</si>
  <si>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</si>
  <si>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23,74</t>
  </si>
  <si>
    <t>R$ 0,94</t>
  </si>
  <si>
    <t xml:space="preserve">   24,24</t>
  </si>
  <si>
    <t>R$ 0,55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</si>
  <si>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</si>
  <si>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</si>
  <si>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</si>
  <si>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</si>
  <si>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</si>
  <si>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</si>
  <si>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</si>
  <si>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 xml:space="preserve">   29,24</t>
  </si>
  <si>
    <t xml:space="preserve">   30,24</t>
  </si>
  <si>
    <t xml:space="preserve">   31,74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</si>
  <si>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</si>
  <si>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</si>
  <si>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</si>
  <si>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</si>
  <si>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</si>
  <si>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</si>
  <si>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</si>
  <si>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</si>
  <si>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29,72</t>
  </si>
  <si>
    <t xml:space="preserve">   29,50</t>
  </si>
  <si>
    <t xml:space="preserve">   30,50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</si>
  <si>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</si>
  <si>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</si>
  <si>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</si>
  <si>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</si>
  <si>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</si>
  <si>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</si>
  <si>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</si>
  <si>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</si>
  <si>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</si>
  <si>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</si>
  <si>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</si>
  <si>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</si>
  <si>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</si>
  <si>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</si>
  <si>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</si>
  <si>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</si>
  <si>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</si>
  <si>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</si>
  <si>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</si>
  <si>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>R$ 1,38</t>
  </si>
  <si>
    <t xml:space="preserve">   22,18</t>
  </si>
  <si>
    <t xml:space="preserve">   23,18</t>
  </si>
  <si>
    <t>R$ 3,08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</si>
  <si>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</si>
  <si>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</si>
  <si>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</si>
  <si>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</si>
  <si>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</si>
  <si>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</si>
  <si>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</si>
  <si>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>R$ 1,35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</si>
  <si>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</si>
  <si>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</si>
  <si>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</si>
  <si>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</si>
  <si>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</si>
  <si>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</si>
  <si>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</si>
  <si>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</si>
  <si>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</si>
  <si>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</si>
  <si>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</si>
  <si>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</si>
  <si>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</si>
  <si>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</si>
  <si>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</si>
  <si>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</si>
  <si>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</si>
  <si>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</si>
  <si>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</si>
  <si>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</si>
  <si>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</si>
  <si>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</si>
  <si>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</si>
  <si>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</si>
  <si>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</si>
  <si>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</si>
  <si>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</si>
  <si>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</si>
  <si>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</si>
  <si>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</si>
  <si>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</si>
  <si>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</si>
  <si>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</si>
  <si>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</si>
  <si>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</si>
  <si>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R$ 2,07</t>
  </si>
  <si>
    <t xml:space="preserve">    9,50</t>
  </si>
  <si>
    <t>R$ 1,13</t>
  </si>
  <si>
    <t>R$ 1,27</t>
  </si>
  <si>
    <t>R$ 0,86</t>
  </si>
  <si>
    <t>R$ 2,23</t>
  </si>
  <si>
    <t>R$ 2,92</t>
  </si>
  <si>
    <t>R$ 3,75</t>
  </si>
  <si>
    <t xml:space="preserve">   14,51</t>
  </si>
  <si>
    <t>R$ 4,85</t>
  </si>
  <si>
    <t>R$ 1,81</t>
  </si>
  <si>
    <t>R$ 1,16</t>
  </si>
  <si>
    <t>R$ 1,72</t>
  </si>
  <si>
    <t>R$ 1,90</t>
  </si>
  <si>
    <t>R$ 2,64</t>
  </si>
  <si>
    <t>R$ 3,65</t>
  </si>
  <si>
    <t>R$ 4,14</t>
  </si>
  <si>
    <t>R$ 5,90</t>
  </si>
  <si>
    <t>R$ 4,52</t>
  </si>
  <si>
    <t>R$ 5,33</t>
  </si>
  <si>
    <t>R$ 6,10</t>
  </si>
  <si>
    <t>R$ 12,90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</si>
  <si>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</si>
  <si>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</si>
  <si>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</si>
  <si>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</si>
  <si>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</si>
  <si>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</si>
  <si>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</si>
  <si>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</si>
  <si>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</si>
  <si>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</si>
  <si>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</si>
  <si>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</si>
  <si>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</si>
  <si>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</si>
  <si>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</si>
  <si>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</si>
  <si>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</si>
  <si>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</si>
  <si>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</si>
  <si>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</si>
  <si>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</si>
  <si>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</si>
  <si>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</si>
  <si>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>R$ 5,15</t>
  </si>
  <si>
    <t xml:space="preserve">   29,71</t>
  </si>
  <si>
    <t>R$ 8,30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</si>
  <si>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</si>
  <si>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</si>
  <si>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</si>
  <si>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</si>
  <si>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</si>
  <si>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</si>
  <si>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</si>
  <si>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</si>
  <si>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</si>
  <si>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</si>
  <si>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35,50</t>
  </si>
  <si>
    <t>R$ 2,34</t>
  </si>
  <si>
    <t>R$ 2,86</t>
  </si>
  <si>
    <t xml:space="preserve">   31,50</t>
  </si>
  <si>
    <t xml:space="preserve">   25,35</t>
  </si>
  <si>
    <t xml:space="preserve">   28,60</t>
  </si>
  <si>
    <t xml:space="preserve">   13,35</t>
  </si>
  <si>
    <t xml:space="preserve">   17,35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</si>
  <si>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</si>
  <si>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</si>
  <si>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</si>
  <si>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</si>
  <si>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24,48</t>
  </si>
  <si>
    <t>R$ 0,84</t>
  </si>
  <si>
    <t xml:space="preserve">   15,66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</si>
  <si>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</si>
  <si>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</si>
  <si>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</si>
  <si>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</si>
  <si>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</si>
  <si>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</si>
  <si>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</si>
  <si>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</si>
  <si>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</si>
  <si>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</si>
  <si>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</si>
  <si>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</si>
  <si>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</si>
  <si>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</si>
  <si>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</si>
  <si>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</si>
  <si>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>R$ 1,67</t>
  </si>
  <si>
    <t xml:space="preserve">   65,42</t>
  </si>
  <si>
    <t>R$ 3,48</t>
  </si>
  <si>
    <t>R$ 2,53</t>
  </si>
  <si>
    <t>R$ 2,84</t>
  </si>
  <si>
    <t>R$ 4,05</t>
  </si>
  <si>
    <t xml:space="preserve">   70,42</t>
  </si>
  <si>
    <t>R$ 5,14</t>
  </si>
  <si>
    <t>R$ 4,35</t>
  </si>
  <si>
    <t>R$ 4,10</t>
  </si>
  <si>
    <t>R$ 5,38</t>
  </si>
  <si>
    <t>R$ 6,41</t>
  </si>
  <si>
    <t>R$ 19,00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</si>
  <si>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</si>
  <si>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</si>
  <si>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</si>
  <si>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</si>
  <si>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</si>
  <si>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</si>
  <si>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</si>
  <si>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</si>
  <si>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</si>
  <si>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R$ 5,20</t>
  </si>
  <si>
    <t>R$ 4,40</t>
  </si>
  <si>
    <t>R$ 6,67</t>
  </si>
  <si>
    <t>R$ 4,67</t>
  </si>
  <si>
    <t>R$ 7,43</t>
  </si>
  <si>
    <t>R$ 7,79</t>
  </si>
  <si>
    <t>R$ 7,80</t>
  </si>
  <si>
    <t>R$ 2,32</t>
  </si>
  <si>
    <t>R$ 4,82</t>
  </si>
  <si>
    <t>R$ 10,20</t>
  </si>
  <si>
    <t>R$ 10,70</t>
  </si>
  <si>
    <t>R$ 12,45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</si>
  <si>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</si>
  <si>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</si>
  <si>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</si>
  <si>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</si>
  <si>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</si>
  <si>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</si>
  <si>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</si>
  <si>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</si>
  <si>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</si>
  <si>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</si>
  <si>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</si>
  <si>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</si>
  <si>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</si>
  <si>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</si>
  <si>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36,86</t>
  </si>
  <si>
    <t>R$ 15,00</t>
  </si>
  <si>
    <t xml:space="preserve">   19,97</t>
  </si>
  <si>
    <t xml:space="preserve">   21,97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</si>
  <si>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</si>
  <si>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</si>
  <si>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</si>
  <si>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</si>
  <si>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</si>
  <si>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</si>
  <si>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</si>
  <si>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>R$ 3,67</t>
  </si>
  <si>
    <t>R$ 2,49</t>
  </si>
  <si>
    <t>R$ 2,77</t>
  </si>
  <si>
    <t xml:space="preserve">  26,50</t>
  </si>
  <si>
    <t xml:space="preserve">  27,50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</si>
  <si>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</si>
  <si>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</si>
  <si>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</si>
  <si>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</si>
  <si>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</si>
  <si>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</si>
  <si>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</si>
  <si>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</si>
  <si>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</si>
  <si>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</si>
  <si>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</si>
  <si>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</si>
  <si>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</si>
  <si>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</si>
  <si>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</si>
  <si>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</si>
  <si>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</si>
  <si>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</si>
  <si>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</si>
  <si>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</si>
  <si>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</si>
  <si>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</si>
  <si>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</si>
  <si>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</si>
  <si>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</si>
  <si>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</si>
  <si>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</si>
  <si>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</si>
  <si>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</si>
  <si>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</si>
  <si>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</si>
  <si>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</si>
  <si>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</si>
  <si>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</si>
  <si>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</si>
  <si>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</si>
  <si>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</si>
  <si>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</si>
  <si>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</si>
  <si>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</si>
  <si>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</si>
  <si>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</si>
  <si>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</si>
  <si>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>R$ 3,35</t>
  </si>
  <si>
    <t xml:space="preserve">   8,96</t>
  </si>
  <si>
    <t xml:space="preserve">   9,06</t>
  </si>
  <si>
    <t xml:space="preserve">   9,16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</si>
  <si>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</si>
  <si>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</si>
  <si>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</si>
  <si>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</si>
  <si>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</si>
  <si>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9,96</t>
  </si>
  <si>
    <t xml:space="preserve">   41,79</t>
  </si>
  <si>
    <t xml:space="preserve">   42,29</t>
  </si>
  <si>
    <t xml:space="preserve">   48,54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</si>
  <si>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</si>
  <si>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</si>
  <si>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</si>
  <si>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</si>
  <si>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</si>
  <si>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51,54</t>
  </si>
  <si>
    <t xml:space="preserve">   52,04</t>
  </si>
  <si>
    <t>R$ 1,94</t>
  </si>
  <si>
    <t>R$ 2,74</t>
  </si>
  <si>
    <t>R$ 4,95</t>
  </si>
  <si>
    <t>R$ 4,70</t>
  </si>
  <si>
    <t>R$ 7,90</t>
  </si>
  <si>
    <t>R$ 5,85</t>
  </si>
  <si>
    <t>R$ 10,85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</si>
  <si>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</si>
  <si>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</si>
  <si>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</si>
  <si>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</si>
  <si>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</si>
  <si>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</si>
  <si>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</si>
  <si>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</si>
  <si>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</si>
  <si>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</si>
  <si>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</si>
  <si>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</si>
  <si>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</si>
  <si>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</si>
  <si>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</si>
  <si>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</si>
  <si>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</si>
  <si>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</si>
  <si>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</si>
  <si>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</si>
  <si>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</si>
  <si>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</si>
  <si>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</si>
  <si>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</si>
  <si>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</si>
  <si>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</si>
  <si>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</si>
  <si>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</si>
  <si>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</si>
  <si>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</si>
  <si>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</si>
  <si>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</si>
  <si>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</si>
  <si>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R$ 6,35</t>
  </si>
  <si>
    <t>R$ 3,21</t>
  </si>
  <si>
    <t>R$ 3,09</t>
  </si>
  <si>
    <t>R$ 1,36</t>
  </si>
  <si>
    <t xml:space="preserve">   25,75</t>
  </si>
  <si>
    <t xml:space="preserve">   54,50</t>
  </si>
  <si>
    <t xml:space="preserve">   56,50</t>
  </si>
  <si>
    <t>R$ 5,24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</si>
  <si>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</si>
  <si>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</si>
  <si>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</si>
  <si>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</si>
  <si>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</si>
  <si>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</si>
  <si>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24,21</t>
  </si>
  <si>
    <t xml:space="preserve">  23,75</t>
  </si>
  <si>
    <t>R$ 9,75</t>
  </si>
  <si>
    <t>R$ 9,40</t>
  </si>
  <si>
    <t xml:space="preserve">   24,01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</si>
  <si>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</si>
  <si>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</si>
  <si>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</si>
  <si>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</si>
  <si>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</si>
  <si>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</si>
  <si>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</si>
  <si>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R$ 9,30</t>
  </si>
  <si>
    <t>R$ 2,88</t>
  </si>
  <si>
    <t>R$ 1,74</t>
  </si>
  <si>
    <t>O CMPINS</t>
  </si>
  <si>
    <t>R$ 10,80</t>
  </si>
  <si>
    <t>R$ 6,40</t>
  </si>
  <si>
    <t>R$ 2,72</t>
  </si>
  <si>
    <t>R$ 1,56</t>
  </si>
  <si>
    <t>R$ 13,20</t>
  </si>
  <si>
    <t>R$ 4,17</t>
  </si>
  <si>
    <t>R$ 1,21</t>
  </si>
  <si>
    <t>R$ 3,87</t>
  </si>
  <si>
    <t>R$ 10,75</t>
  </si>
  <si>
    <t>R$ 3,73</t>
  </si>
  <si>
    <t>R$ 1,66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</si>
  <si>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</si>
  <si>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</si>
  <si>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</si>
  <si>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</si>
  <si>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</si>
  <si>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</si>
  <si>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</si>
  <si>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</si>
  <si>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</si>
  <si>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</si>
  <si>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</si>
  <si>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</si>
  <si>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>R$ 5,27</t>
  </si>
  <si>
    <t>R$ 4,33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</si>
  <si>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</si>
  <si>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</si>
  <si>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</si>
  <si>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</si>
  <si>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</si>
  <si>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</si>
  <si>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</si>
  <si>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</si>
  <si>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</si>
  <si>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</si>
  <si>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</si>
  <si>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</si>
  <si>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</si>
  <si>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</si>
  <si>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</si>
  <si>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>R$ 1,46</t>
  </si>
  <si>
    <t>R$ 9,35</t>
  </si>
  <si>
    <t>R$ 2,55</t>
  </si>
  <si>
    <t xml:space="preserve">   34,50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</si>
  <si>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</si>
  <si>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</si>
  <si>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</si>
  <si>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</si>
  <si>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</si>
  <si>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</si>
  <si>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</si>
  <si>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</si>
  <si>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</si>
  <si>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</si>
  <si>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</si>
  <si>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</si>
  <si>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</si>
  <si>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</si>
  <si>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</si>
  <si>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</si>
  <si>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16,76</t>
  </si>
  <si>
    <t xml:space="preserve">   32,26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</si>
  <si>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</si>
  <si>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</si>
  <si>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</si>
  <si>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</si>
  <si>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</si>
  <si>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</si>
  <si>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</si>
  <si>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</si>
  <si>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</si>
  <si>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</si>
  <si>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</si>
  <si>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</si>
  <si>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</si>
  <si>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</si>
  <si>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</si>
  <si>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</si>
  <si>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</si>
  <si>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</si>
  <si>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</si>
  <si>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</si>
  <si>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</si>
  <si>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</si>
  <si>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</si>
  <si>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</si>
  <si>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</si>
  <si>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</si>
  <si>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</si>
  <si>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</si>
  <si>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</si>
  <si>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R$ 9,50</t>
  </si>
  <si>
    <t>R$ 6,83</t>
  </si>
  <si>
    <t>R$ 32,50</t>
  </si>
  <si>
    <t>R$ 13,80</t>
  </si>
  <si>
    <t>R$ 6,70</t>
  </si>
  <si>
    <t>R$ 6,25</t>
  </si>
  <si>
    <t>R$ 1,14</t>
  </si>
  <si>
    <t>R$ 21,00</t>
  </si>
  <si>
    <t>R$ 3,93</t>
  </si>
  <si>
    <t>R$ 3,86</t>
  </si>
  <si>
    <t xml:space="preserve">   32,50</t>
  </si>
  <si>
    <t xml:space="preserve">   33,50</t>
  </si>
  <si>
    <t xml:space="preserve">   27,18</t>
  </si>
  <si>
    <t xml:space="preserve">   27,68</t>
  </si>
  <si>
    <t>R$ 7,10</t>
  </si>
  <si>
    <t>R$ 4,78</t>
  </si>
  <si>
    <t xml:space="preserve">   25,98</t>
  </si>
  <si>
    <t xml:space="preserve">   24,62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</si>
  <si>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</si>
  <si>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</si>
  <si>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</si>
  <si>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</si>
  <si>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</si>
  <si>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</si>
  <si>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</si>
  <si>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</si>
  <si>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</si>
  <si>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</si>
  <si>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</si>
  <si>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</si>
  <si>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</si>
  <si>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 xml:space="preserve">  39,00</t>
  </si>
  <si>
    <t>R$ 10,63</t>
  </si>
  <si>
    <t>R$ 10,08</t>
  </si>
  <si>
    <t>R$ 16,50</t>
  </si>
  <si>
    <t xml:space="preserve">  76,50</t>
  </si>
  <si>
    <t xml:space="preserve">  84,50</t>
  </si>
  <si>
    <t>R$ 4,46</t>
  </si>
  <si>
    <t>R$ 5,70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</si>
  <si>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</si>
  <si>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</si>
  <si>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</si>
  <si>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</si>
  <si>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</si>
  <si>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</si>
  <si>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</si>
  <si>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</si>
  <si>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</si>
  <si>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</si>
  <si>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</si>
  <si>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>R$ 4,72</t>
  </si>
  <si>
    <t>R$ 3,51</t>
  </si>
  <si>
    <t>R$ 5,91</t>
  </si>
  <si>
    <t>R$ 4,19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</si>
  <si>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</si>
  <si>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</si>
  <si>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</si>
  <si>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</si>
  <si>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</si>
  <si>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</si>
  <si>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</si>
  <si>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</si>
  <si>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28,89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</si>
  <si>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</si>
  <si>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</si>
  <si>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</si>
  <si>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</si>
  <si>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</si>
  <si>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 29,18</t>
  </si>
  <si>
    <t xml:space="preserve">   30,18</t>
  </si>
  <si>
    <t>R$ 4,01</t>
  </si>
  <si>
    <t xml:space="preserve">   10,63</t>
  </si>
  <si>
    <t xml:space="preserve">   43,13</t>
  </si>
  <si>
    <t xml:space="preserve">   46,13</t>
  </si>
  <si>
    <t xml:space="preserve">    9,98</t>
  </si>
  <si>
    <t xml:space="preserve">    8,68</t>
  </si>
  <si>
    <t xml:space="preserve">    9,68</t>
  </si>
  <si>
    <t xml:space="preserve">    9,88</t>
  </si>
  <si>
    <t xml:space="preserve">   28,96</t>
  </si>
  <si>
    <t xml:space="preserve">   31,96</t>
  </si>
  <si>
    <t xml:space="preserve">    7,85</t>
  </si>
  <si>
    <t xml:space="preserve">    9,45</t>
  </si>
  <si>
    <t>R$ 4,83</t>
  </si>
  <si>
    <t xml:space="preserve">   25,25</t>
  </si>
  <si>
    <t xml:space="preserve">   28,75</t>
  </si>
  <si>
    <t xml:space="preserve">   14,47</t>
  </si>
  <si>
    <t>R$ 22,00</t>
  </si>
  <si>
    <t xml:space="preserve">   19,22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</si>
  <si>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</si>
  <si>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</si>
  <si>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</si>
  <si>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</si>
  <si>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</si>
  <si>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>R$ 10,40</t>
  </si>
  <si>
    <t xml:space="preserve">   13,61</t>
  </si>
  <si>
    <t>R$ 6,63</t>
  </si>
  <si>
    <t xml:space="preserve">   30,61</t>
  </si>
  <si>
    <t xml:space="preserve">   32,11</t>
  </si>
  <si>
    <t xml:space="preserve">   31,61</t>
  </si>
  <si>
    <t xml:space="preserve">   33,61</t>
  </si>
  <si>
    <t xml:space="preserve">   33,11</t>
  </si>
  <si>
    <t xml:space="preserve">   34,11</t>
  </si>
  <si>
    <t>R$ 7,45</t>
  </si>
  <si>
    <t xml:space="preserve">   33,36</t>
  </si>
  <si>
    <t>R$ 3,98</t>
  </si>
  <si>
    <t>R$ 8,10</t>
  </si>
  <si>
    <t>R$ 4,41</t>
  </si>
  <si>
    <t>R$ 20,50</t>
  </si>
  <si>
    <t xml:space="preserve">   45,04</t>
  </si>
  <si>
    <t>R$ 16,45</t>
  </si>
  <si>
    <t xml:space="preserve">   46,04</t>
  </si>
  <si>
    <t>R$ 35,50</t>
  </si>
  <si>
    <t>R$ 2,82</t>
  </si>
  <si>
    <t>R$ 32,20</t>
  </si>
  <si>
    <t>R$ 12,30</t>
  </si>
  <si>
    <t xml:space="preserve">   38,31</t>
  </si>
  <si>
    <t xml:space="preserve">   45,81</t>
  </si>
  <si>
    <t>R$ 16,20</t>
  </si>
  <si>
    <t>R$ 6,64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</si>
  <si>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</si>
  <si>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</si>
  <si>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</si>
  <si>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</si>
  <si>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</si>
  <si>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</si>
  <si>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</si>
  <si>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</si>
  <si>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</si>
  <si>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</si>
  <si>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</si>
  <si>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22,71</t>
  </si>
  <si>
    <t>R$ 7,25</t>
  </si>
  <si>
    <t>R$ 6,51</t>
  </si>
  <si>
    <t>R$ 3,19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</si>
  <si>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</si>
  <si>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</si>
  <si>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</si>
  <si>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</si>
  <si>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</si>
  <si>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51,00</t>
  </si>
  <si>
    <t xml:space="preserve">  52,00</t>
  </si>
  <si>
    <t>R$ 3,13</t>
  </si>
  <si>
    <t xml:space="preserve">   72,50</t>
  </si>
  <si>
    <t>R$ 3,81</t>
  </si>
  <si>
    <t xml:space="preserve">   80,50</t>
  </si>
  <si>
    <t>R$ 4,75</t>
  </si>
  <si>
    <t xml:space="preserve">   21,99</t>
  </si>
  <si>
    <t xml:space="preserve">   23,49</t>
  </si>
  <si>
    <t xml:space="preserve">   30,99</t>
  </si>
  <si>
    <t xml:space="preserve">   39,14</t>
  </si>
  <si>
    <t xml:space="preserve">   36,25</t>
  </si>
  <si>
    <t xml:space="preserve">   67,50</t>
  </si>
  <si>
    <t xml:space="preserve">    7,23</t>
  </si>
  <si>
    <t xml:space="preserve">    8,78</t>
  </si>
  <si>
    <t xml:space="preserve">    9,78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</si>
  <si>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</si>
  <si>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</si>
  <si>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</si>
  <si>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</si>
  <si>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</si>
  <si>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26,71</t>
  </si>
  <si>
    <t xml:space="preserve">   27,71</t>
  </si>
  <si>
    <t xml:space="preserve">   24,25</t>
  </si>
  <si>
    <t>R$ 9,02</t>
  </si>
  <si>
    <t xml:space="preserve">   16,35</t>
  </si>
  <si>
    <t xml:space="preserve">   16,85</t>
  </si>
  <si>
    <t>R$ 9,80</t>
  </si>
  <si>
    <t xml:space="preserve">   17,60</t>
  </si>
  <si>
    <t xml:space="preserve">   20,35</t>
  </si>
  <si>
    <t xml:space="preserve">   22,60</t>
  </si>
  <si>
    <t xml:space="preserve">   41,25</t>
  </si>
  <si>
    <t>R$ 7,30</t>
  </si>
  <si>
    <t xml:space="preserve">   62,50</t>
  </si>
  <si>
    <t>R$ 3,29</t>
  </si>
  <si>
    <t xml:space="preserve">   16,36</t>
  </si>
  <si>
    <t xml:space="preserve">   18,36</t>
  </si>
  <si>
    <t xml:space="preserve">   19,36</t>
  </si>
  <si>
    <t xml:space="preserve">   21,36</t>
  </si>
  <si>
    <t xml:space="preserve">   26,86</t>
  </si>
  <si>
    <t xml:space="preserve">   37,36</t>
  </si>
  <si>
    <t xml:space="preserve">   34,36</t>
  </si>
  <si>
    <t xml:space="preserve">   27,25</t>
  </si>
  <si>
    <t xml:space="preserve">   46,75</t>
  </si>
  <si>
    <t>R$ 10,90</t>
  </si>
  <si>
    <t xml:space="preserve">   41,75</t>
  </si>
  <si>
    <t>R$ 8,59</t>
  </si>
  <si>
    <t xml:space="preserve">   45,25</t>
  </si>
  <si>
    <t xml:space="preserve">   55,50</t>
  </si>
  <si>
    <t xml:space="preserve">   60,50</t>
  </si>
  <si>
    <t xml:space="preserve">   8,46</t>
  </si>
  <si>
    <t>R$ 4,97</t>
  </si>
  <si>
    <t>R$ 17,00</t>
  </si>
  <si>
    <t xml:space="preserve">   45,29</t>
  </si>
  <si>
    <t xml:space="preserve">   45,79</t>
  </si>
  <si>
    <t>R$ 14,05</t>
  </si>
  <si>
    <t xml:space="preserve">   47,04</t>
  </si>
  <si>
    <t>R$ 3,12</t>
  </si>
  <si>
    <t>R$ 14,50</t>
  </si>
  <si>
    <t xml:space="preserve">    8,70</t>
  </si>
  <si>
    <t>R$ 1,52</t>
  </si>
  <si>
    <t>R$ 5,17</t>
  </si>
  <si>
    <t>R$ 4,89</t>
  </si>
  <si>
    <t>R$ 4,37</t>
  </si>
  <si>
    <t>R$ 9,20</t>
  </si>
  <si>
    <t>R$ 10,87</t>
  </si>
  <si>
    <t>R$ 14,00</t>
  </si>
  <si>
    <t>R$ 36,10</t>
  </si>
  <si>
    <t>R$ 5,37</t>
  </si>
  <si>
    <t xml:space="preserve">   23,62</t>
  </si>
  <si>
    <t xml:space="preserve">   25,62</t>
  </si>
  <si>
    <t>R$ 12,89</t>
  </si>
  <si>
    <t xml:space="preserve">  31,25</t>
  </si>
  <si>
    <t xml:space="preserve">  72,50</t>
  </si>
  <si>
    <t>R$ 2,16</t>
  </si>
  <si>
    <t>R$ 3,78</t>
  </si>
  <si>
    <t>R$ 6,13</t>
  </si>
  <si>
    <t>R$ 4,94</t>
  </si>
  <si>
    <t>R$ 15,95</t>
  </si>
  <si>
    <t xml:space="preserve">  21,75</t>
  </si>
  <si>
    <t xml:space="preserve">    9,30</t>
  </si>
  <si>
    <t xml:space="preserve">   10,52</t>
  </si>
  <si>
    <t xml:space="preserve">   11,02</t>
  </si>
  <si>
    <t>R$ 4,43</t>
  </si>
  <si>
    <t xml:space="preserve">   76,50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</si>
  <si>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</si>
  <si>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</si>
  <si>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</si>
  <si>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</si>
  <si>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</si>
  <si>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47,75</t>
  </si>
  <si>
    <t>R$ 2,31</t>
  </si>
  <si>
    <t>R$ 17,80</t>
  </si>
  <si>
    <t>R$ 3,74</t>
  </si>
  <si>
    <t xml:space="preserve">    8,38</t>
  </si>
  <si>
    <t>R$ 4,12</t>
  </si>
  <si>
    <t>R$ 6,01</t>
  </si>
  <si>
    <t>R$ 1,83</t>
  </si>
  <si>
    <t>R$ 6,95</t>
  </si>
  <si>
    <t>R$ 8,88</t>
  </si>
  <si>
    <t xml:space="preserve">   28,25</t>
  </si>
  <si>
    <t>R$ 4,04</t>
  </si>
  <si>
    <t xml:space="preserve">   14,97</t>
  </si>
  <si>
    <t xml:space="preserve">   16,72</t>
  </si>
  <si>
    <t xml:space="preserve">   49,25</t>
  </si>
  <si>
    <t>R$ 7,04</t>
  </si>
  <si>
    <t>R$ 7,07</t>
  </si>
  <si>
    <t>R$ 9,22</t>
  </si>
  <si>
    <t>R$ 10,72</t>
  </si>
  <si>
    <t>R$ 11,10</t>
  </si>
  <si>
    <t>R$ 11,15</t>
  </si>
  <si>
    <t>R$ 15,25</t>
  </si>
  <si>
    <t xml:space="preserve">   22,97</t>
  </si>
  <si>
    <t>R$ 4,47</t>
  </si>
  <si>
    <t xml:space="preserve">   48,78</t>
  </si>
  <si>
    <t xml:space="preserve">   54,28</t>
  </si>
  <si>
    <t>R$ 3,04</t>
  </si>
  <si>
    <t>R$ 13,40</t>
  </si>
  <si>
    <t>R$ 28,80</t>
  </si>
  <si>
    <t>R$ 10,22</t>
  </si>
  <si>
    <t xml:space="preserve">   43,79</t>
  </si>
  <si>
    <t>R$ 4,62</t>
  </si>
  <si>
    <t>R$ 7,38</t>
  </si>
  <si>
    <t xml:space="preserve">   39,04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</si>
  <si>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</si>
  <si>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</si>
  <si>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</si>
  <si>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</si>
  <si>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</si>
  <si>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</si>
  <si>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</si>
  <si>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</si>
  <si>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 xml:space="preserve">   29,01</t>
  </si>
  <si>
    <t>R$ 20,55</t>
  </si>
  <si>
    <t xml:space="preserve">   18,21</t>
  </si>
  <si>
    <t xml:space="preserve">   19,21</t>
  </si>
  <si>
    <t>R$ 4,71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</si>
  <si>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</si>
  <si>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</si>
  <si>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</si>
  <si>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</si>
  <si>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</si>
  <si>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</si>
  <si>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</si>
  <si>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</si>
  <si>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</si>
  <si>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</si>
  <si>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</si>
  <si>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</si>
  <si>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</si>
  <si>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36,97</t>
  </si>
  <si>
    <t xml:space="preserve">  38,97</t>
  </si>
  <si>
    <t xml:space="preserve">   50,50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</si>
  <si>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</si>
  <si>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</si>
  <si>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</si>
  <si>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</si>
  <si>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</si>
  <si>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</si>
  <si>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</si>
  <si>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</si>
  <si>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</si>
  <si>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</si>
  <si>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</si>
  <si>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</si>
  <si>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</si>
  <si>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</si>
  <si>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</si>
  <si>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</si>
  <si>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</si>
  <si>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</si>
  <si>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R$ 5,96</t>
  </si>
  <si>
    <t xml:space="preserve">   45,75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</si>
  <si>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</si>
  <si>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</si>
  <si>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</si>
  <si>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</si>
  <si>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</si>
  <si>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</si>
  <si>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</si>
  <si>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</si>
  <si>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</si>
  <si>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</si>
  <si>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</si>
  <si>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</si>
  <si>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</si>
  <si>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</si>
  <si>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</si>
  <si>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</si>
  <si>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</si>
  <si>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</si>
  <si>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</si>
  <si>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</si>
  <si>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</si>
  <si>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</si>
  <si>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</si>
  <si>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</si>
  <si>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</si>
  <si>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</si>
  <si>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</si>
  <si>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</si>
  <si>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</si>
  <si>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</si>
  <si>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</si>
  <si>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</si>
  <si>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</si>
  <si>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</si>
  <si>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</si>
  <si>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</si>
  <si>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</si>
  <si>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</si>
  <si>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</si>
  <si>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</si>
  <si>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</si>
  <si>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</si>
  <si>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</si>
  <si>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</si>
  <si>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</si>
  <si>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</si>
  <si>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</si>
  <si>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</si>
  <si>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</si>
  <si>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</si>
  <si>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</si>
  <si>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</si>
  <si>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</si>
  <si>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</si>
  <si>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</si>
  <si>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</si>
  <si>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</si>
  <si>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>R$ 22,97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</si>
  <si>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</si>
  <si>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</si>
  <si>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</si>
  <si>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</si>
  <si>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</si>
  <si>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</si>
  <si>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</si>
  <si>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</si>
  <si>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</si>
  <si>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</si>
  <si>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</si>
  <si>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</si>
  <si>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</si>
  <si>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</si>
  <si>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</si>
  <si>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</si>
  <si>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20,41</t>
  </si>
  <si>
    <t xml:space="preserve">   68,50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</si>
  <si>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</si>
  <si>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</si>
  <si>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</si>
  <si>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</si>
  <si>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</si>
  <si>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</si>
  <si>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</si>
  <si>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</si>
  <si>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</si>
  <si>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</si>
  <si>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</si>
  <si>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</si>
  <si>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</si>
  <si>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</si>
  <si>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</si>
  <si>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>R$ 18,97</t>
  </si>
  <si>
    <t>R$ 8,35</t>
  </si>
  <si>
    <t>R$ 2,79</t>
  </si>
  <si>
    <t xml:space="preserve">  15,00</t>
  </si>
  <si>
    <t>R$ 4,88</t>
  </si>
  <si>
    <t>R$ 6,23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</si>
  <si>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</si>
  <si>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</si>
  <si>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</si>
  <si>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</si>
  <si>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</si>
  <si>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</si>
  <si>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</si>
  <si>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</si>
  <si>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</si>
  <si>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</si>
  <si>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</si>
  <si>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</si>
  <si>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</si>
  <si>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</si>
  <si>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</si>
  <si>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</si>
  <si>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</si>
  <si>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</si>
  <si>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</si>
  <si>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</si>
  <si>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</si>
  <si>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</si>
  <si>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</si>
  <si>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</si>
  <si>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</si>
  <si>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</si>
  <si>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</si>
  <si>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</si>
  <si>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>R$ 23,93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</si>
  <si>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</si>
  <si>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</si>
  <si>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</si>
  <si>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</si>
  <si>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</si>
  <si>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</si>
  <si>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</si>
  <si>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</si>
  <si>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</si>
  <si>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</si>
  <si>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</si>
  <si>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</si>
  <si>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</si>
  <si>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</si>
  <si>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</si>
  <si>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</si>
  <si>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</si>
  <si>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</si>
  <si>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</si>
  <si>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</si>
  <si>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</si>
  <si>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</si>
  <si>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</si>
  <si>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</si>
  <si>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</si>
  <si>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</si>
  <si>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</si>
  <si>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</si>
  <si>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</si>
  <si>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</si>
  <si>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</si>
  <si>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</si>
  <si>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</si>
  <si>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</si>
  <si>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</si>
  <si>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</si>
  <si>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</si>
  <si>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</si>
  <si>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</si>
  <si>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</si>
  <si>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</si>
  <si>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</si>
  <si>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</si>
  <si>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</si>
  <si>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</si>
  <si>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</si>
  <si>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</si>
  <si>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</si>
  <si>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</si>
  <si>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</si>
  <si>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</si>
  <si>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</si>
  <si>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</si>
  <si>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</si>
  <si>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</si>
  <si>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</si>
  <si>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</si>
  <si>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</si>
  <si>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</si>
  <si>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</si>
  <si>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</si>
  <si>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</si>
  <si>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</si>
  <si>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</si>
  <si>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</si>
  <si>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</si>
  <si>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</si>
  <si>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</si>
  <si>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</si>
  <si>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</si>
  <si>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</si>
  <si>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</si>
  <si>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</si>
  <si>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</si>
  <si>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</si>
  <si>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</si>
  <si>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</si>
  <si>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</si>
  <si>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</si>
  <si>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</si>
  <si>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</si>
  <si>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</si>
  <si>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</si>
  <si>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</si>
  <si>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</si>
  <si>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</si>
  <si>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>INDICE IDI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</si>
  <si>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</si>
  <si>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</si>
  <si>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</si>
  <si>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</si>
  <si>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</si>
  <si>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</si>
  <si>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</si>
  <si>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</si>
  <si>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</si>
  <si>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</si>
  <si>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</si>
  <si>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</si>
  <si>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</si>
  <si>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</si>
  <si>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</si>
  <si>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</si>
  <si>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</si>
  <si>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</si>
  <si>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</si>
  <si>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</si>
  <si>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</si>
  <si>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</si>
  <si>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</si>
  <si>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</si>
  <si>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</si>
  <si>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</si>
  <si>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</si>
  <si>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</si>
  <si>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</si>
  <si>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</si>
  <si>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01/07/2021</t>
  </si>
  <si>
    <t>R$ 755,68</t>
  </si>
  <si>
    <t>R$ 520,00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</si>
  <si>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</si>
  <si>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</si>
  <si>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</si>
  <si>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</si>
  <si>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</si>
  <si>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</si>
  <si>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</si>
  <si>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</si>
  <si>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</si>
  <si>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</si>
  <si>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</si>
  <si>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</si>
  <si>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</si>
  <si>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</si>
  <si>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</si>
  <si>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</si>
  <si>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</si>
  <si>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</si>
  <si>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</si>
  <si>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</si>
  <si>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</si>
  <si>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</si>
  <si>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</si>
  <si>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</si>
  <si>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</si>
  <si>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</si>
  <si>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</si>
  <si>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</si>
  <si>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</si>
  <si>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</si>
  <si>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</si>
  <si>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R$ 11,33</t>
  </si>
  <si>
    <t>R$ 3,96</t>
  </si>
  <si>
    <t>R$ 635,00</t>
  </si>
  <si>
    <t>R$ 450,00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</si>
  <si>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</si>
  <si>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</si>
  <si>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</si>
  <si>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</si>
  <si>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</si>
  <si>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</si>
  <si>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</si>
  <si>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</si>
  <si>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</si>
  <si>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</si>
  <si>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</si>
  <si>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</si>
  <si>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</si>
  <si>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</si>
  <si>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</si>
  <si>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</si>
  <si>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</si>
  <si>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</si>
  <si>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</si>
  <si>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R$ 30,00</t>
  </si>
  <si>
    <t>R$ 7,37</t>
  </si>
  <si>
    <t>29/01/2021</t>
  </si>
  <si>
    <t>R$ 6,31</t>
  </si>
  <si>
    <t>31/05/2021</t>
  </si>
  <si>
    <t>R$ 20,26</t>
  </si>
  <si>
    <t>R$ 15,89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</si>
  <si>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</si>
  <si>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</si>
  <si>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</si>
  <si>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</si>
  <si>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</si>
  <si>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</si>
  <si>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</si>
  <si>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</si>
  <si>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</si>
  <si>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</si>
  <si>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</si>
  <si>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</si>
  <si>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</si>
  <si>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</si>
  <si>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</si>
  <si>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</si>
  <si>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</si>
  <si>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</si>
  <si>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</si>
  <si>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</si>
  <si>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</si>
  <si>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</si>
  <si>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</si>
  <si>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</si>
  <si>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</si>
  <si>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</si>
  <si>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</si>
  <si>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</si>
  <si>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</si>
  <si>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</si>
  <si>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</si>
  <si>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</si>
  <si>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</si>
  <si>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</si>
  <si>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</si>
  <si>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</si>
  <si>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</si>
  <si>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</si>
  <si>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</si>
  <si>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</si>
  <si>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</si>
  <si>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</si>
  <si>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</si>
  <si>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</si>
  <si>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</si>
  <si>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</si>
  <si>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</si>
  <si>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</si>
  <si>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</si>
  <si>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</si>
  <si>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</si>
  <si>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</si>
  <si>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</si>
  <si>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</si>
  <si>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</si>
  <si>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</si>
  <si>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</si>
  <si>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</si>
  <si>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</si>
  <si>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</si>
  <si>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</si>
  <si>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</si>
  <si>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</si>
  <si>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</si>
  <si>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</si>
  <si>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</si>
  <si>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</si>
  <si>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</si>
  <si>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</si>
  <si>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</si>
  <si>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</si>
  <si>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</si>
  <si>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</si>
  <si>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</si>
  <si>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</si>
  <si>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</si>
  <si>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</si>
  <si>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</si>
  <si>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</si>
  <si>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</si>
  <si>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</si>
  <si>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R$ 210,00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</si>
  <si>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</si>
  <si>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</si>
  <si>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</si>
  <si>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</si>
  <si>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</si>
  <si>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</si>
  <si>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</si>
  <si>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</si>
  <si>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</si>
  <si>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</si>
  <si>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IO 89.000</t>
  </si>
  <si>
    <t>R$ 5.600,00</t>
  </si>
  <si>
    <t>IO 91.000</t>
  </si>
  <si>
    <t>IO 92.000</t>
  </si>
  <si>
    <t>IO 98.000</t>
  </si>
  <si>
    <t>R$ 8.900,00</t>
  </si>
  <si>
    <t>IO 88.000</t>
  </si>
  <si>
    <t>R$ 32.000,00</t>
  </si>
  <si>
    <t>R$ 12.730,00</t>
  </si>
  <si>
    <t>R$ 5.530,00</t>
  </si>
  <si>
    <t>R$ 2.000,00</t>
  </si>
  <si>
    <t>R$ 1.700,00</t>
  </si>
  <si>
    <t>R$ 2.848,00</t>
  </si>
  <si>
    <t>R$ 4.563,00</t>
  </si>
  <si>
    <t>R$ 8.282,00</t>
  </si>
  <si>
    <t>IO 99.000</t>
  </si>
  <si>
    <t>R$ 16.921,00</t>
  </si>
  <si>
    <t>R$ 8.000,00</t>
  </si>
  <si>
    <t>R$ 15.700,00</t>
  </si>
  <si>
    <t>R$ 5.790,00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</si>
  <si>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</si>
  <si>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</si>
  <si>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</si>
  <si>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</si>
  <si>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</si>
  <si>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</si>
  <si>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</si>
  <si>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</si>
  <si>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</si>
  <si>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</si>
  <si>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</si>
  <si>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</si>
  <si>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</si>
  <si>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>R$ 11,88</t>
  </si>
  <si>
    <t xml:space="preserve">   26,89</t>
  </si>
  <si>
    <t>R$ 2,91</t>
  </si>
  <si>
    <t>R$ 6,47</t>
  </si>
  <si>
    <t>R$ 4,18</t>
  </si>
  <si>
    <t>R$ 23,43</t>
  </si>
  <si>
    <t xml:space="preserve">   6,00</t>
  </si>
  <si>
    <t xml:space="preserve">   8,00</t>
  </si>
  <si>
    <t>R$ 8,70</t>
  </si>
  <si>
    <t>R$ 11,57</t>
  </si>
  <si>
    <t>17/02/2021</t>
  </si>
  <si>
    <t>R$ 3.322,00</t>
  </si>
  <si>
    <t>IO 122000</t>
  </si>
  <si>
    <t>R$ 12.055,00</t>
  </si>
  <si>
    <t>R$ 6.430,00</t>
  </si>
  <si>
    <t>R$ 9.222,00</t>
  </si>
  <si>
    <t>R$ 6.316,00</t>
  </si>
  <si>
    <t>R$ 100,00</t>
  </si>
  <si>
    <t>R$ 5.300,00</t>
  </si>
  <si>
    <t>IO 70.000</t>
  </si>
  <si>
    <t>IO 83.000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</si>
  <si>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</si>
  <si>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</si>
  <si>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</si>
  <si>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</si>
  <si>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</si>
  <si>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</si>
  <si>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</si>
  <si>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</si>
  <si>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</si>
  <si>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</si>
  <si>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</si>
  <si>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</si>
  <si>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</si>
  <si>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</si>
  <si>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</si>
  <si>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</si>
  <si>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</si>
  <si>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R$ 700,00</t>
  </si>
  <si>
    <t>IO 121000</t>
  </si>
  <si>
    <t>IO 130000</t>
  </si>
  <si>
    <t>IO 135000</t>
  </si>
  <si>
    <t>IO 140000</t>
  </si>
  <si>
    <t>IO 128000</t>
  </si>
  <si>
    <t>IO 125000</t>
  </si>
  <si>
    <t>R$ 7.785,00</t>
  </si>
  <si>
    <t>R$ 400,00</t>
  </si>
  <si>
    <t>R$ 1.290,00</t>
  </si>
  <si>
    <t>R$ 4.000,00</t>
  </si>
  <si>
    <t>R$ 160,00</t>
  </si>
  <si>
    <t>R$ 29,00</t>
  </si>
  <si>
    <t xml:space="preserve">  37,25</t>
  </si>
  <si>
    <t xml:space="preserve">   54,48</t>
  </si>
  <si>
    <t xml:space="preserve">   51,15</t>
  </si>
  <si>
    <t xml:space="preserve">   74,50</t>
  </si>
  <si>
    <t>R$ 6,71</t>
  </si>
  <si>
    <t xml:space="preserve">   49,03</t>
  </si>
  <si>
    <t xml:space="preserve">   55,28</t>
  </si>
  <si>
    <t xml:space="preserve">   20,69</t>
  </si>
  <si>
    <t xml:space="preserve">   24,85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</si>
  <si>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</si>
  <si>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</si>
  <si>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</si>
  <si>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</si>
  <si>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</si>
  <si>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</si>
  <si>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</si>
  <si>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</si>
  <si>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</si>
  <si>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</si>
  <si>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</si>
  <si>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</si>
  <si>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</si>
  <si>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</si>
  <si>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</si>
  <si>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</si>
  <si>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</si>
  <si>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</si>
  <si>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</si>
  <si>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</si>
  <si>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13,57</t>
  </si>
  <si>
    <t xml:space="preserve">   14,07</t>
  </si>
  <si>
    <t xml:space="preserve">   15,57</t>
  </si>
  <si>
    <t xml:space="preserve">   34,99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</si>
  <si>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</si>
  <si>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</si>
  <si>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</si>
  <si>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</si>
  <si>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</si>
  <si>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</si>
  <si>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>R$ 8,54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</si>
  <si>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</si>
  <si>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</si>
  <si>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</si>
  <si>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</si>
  <si>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</si>
  <si>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</si>
  <si>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</si>
  <si>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</si>
  <si>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</si>
  <si>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R$ 5,79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</si>
  <si>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</si>
  <si>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</si>
  <si>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</si>
  <si>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</si>
  <si>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</si>
  <si>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</si>
  <si>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</si>
  <si>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</si>
  <si>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</si>
  <si>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</si>
  <si>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</si>
  <si>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</si>
  <si>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</si>
  <si>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</si>
  <si>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</si>
  <si>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</si>
  <si>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</si>
  <si>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</si>
  <si>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</si>
  <si>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</si>
  <si>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</si>
  <si>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</si>
  <si>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</si>
  <si>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</si>
  <si>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</si>
  <si>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</si>
  <si>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>R$ 433.000,00</t>
  </si>
  <si>
    <t>R$ 28.000,00</t>
  </si>
  <si>
    <t>R$ 80.000,00</t>
  </si>
  <si>
    <t>R$ 10.000,00</t>
  </si>
  <si>
    <t>R$ 145.000,00</t>
  </si>
  <si>
    <t>R$ 72.000,00</t>
  </si>
  <si>
    <t>R$ 177.000,00</t>
  </si>
  <si>
    <t>R$ 164.000,00</t>
  </si>
  <si>
    <t>R$ 50.000,00</t>
  </si>
  <si>
    <t>R$ 56.000,00</t>
  </si>
  <si>
    <t>R$ 24.000,00</t>
  </si>
  <si>
    <t>R$ 255.000,00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</si>
  <si>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</si>
  <si>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</si>
  <si>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</si>
  <si>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</si>
  <si>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</si>
  <si>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</si>
  <si>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</si>
  <si>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</si>
  <si>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</si>
  <si>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</si>
  <si>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</si>
  <si>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</si>
  <si>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</si>
  <si>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</si>
  <si>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</si>
  <si>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</si>
  <si>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</si>
  <si>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</si>
  <si>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</si>
  <si>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</si>
  <si>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</si>
  <si>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</si>
  <si>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</si>
  <si>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</si>
  <si>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</si>
  <si>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</si>
  <si>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</si>
  <si>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</si>
  <si>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</si>
  <si>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</si>
  <si>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</si>
  <si>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</si>
  <si>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</si>
  <si>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</si>
  <si>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</si>
  <si>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R$ 610.200,00</t>
  </si>
  <si>
    <t>R$ 1.030.600,00</t>
  </si>
  <si>
    <t>R$ 1.076.600,00</t>
  </si>
  <si>
    <t>R$ 245.500,00</t>
  </si>
  <si>
    <t>01/03/2021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</si>
  <si>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</si>
  <si>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</si>
  <si>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</si>
  <si>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</si>
  <si>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</si>
  <si>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</si>
  <si>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</si>
  <si>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</si>
  <si>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</si>
  <si>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</si>
  <si>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</si>
  <si>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</si>
  <si>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</si>
  <si>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</si>
  <si>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</si>
  <si>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</si>
  <si>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</si>
  <si>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</si>
  <si>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</si>
  <si>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R$ 443.400,00</t>
  </si>
  <si>
    <t>R$ 340.000,00</t>
  </si>
  <si>
    <t>R$ 227.500,00</t>
  </si>
  <si>
    <t>R$ 919.000,00</t>
  </si>
  <si>
    <t>R$ 770.000,00</t>
  </si>
  <si>
    <t>R$ 231.000,00</t>
  </si>
  <si>
    <t>R$ 177.750,00</t>
  </si>
  <si>
    <t>R$ 335.000,00</t>
  </si>
  <si>
    <t>R$ 295.125,00</t>
  </si>
  <si>
    <t>R$ 346.800,00</t>
  </si>
  <si>
    <t>R$ 198.500,00</t>
  </si>
  <si>
    <t>R$ 145.375,00</t>
  </si>
  <si>
    <t>R$ 103.200,00</t>
  </si>
  <si>
    <t>R$ 7.900,00</t>
  </si>
  <si>
    <t>R$ 59.200,00</t>
  </si>
  <si>
    <t>R$ 85.000,00</t>
  </si>
  <si>
    <t>R$ 88.000,00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</si>
  <si>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</si>
  <si>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</si>
  <si>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</si>
  <si>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</si>
  <si>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</si>
  <si>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</si>
  <si>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</si>
  <si>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</si>
  <si>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</si>
  <si>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</si>
  <si>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</si>
  <si>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</si>
  <si>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</si>
  <si>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</si>
  <si>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</si>
  <si>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</si>
  <si>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</si>
  <si>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</si>
  <si>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</si>
  <si>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</si>
  <si>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</si>
  <si>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</si>
  <si>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</si>
  <si>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</si>
  <si>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</si>
  <si>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</si>
  <si>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</si>
  <si>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</si>
  <si>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</si>
  <si>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</si>
  <si>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</si>
  <si>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</si>
  <si>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</si>
  <si>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</si>
  <si>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</si>
  <si>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</si>
  <si>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</si>
  <si>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</si>
  <si>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</si>
  <si>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</si>
  <si>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</si>
  <si>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</si>
  <si>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</si>
  <si>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</si>
  <si>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</si>
  <si>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66,50</t>
  </si>
  <si>
    <t xml:space="preserve">   23,76</t>
  </si>
  <si>
    <t>R$ 10,19</t>
  </si>
  <si>
    <t xml:space="preserve">   20,62</t>
  </si>
  <si>
    <t xml:space="preserve">   22,62</t>
  </si>
  <si>
    <t xml:space="preserve">   29,89</t>
  </si>
  <si>
    <t xml:space="preserve">  30,72</t>
  </si>
  <si>
    <t xml:space="preserve">  33,72</t>
  </si>
  <si>
    <t xml:space="preserve">  33,22</t>
  </si>
  <si>
    <t xml:space="preserve">   22,14</t>
  </si>
  <si>
    <t xml:space="preserve">  32,22</t>
  </si>
  <si>
    <t xml:space="preserve">  102,00</t>
  </si>
  <si>
    <t xml:space="preserve">   17,26</t>
  </si>
  <si>
    <t xml:space="preserve">   20,36</t>
  </si>
  <si>
    <t xml:space="preserve">   21,76</t>
  </si>
  <si>
    <t xml:space="preserve">   27,01</t>
  </si>
  <si>
    <t xml:space="preserve">   31,01</t>
  </si>
  <si>
    <t xml:space="preserve">   20,51</t>
  </si>
  <si>
    <t xml:space="preserve">   21,26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</si>
  <si>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</si>
  <si>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</si>
  <si>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</si>
  <si>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</si>
  <si>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</si>
  <si>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</si>
  <si>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</si>
  <si>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</si>
  <si>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</si>
  <si>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</si>
  <si>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</si>
  <si>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</si>
  <si>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</si>
  <si>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</si>
  <si>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</si>
  <si>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</si>
  <si>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93,50</t>
  </si>
  <si>
    <t xml:space="preserve">  109,50</t>
  </si>
  <si>
    <t xml:space="preserve">  149,00</t>
  </si>
  <si>
    <t>COMERL</t>
  </si>
  <si>
    <t>R$ 4,74</t>
  </si>
  <si>
    <t xml:space="preserve">   17,54</t>
  </si>
  <si>
    <t>R$ 7,61</t>
  </si>
  <si>
    <t xml:space="preserve">    7,88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</si>
  <si>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</si>
  <si>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</si>
  <si>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</si>
  <si>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</si>
  <si>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</si>
  <si>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</si>
  <si>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</si>
  <si>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</si>
  <si>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</si>
  <si>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</si>
  <si>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</si>
  <si>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</si>
  <si>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</si>
  <si>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</si>
  <si>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</si>
  <si>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</si>
  <si>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</si>
  <si>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</si>
  <si>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</si>
  <si>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</si>
  <si>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</si>
  <si>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</si>
  <si>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</si>
  <si>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</si>
  <si>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</si>
  <si>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</si>
  <si>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</si>
  <si>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</si>
  <si>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>VVARD195</t>
  </si>
  <si>
    <t>ITSAG130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</si>
  <si>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</si>
  <si>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</si>
  <si>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</si>
  <si>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</si>
  <si>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</si>
  <si>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</si>
  <si>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</si>
  <si>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</si>
  <si>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</si>
  <si>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</si>
  <si>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</si>
  <si>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</si>
  <si>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</si>
  <si>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</si>
  <si>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</si>
  <si>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</si>
  <si>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</si>
  <si>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</si>
  <si>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</si>
  <si>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20,65</t>
  </si>
  <si>
    <t>PETRF229</t>
  </si>
  <si>
    <t>LAMEQ229</t>
  </si>
  <si>
    <t>LAMEQ254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</si>
  <si>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</si>
  <si>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</si>
  <si>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</si>
  <si>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</si>
  <si>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</si>
  <si>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</si>
  <si>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</si>
  <si>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</si>
  <si>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</si>
  <si>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R$ 180.000,00</t>
  </si>
  <si>
    <t>DOLJ21P005100</t>
  </si>
  <si>
    <t>DOLK21C006250</t>
  </si>
  <si>
    <t>DOLK21P005500</t>
  </si>
  <si>
    <t>R$ 152.000,00</t>
  </si>
  <si>
    <t>WDOH21P005125</t>
  </si>
  <si>
    <t>WDOH21P005500</t>
  </si>
  <si>
    <t>R$ 114.000,00</t>
  </si>
  <si>
    <t>BGIG21</t>
  </si>
  <si>
    <t>BGIG21P023800</t>
  </si>
  <si>
    <t>26/02/2021</t>
  </si>
  <si>
    <t>CCMX21C007200</t>
  </si>
  <si>
    <t>16/11/2021</t>
  </si>
  <si>
    <t>MRFGA140</t>
  </si>
  <si>
    <t xml:space="preserve">   28,81</t>
  </si>
  <si>
    <t xml:space="preserve">   21,47</t>
  </si>
  <si>
    <t>R$ 5,69</t>
  </si>
  <si>
    <t xml:space="preserve">   19,81</t>
  </si>
  <si>
    <t xml:space="preserve">   20,81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</si>
  <si>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</si>
  <si>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</si>
  <si>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</si>
  <si>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</si>
  <si>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</si>
  <si>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R$ 14,90</t>
  </si>
  <si>
    <t xml:space="preserve">   25,06</t>
  </si>
  <si>
    <t xml:space="preserve">   26,06</t>
  </si>
  <si>
    <t>R$ 14,80</t>
  </si>
  <si>
    <t>R$ 8,03</t>
  </si>
  <si>
    <t xml:space="preserve">   18,81</t>
  </si>
  <si>
    <t xml:space="preserve">    6,53</t>
  </si>
  <si>
    <t xml:space="preserve">  28,27</t>
  </si>
  <si>
    <t>R$ 2,56</t>
  </si>
  <si>
    <t>R$ 6,52</t>
  </si>
  <si>
    <t>R$ 6,08</t>
  </si>
  <si>
    <t xml:space="preserve">   21,16</t>
  </si>
  <si>
    <t>R$ 7,35</t>
  </si>
  <si>
    <t xml:space="preserve">   25,49</t>
  </si>
  <si>
    <t>R$ 5,55</t>
  </si>
  <si>
    <t>BBDCL171</t>
  </si>
  <si>
    <t xml:space="preserve">   58,50</t>
  </si>
  <si>
    <t>R$ 15,88</t>
  </si>
  <si>
    <t xml:space="preserve">  30,22</t>
  </si>
  <si>
    <t>R$ 4,03</t>
  </si>
  <si>
    <t xml:space="preserve">   12,10</t>
  </si>
  <si>
    <t xml:space="preserve">   22,49</t>
  </si>
  <si>
    <t xml:space="preserve">   30,49</t>
  </si>
  <si>
    <t>ABEVM105</t>
  </si>
  <si>
    <t>B3SAM466</t>
  </si>
  <si>
    <t>B3SAM531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</si>
  <si>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</si>
  <si>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</si>
  <si>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</si>
  <si>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</si>
  <si>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</si>
  <si>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</si>
  <si>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</si>
  <si>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</si>
  <si>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>BBDCM168</t>
  </si>
  <si>
    <t>BBDCM184</t>
  </si>
  <si>
    <t>BBDCM186</t>
  </si>
  <si>
    <t>BBDCM198</t>
  </si>
  <si>
    <t>BBDCM220</t>
  </si>
  <si>
    <t xml:space="preserve">   22,66</t>
  </si>
  <si>
    <t xml:space="preserve">   24,16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</si>
  <si>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</si>
  <si>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</si>
  <si>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</si>
  <si>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</si>
  <si>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</si>
  <si>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</si>
  <si>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</si>
  <si>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</si>
  <si>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</si>
  <si>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</si>
  <si>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</si>
  <si>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</si>
  <si>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</si>
  <si>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</si>
  <si>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17,85</t>
  </si>
  <si>
    <t>GGBRM204</t>
  </si>
  <si>
    <t>GGBRM209</t>
  </si>
  <si>
    <t xml:space="preserve">   33,35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</si>
  <si>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</si>
  <si>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</si>
  <si>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</si>
  <si>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</si>
  <si>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</si>
  <si>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</si>
  <si>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</si>
  <si>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</si>
  <si>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</si>
  <si>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</si>
  <si>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>ITUBM206</t>
  </si>
  <si>
    <t>ITUBM208</t>
  </si>
  <si>
    <t>ITUBM221</t>
  </si>
  <si>
    <t>ITUBM271</t>
  </si>
  <si>
    <t>LRENM383</t>
  </si>
  <si>
    <t>LRENM408</t>
  </si>
  <si>
    <t>LRENM423</t>
  </si>
  <si>
    <t>MGLUM241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</si>
  <si>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</si>
  <si>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</si>
  <si>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</si>
  <si>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</si>
  <si>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</si>
  <si>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</si>
  <si>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</si>
  <si>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</si>
  <si>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</si>
  <si>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</si>
  <si>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</si>
  <si>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</si>
  <si>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</si>
  <si>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</si>
  <si>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</si>
  <si>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</si>
  <si>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</si>
  <si>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</si>
  <si>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</si>
  <si>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</si>
  <si>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</si>
  <si>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</si>
  <si>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</si>
  <si>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</si>
  <si>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</si>
  <si>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</si>
  <si>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</si>
  <si>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</si>
  <si>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32,34</t>
  </si>
  <si>
    <t>USIMA122</t>
  </si>
  <si>
    <t>ABEVA125</t>
  </si>
  <si>
    <t>B3SAA488</t>
  </si>
  <si>
    <t>B3SAA561</t>
  </si>
  <si>
    <t>B3SAA591</t>
  </si>
  <si>
    <t>B3SAA601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</si>
  <si>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</si>
  <si>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</si>
  <si>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</si>
  <si>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</si>
  <si>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</si>
  <si>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</si>
  <si>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</si>
  <si>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</si>
  <si>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</si>
  <si>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</si>
  <si>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</si>
  <si>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</si>
  <si>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</si>
  <si>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</si>
  <si>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</si>
  <si>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</si>
  <si>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</si>
  <si>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</si>
  <si>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</si>
  <si>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</si>
  <si>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</si>
  <si>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</si>
  <si>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</si>
  <si>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24,35</t>
  </si>
  <si>
    <t xml:space="preserve">    7,91</t>
  </si>
  <si>
    <t>ITSAA951</t>
  </si>
  <si>
    <t>ITUBA278</t>
  </si>
  <si>
    <t>JBSSA199</t>
  </si>
  <si>
    <t>JBSSA209</t>
  </si>
  <si>
    <t>LRENA423</t>
  </si>
  <si>
    <t>LRENA458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</si>
  <si>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</si>
  <si>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</si>
  <si>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</si>
  <si>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</si>
  <si>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</si>
  <si>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</si>
  <si>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</si>
  <si>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</si>
  <si>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</si>
  <si>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</si>
  <si>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</si>
  <si>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</si>
  <si>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</si>
  <si>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</si>
  <si>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</si>
  <si>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</si>
  <si>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</si>
  <si>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</si>
  <si>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</si>
  <si>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</si>
  <si>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</si>
  <si>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</si>
  <si>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</si>
  <si>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</si>
  <si>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</si>
  <si>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</si>
  <si>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</si>
  <si>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</si>
  <si>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</si>
  <si>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</si>
  <si>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</si>
  <si>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</si>
  <si>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>BBDCB214</t>
  </si>
  <si>
    <t xml:space="preserve">   23,92</t>
  </si>
  <si>
    <t xml:space="preserve">   24,42</t>
  </si>
  <si>
    <t>BRFSB190</t>
  </si>
  <si>
    <t>BRFSB210</t>
  </si>
  <si>
    <t>PETRB239</t>
  </si>
  <si>
    <t>PETRB249</t>
  </si>
  <si>
    <t>PETRB276</t>
  </si>
  <si>
    <t>BBASC300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</si>
  <si>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</si>
  <si>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</si>
  <si>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</si>
  <si>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</si>
  <si>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</si>
  <si>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</si>
  <si>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</si>
  <si>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</si>
  <si>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</si>
  <si>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</si>
  <si>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</si>
  <si>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>ITSAF130</t>
  </si>
  <si>
    <t>MRFGE140</t>
  </si>
  <si>
    <t>VALEJ637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</si>
  <si>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</si>
  <si>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</si>
  <si>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</si>
  <si>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</si>
  <si>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</si>
  <si>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</si>
  <si>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</si>
  <si>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</si>
  <si>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</si>
  <si>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</si>
  <si>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</si>
  <si>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</si>
  <si>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</si>
  <si>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</si>
  <si>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</si>
  <si>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</si>
  <si>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</si>
  <si>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</si>
  <si>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</si>
  <si>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</si>
  <si>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</si>
  <si>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</si>
  <si>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</si>
  <si>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</si>
  <si>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</si>
  <si>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</si>
  <si>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</si>
  <si>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</si>
  <si>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</si>
  <si>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</si>
  <si>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</si>
  <si>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</si>
  <si>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</si>
  <si>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</si>
  <si>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</si>
  <si>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</si>
  <si>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</si>
  <si>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</si>
  <si>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</si>
  <si>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</si>
  <si>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</si>
  <si>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</si>
  <si>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</si>
  <si>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</si>
  <si>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</si>
  <si>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</si>
  <si>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</si>
  <si>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</si>
  <si>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</si>
  <si>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</si>
  <si>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 xml:space="preserve">   21,90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</si>
  <si>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</si>
  <si>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</si>
  <si>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</si>
  <si>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</si>
  <si>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</si>
  <si>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</si>
  <si>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</si>
  <si>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</si>
  <si>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</si>
  <si>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</si>
  <si>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</si>
  <si>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>BBDCN173</t>
  </si>
  <si>
    <t>BOVAN850</t>
  </si>
  <si>
    <t>BOVAN870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</si>
  <si>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</si>
  <si>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</si>
  <si>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</si>
  <si>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</si>
  <si>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</si>
  <si>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</si>
  <si>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</si>
  <si>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</si>
  <si>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</si>
  <si>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</si>
  <si>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</si>
  <si>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</si>
  <si>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</si>
  <si>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</si>
  <si>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</si>
  <si>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</si>
  <si>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</si>
  <si>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</si>
  <si>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</si>
  <si>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</si>
  <si>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</si>
  <si>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</si>
  <si>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</si>
  <si>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</si>
  <si>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</si>
  <si>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</si>
  <si>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</si>
  <si>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</si>
  <si>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</si>
  <si>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</si>
  <si>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</si>
  <si>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</si>
  <si>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</si>
  <si>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</si>
  <si>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</si>
  <si>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</si>
  <si>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</si>
  <si>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</si>
  <si>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 xml:space="preserve">   14,36</t>
  </si>
  <si>
    <t>R$ 9,53</t>
  </si>
  <si>
    <t>R$ 2,78</t>
  </si>
  <si>
    <t xml:space="preserve">  82,50</t>
  </si>
  <si>
    <t xml:space="preserve">   29,39</t>
  </si>
  <si>
    <t>R$ 5,87</t>
  </si>
  <si>
    <t>R$ 4,06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</si>
  <si>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</si>
  <si>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</si>
  <si>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</si>
  <si>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</si>
  <si>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</si>
  <si>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</si>
  <si>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</si>
  <si>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</si>
  <si>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</si>
  <si>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</si>
  <si>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</si>
  <si>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</si>
  <si>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</si>
  <si>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</si>
  <si>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</si>
  <si>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</si>
  <si>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</si>
  <si>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</si>
  <si>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</si>
  <si>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</si>
  <si>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</si>
  <si>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</si>
  <si>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</si>
  <si>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</si>
  <si>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</si>
  <si>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</si>
  <si>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</si>
  <si>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</si>
  <si>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</si>
  <si>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</si>
  <si>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</si>
  <si>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</si>
  <si>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</si>
  <si>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</si>
  <si>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</si>
  <si>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</si>
  <si>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</si>
  <si>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</si>
  <si>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</si>
  <si>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</si>
  <si>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</si>
  <si>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</si>
  <si>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</si>
  <si>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</si>
  <si>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</si>
  <si>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</si>
  <si>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</si>
  <si>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</si>
  <si>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</si>
  <si>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</si>
  <si>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R$ 74,94</t>
  </si>
  <si>
    <t>R$ 68,01</t>
  </si>
  <si>
    <t>R$ 44,75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</si>
  <si>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</si>
  <si>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</si>
  <si>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</si>
  <si>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</si>
  <si>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</si>
  <si>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</si>
  <si>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</si>
  <si>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</si>
  <si>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</si>
  <si>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</si>
  <si>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</si>
  <si>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</si>
  <si>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</si>
  <si>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</si>
  <si>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</si>
  <si>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</si>
  <si>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</si>
  <si>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</si>
  <si>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</si>
  <si>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</si>
  <si>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</si>
  <si>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</si>
  <si>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</si>
  <si>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</si>
  <si>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</si>
  <si>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</si>
  <si>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</si>
  <si>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</si>
  <si>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</si>
  <si>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</si>
  <si>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</si>
  <si>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</si>
  <si>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</si>
  <si>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</si>
  <si>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</si>
  <si>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</si>
  <si>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</si>
  <si>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</si>
  <si>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DOLJ21C005400</t>
  </si>
  <si>
    <t>DOLJ21C005600</t>
  </si>
  <si>
    <t>DOLJ21P004800</t>
  </si>
  <si>
    <t>R$ 189.500,00</t>
  </si>
  <si>
    <t>TRPLE282</t>
  </si>
  <si>
    <t>ELETA366</t>
  </si>
  <si>
    <t>CMIGA125</t>
  </si>
  <si>
    <t>ELETA351</t>
  </si>
  <si>
    <t>ITSAA102</t>
  </si>
  <si>
    <t>TIMSA135</t>
  </si>
  <si>
    <t>R$ 9,86</t>
  </si>
  <si>
    <t>FEXC11</t>
  </si>
  <si>
    <t>RNEW4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</si>
  <si>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</si>
  <si>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</si>
  <si>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</si>
  <si>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</si>
  <si>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</si>
  <si>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</si>
  <si>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</si>
  <si>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</si>
  <si>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</si>
  <si>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</si>
  <si>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</si>
  <si>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</si>
  <si>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</si>
  <si>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</si>
  <si>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</si>
  <si>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</si>
  <si>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</si>
  <si>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</si>
  <si>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</si>
  <si>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</si>
  <si>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</si>
  <si>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</si>
  <si>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</si>
  <si>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</si>
  <si>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</si>
  <si>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</si>
  <si>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</si>
  <si>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</si>
  <si>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</si>
  <si>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</si>
  <si>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</si>
  <si>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</si>
  <si>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</si>
  <si>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</si>
  <si>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</si>
  <si>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</si>
  <si>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</si>
  <si>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</si>
  <si>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</si>
  <si>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</si>
  <si>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</si>
  <si>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</si>
  <si>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</si>
  <si>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</si>
  <si>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</si>
  <si>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</si>
  <si>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</si>
  <si>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</si>
  <si>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</si>
  <si>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</si>
  <si>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</si>
  <si>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</si>
  <si>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</si>
  <si>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</si>
  <si>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</si>
  <si>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</si>
  <si>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</si>
  <si>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</si>
  <si>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</si>
  <si>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</si>
  <si>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</si>
  <si>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</si>
  <si>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</si>
  <si>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</si>
  <si>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</si>
  <si>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</si>
  <si>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</si>
  <si>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</si>
  <si>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</si>
  <si>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</si>
  <si>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</si>
  <si>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</si>
  <si>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</si>
  <si>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</si>
  <si>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</si>
  <si>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</si>
  <si>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</si>
  <si>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</si>
  <si>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</si>
  <si>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R$ 7,96</t>
  </si>
  <si>
    <t>R$ 6,98</t>
  </si>
  <si>
    <t xml:space="preserve">   30,12</t>
  </si>
  <si>
    <t xml:space="preserve">   31,12</t>
  </si>
  <si>
    <t>R$ 8,74</t>
  </si>
  <si>
    <t>R$ 5,88</t>
  </si>
  <si>
    <t>R$ 8,89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</si>
  <si>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</si>
  <si>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</si>
  <si>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</si>
  <si>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</si>
  <si>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</si>
  <si>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</si>
  <si>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</si>
  <si>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</si>
  <si>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</si>
  <si>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</si>
  <si>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</si>
  <si>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</si>
  <si>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</si>
  <si>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</si>
  <si>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</si>
  <si>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</si>
  <si>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</si>
  <si>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</si>
  <si>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</si>
  <si>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</si>
  <si>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</si>
  <si>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</si>
  <si>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</si>
  <si>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</si>
  <si>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</si>
  <si>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</si>
  <si>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</si>
  <si>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</si>
  <si>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</si>
  <si>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</si>
  <si>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</si>
  <si>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</si>
  <si>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</si>
  <si>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</si>
  <si>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</si>
  <si>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</si>
  <si>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</si>
  <si>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</si>
  <si>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</si>
  <si>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</si>
  <si>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</si>
  <si>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</si>
  <si>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</si>
  <si>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</si>
  <si>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</si>
  <si>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</si>
  <si>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</si>
  <si>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</si>
  <si>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</si>
  <si>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</si>
  <si>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</si>
  <si>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</si>
  <si>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</si>
  <si>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</si>
  <si>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</si>
  <si>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</si>
  <si>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</si>
  <si>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</si>
  <si>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</si>
  <si>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</si>
  <si>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</si>
  <si>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</si>
  <si>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</si>
  <si>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</si>
  <si>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</si>
  <si>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</si>
  <si>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</si>
  <si>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</si>
  <si>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</si>
  <si>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</si>
  <si>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</si>
  <si>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</si>
  <si>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</si>
  <si>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</si>
  <si>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</si>
  <si>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</si>
  <si>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</si>
  <si>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</si>
  <si>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</si>
  <si>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</si>
  <si>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</si>
  <si>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</si>
  <si>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</si>
  <si>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</si>
  <si>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</si>
  <si>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</si>
  <si>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</si>
  <si>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</si>
  <si>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</si>
  <si>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</si>
  <si>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</si>
  <si>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</si>
  <si>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</si>
  <si>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</si>
  <si>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</si>
  <si>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</si>
  <si>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</si>
  <si>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</si>
  <si>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</si>
  <si>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</si>
  <si>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</si>
  <si>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</si>
  <si>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</si>
  <si>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</si>
  <si>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</si>
  <si>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</si>
  <si>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</si>
  <si>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</si>
  <si>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</si>
  <si>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</si>
  <si>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</si>
  <si>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>EMBRM700</t>
  </si>
  <si>
    <t>EMBRM720</t>
  </si>
  <si>
    <t>EMBRM760</t>
  </si>
  <si>
    <t>EQTLM210</t>
  </si>
  <si>
    <t>GGBRM229</t>
  </si>
  <si>
    <t>GOAUM980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</si>
  <si>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</si>
  <si>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</si>
  <si>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</si>
  <si>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</si>
  <si>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</si>
  <si>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</si>
  <si>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</si>
  <si>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</si>
  <si>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</si>
  <si>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</si>
  <si>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</si>
  <si>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</si>
  <si>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</si>
  <si>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</si>
  <si>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</si>
  <si>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</si>
  <si>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</si>
  <si>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</si>
  <si>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</si>
  <si>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</si>
  <si>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</si>
  <si>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</si>
  <si>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</si>
  <si>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</si>
  <si>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</si>
  <si>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</si>
  <si>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</si>
  <si>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</si>
  <si>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</si>
  <si>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</si>
  <si>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</si>
  <si>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</si>
  <si>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</si>
  <si>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</si>
  <si>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</si>
  <si>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</si>
  <si>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</si>
  <si>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</si>
  <si>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</si>
  <si>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</si>
  <si>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</si>
  <si>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</si>
  <si>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</si>
  <si>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</si>
  <si>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</si>
  <si>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</si>
  <si>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</si>
  <si>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</si>
  <si>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</si>
  <si>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</si>
  <si>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</si>
  <si>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</si>
  <si>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R$ 16,95</t>
  </si>
  <si>
    <t>VVARE215</t>
  </si>
  <si>
    <t>IDIV21C294000</t>
  </si>
  <si>
    <t>R$ 1.364,10</t>
  </si>
  <si>
    <t>CCMK21C007900</t>
  </si>
  <si>
    <t>CCMK21P006650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</si>
  <si>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</si>
  <si>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</si>
  <si>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</si>
  <si>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</si>
  <si>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</si>
  <si>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</si>
  <si>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</si>
  <si>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</si>
  <si>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</si>
  <si>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</si>
  <si>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IBOVB116</t>
  </si>
  <si>
    <t>IBOVN116</t>
  </si>
  <si>
    <t>VVARE187</t>
  </si>
  <si>
    <t>VVARE192</t>
  </si>
  <si>
    <t>VVARE217</t>
  </si>
  <si>
    <t>SUZBP437</t>
  </si>
  <si>
    <t>SUZBP482</t>
  </si>
  <si>
    <t>BBASN307</t>
  </si>
  <si>
    <t>CSANN100</t>
  </si>
  <si>
    <t>PETRN228</t>
  </si>
  <si>
    <t>RAILN280</t>
  </si>
  <si>
    <t>PETRO259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</si>
  <si>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</si>
  <si>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</si>
  <si>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</si>
  <si>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</si>
  <si>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</si>
  <si>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</si>
  <si>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</si>
  <si>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</si>
  <si>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</si>
  <si>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</si>
  <si>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</si>
  <si>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</si>
  <si>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</si>
  <si>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</si>
  <si>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</si>
  <si>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</si>
  <si>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</si>
  <si>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</si>
  <si>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</si>
  <si>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</si>
  <si>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</si>
  <si>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</si>
  <si>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</si>
  <si>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</si>
  <si>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</si>
  <si>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</si>
  <si>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</si>
  <si>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</si>
  <si>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</si>
  <si>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</si>
  <si>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</si>
  <si>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</si>
  <si>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</si>
  <si>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</si>
  <si>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</si>
  <si>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</si>
  <si>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</si>
  <si>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</si>
  <si>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</si>
  <si>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</si>
  <si>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</si>
  <si>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</si>
  <si>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</si>
  <si>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</si>
  <si>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</si>
  <si>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</si>
  <si>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</si>
  <si>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</si>
  <si>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</si>
  <si>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</si>
  <si>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</si>
  <si>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</si>
  <si>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</si>
  <si>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</si>
  <si>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</si>
  <si>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</si>
  <si>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</si>
  <si>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</si>
  <si>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</si>
  <si>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</si>
  <si>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</si>
  <si>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</si>
  <si>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</si>
  <si>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</si>
  <si>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</si>
  <si>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</si>
  <si>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</si>
  <si>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</si>
  <si>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</si>
  <si>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</si>
  <si>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</si>
  <si>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</si>
  <si>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</si>
  <si>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</si>
  <si>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</si>
  <si>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</si>
  <si>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</si>
  <si>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R$ 5,08</t>
  </si>
  <si>
    <t>R$ 13,90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</si>
  <si>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</si>
  <si>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</si>
  <si>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</si>
  <si>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</si>
  <si>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</si>
  <si>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</si>
  <si>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</si>
  <si>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</si>
  <si>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</si>
  <si>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</si>
  <si>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</si>
  <si>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</si>
  <si>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</si>
  <si>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</si>
  <si>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</si>
  <si>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</si>
  <si>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</si>
  <si>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</si>
  <si>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</si>
  <si>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</si>
  <si>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</si>
  <si>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</si>
  <si>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</si>
  <si>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</si>
  <si>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</si>
  <si>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</si>
  <si>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</si>
  <si>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</si>
  <si>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</si>
  <si>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</si>
  <si>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</si>
  <si>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</si>
  <si>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</si>
  <si>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</si>
  <si>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</si>
  <si>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</si>
  <si>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</si>
  <si>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</si>
  <si>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</si>
  <si>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</si>
  <si>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</si>
  <si>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</si>
  <si>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</si>
  <si>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</si>
  <si>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</si>
  <si>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</si>
  <si>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</si>
  <si>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</si>
  <si>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</si>
  <si>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</si>
  <si>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</si>
  <si>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</si>
  <si>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</si>
  <si>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</si>
  <si>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</si>
  <si>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</si>
  <si>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</si>
  <si>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</si>
  <si>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</si>
  <si>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</si>
  <si>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</si>
  <si>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</si>
  <si>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</si>
  <si>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</si>
  <si>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</si>
  <si>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</si>
  <si>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</si>
  <si>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</si>
  <si>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</si>
  <si>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</si>
  <si>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</si>
  <si>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</si>
  <si>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</si>
  <si>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</si>
  <si>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</si>
  <si>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</si>
  <si>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</si>
  <si>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</si>
  <si>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</si>
  <si>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</si>
  <si>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</si>
  <si>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</si>
  <si>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</si>
  <si>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</si>
  <si>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</si>
  <si>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</si>
  <si>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</si>
  <si>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</si>
  <si>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</si>
  <si>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</si>
  <si>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</si>
  <si>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</si>
  <si>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</si>
  <si>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</si>
  <si>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</si>
  <si>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</si>
  <si>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</si>
  <si>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</si>
  <si>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</si>
  <si>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IDIF22C292700</t>
  </si>
  <si>
    <t>IDIF22C292800</t>
  </si>
  <si>
    <t>IDIF22C292900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</si>
  <si>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</si>
  <si>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</si>
  <si>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</si>
  <si>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</si>
  <si>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</si>
  <si>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</si>
  <si>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</si>
  <si>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IDIF22C294200</t>
  </si>
  <si>
    <t>IDIF22C294700</t>
  </si>
  <si>
    <t>IDIF22C295200</t>
  </si>
  <si>
    <t>IDIF22C295700</t>
  </si>
  <si>
    <t>R$ 2.805,78</t>
  </si>
  <si>
    <t>IDIF22C296700</t>
  </si>
  <si>
    <t>R$ 2.673,93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</si>
  <si>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</si>
  <si>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</si>
  <si>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</si>
  <si>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</si>
  <si>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</si>
  <si>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</si>
  <si>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</si>
  <si>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</si>
  <si>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</si>
  <si>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</si>
  <si>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</si>
  <si>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</si>
  <si>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</si>
  <si>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</si>
  <si>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</si>
  <si>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</si>
  <si>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</si>
  <si>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</si>
  <si>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</si>
  <si>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</si>
  <si>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</si>
  <si>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</si>
  <si>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</si>
  <si>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</si>
  <si>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</si>
  <si>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</si>
  <si>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</si>
  <si>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</si>
  <si>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</si>
  <si>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</si>
  <si>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</si>
  <si>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</si>
  <si>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</si>
  <si>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</si>
  <si>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</si>
  <si>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</si>
  <si>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26,01</t>
  </si>
  <si>
    <t>WSON33</t>
  </si>
  <si>
    <t>JSLG3</t>
  </si>
  <si>
    <t>R$ 5,77</t>
  </si>
  <si>
    <t>R$ 7,93</t>
  </si>
  <si>
    <t>R$ 6,49</t>
  </si>
  <si>
    <t>R$ 4,31</t>
  </si>
  <si>
    <t>R$ 5,67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</si>
  <si>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</si>
  <si>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</si>
  <si>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</si>
  <si>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</si>
  <si>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</si>
  <si>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</si>
  <si>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</si>
  <si>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</si>
  <si>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</si>
  <si>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</si>
  <si>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</si>
  <si>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</si>
  <si>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</si>
  <si>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</si>
  <si>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</si>
  <si>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>ENBRA195</t>
  </si>
  <si>
    <t>ENBRA200</t>
  </si>
  <si>
    <t>GOAUA92</t>
  </si>
  <si>
    <t>GOAUA94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</si>
  <si>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</si>
  <si>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</si>
  <si>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</si>
  <si>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</si>
  <si>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</si>
  <si>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</si>
  <si>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</si>
  <si>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</si>
  <si>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</si>
  <si>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</si>
  <si>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</si>
  <si>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</si>
  <si>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</si>
  <si>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</si>
  <si>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</si>
  <si>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</si>
  <si>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</si>
  <si>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</si>
  <si>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</si>
  <si>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</si>
  <si>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</si>
  <si>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</si>
  <si>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</si>
  <si>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</si>
  <si>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</si>
  <si>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</si>
  <si>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</si>
  <si>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</si>
  <si>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</si>
  <si>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</si>
  <si>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>USIMA950</t>
  </si>
  <si>
    <t>BBASM245</t>
  </si>
  <si>
    <t>BBASM287</t>
  </si>
  <si>
    <t>BBASM347</t>
  </si>
  <si>
    <t>BBDCM208</t>
  </si>
  <si>
    <t>R$ 8,97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</si>
  <si>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</si>
  <si>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</si>
  <si>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</si>
  <si>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</si>
  <si>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</si>
  <si>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</si>
  <si>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</si>
  <si>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</si>
  <si>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</si>
  <si>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</si>
  <si>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</si>
  <si>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</si>
  <si>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</si>
  <si>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</si>
  <si>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</si>
  <si>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</si>
  <si>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</si>
  <si>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</si>
  <si>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</si>
  <si>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</si>
  <si>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</si>
  <si>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</si>
  <si>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</si>
  <si>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</si>
  <si>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</si>
  <si>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</si>
  <si>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</si>
  <si>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</si>
  <si>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</si>
  <si>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</si>
  <si>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</si>
  <si>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</si>
  <si>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</si>
  <si>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</si>
  <si>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</si>
  <si>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</si>
  <si>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</si>
  <si>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</si>
  <si>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</si>
  <si>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</si>
  <si>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</si>
  <si>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</si>
  <si>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</si>
  <si>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</si>
  <si>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</si>
  <si>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</si>
  <si>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</si>
  <si>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</si>
  <si>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</si>
  <si>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</si>
  <si>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</si>
  <si>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</si>
  <si>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</si>
  <si>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</si>
  <si>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</si>
  <si>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</si>
  <si>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</si>
  <si>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</si>
  <si>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</si>
  <si>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</si>
  <si>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</si>
  <si>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</si>
  <si>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</si>
  <si>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</si>
  <si>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</si>
  <si>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</si>
  <si>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</si>
  <si>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</si>
  <si>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</si>
  <si>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</si>
  <si>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</si>
  <si>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</si>
  <si>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</si>
  <si>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</si>
  <si>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</si>
  <si>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</si>
  <si>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</si>
  <si>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</si>
  <si>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</si>
  <si>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</si>
  <si>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</si>
  <si>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</si>
  <si>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</si>
  <si>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</si>
  <si>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</si>
  <si>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</si>
  <si>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</si>
  <si>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</si>
  <si>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</si>
  <si>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</si>
  <si>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</si>
  <si>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</si>
  <si>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</si>
  <si>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</si>
  <si>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</si>
  <si>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>BBASN350</t>
  </si>
  <si>
    <t>BBASN405</t>
  </si>
  <si>
    <t>COGNN580</t>
  </si>
  <si>
    <t>CSNAN105</t>
  </si>
  <si>
    <t>CYREB319</t>
  </si>
  <si>
    <t>CYREN319</t>
  </si>
  <si>
    <t>ITUBN392</t>
  </si>
  <si>
    <t>BRFSO215</t>
  </si>
  <si>
    <t>BRMLC750</t>
  </si>
  <si>
    <t>AZULA202</t>
  </si>
  <si>
    <t>BRAPA447</t>
  </si>
  <si>
    <t xml:space="preserve">   42,88</t>
  </si>
  <si>
    <t>CMIGA109</t>
  </si>
  <si>
    <t>CSNAA110</t>
  </si>
  <si>
    <t>EGIEA476</t>
  </si>
  <si>
    <t>EGIEM476</t>
  </si>
  <si>
    <t>ELETA390</t>
  </si>
  <si>
    <t>ELETM390</t>
  </si>
  <si>
    <t>HYPEA300</t>
  </si>
  <si>
    <t>LAMEA239</t>
  </si>
  <si>
    <t>MDIAA350</t>
  </si>
  <si>
    <t>SBSPA460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</si>
  <si>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</si>
  <si>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</si>
  <si>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</si>
  <si>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</si>
  <si>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</si>
  <si>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</si>
  <si>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</si>
  <si>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</si>
  <si>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</si>
  <si>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</si>
  <si>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</si>
  <si>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</si>
  <si>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</si>
  <si>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</si>
  <si>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</si>
  <si>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</si>
  <si>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</si>
  <si>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</si>
  <si>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</si>
  <si>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</si>
  <si>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</si>
  <si>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</si>
  <si>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</si>
  <si>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</si>
  <si>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</si>
  <si>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</si>
  <si>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</si>
  <si>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</si>
  <si>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</si>
  <si>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</si>
  <si>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</si>
  <si>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</si>
  <si>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</si>
  <si>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</si>
  <si>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</si>
  <si>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</si>
  <si>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</si>
  <si>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</si>
  <si>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</si>
  <si>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</si>
  <si>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</si>
  <si>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</si>
  <si>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</si>
  <si>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</si>
  <si>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</si>
  <si>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</si>
  <si>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</si>
  <si>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</si>
  <si>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</si>
  <si>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</si>
  <si>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</si>
  <si>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</si>
  <si>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</si>
  <si>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</si>
  <si>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</si>
  <si>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</si>
  <si>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</si>
  <si>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</si>
  <si>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</si>
  <si>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</si>
  <si>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</si>
  <si>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</si>
  <si>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</si>
  <si>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</si>
  <si>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</si>
  <si>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</si>
  <si>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</si>
  <si>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</si>
  <si>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</si>
  <si>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</si>
  <si>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</si>
  <si>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</si>
  <si>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</si>
  <si>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</si>
  <si>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</si>
  <si>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</si>
  <si>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</si>
  <si>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</si>
  <si>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</si>
  <si>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</si>
  <si>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</si>
  <si>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</si>
  <si>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</si>
  <si>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</si>
  <si>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</si>
  <si>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</si>
  <si>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</si>
  <si>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</si>
  <si>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</si>
  <si>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</si>
  <si>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</si>
  <si>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</si>
  <si>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</si>
  <si>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</si>
  <si>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</si>
  <si>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</si>
  <si>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</si>
  <si>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</si>
  <si>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</si>
  <si>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</si>
  <si>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</si>
  <si>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ITSAM150</t>
  </si>
  <si>
    <t>SMALM140</t>
  </si>
  <si>
    <t xml:space="preserve">  140,50</t>
  </si>
  <si>
    <t>R$ 23,04</t>
  </si>
  <si>
    <t>GGBRB228</t>
  </si>
  <si>
    <t>ITUBC138</t>
  </si>
  <si>
    <t>R$ 13,57</t>
  </si>
  <si>
    <t>BBDCK270</t>
  </si>
  <si>
    <t>BBDCW227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</si>
  <si>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</si>
  <si>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</si>
  <si>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</si>
  <si>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</si>
  <si>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</si>
  <si>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</si>
  <si>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</si>
  <si>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</si>
  <si>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</si>
  <si>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</si>
  <si>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</si>
  <si>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</si>
  <si>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</si>
  <si>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</si>
  <si>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</si>
  <si>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</si>
  <si>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</si>
  <si>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</si>
  <si>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</si>
  <si>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</si>
  <si>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</si>
  <si>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</si>
  <si>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</si>
  <si>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</si>
  <si>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</si>
  <si>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</si>
  <si>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</si>
  <si>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</si>
  <si>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</si>
  <si>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</si>
  <si>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</si>
  <si>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</si>
  <si>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</si>
  <si>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</si>
  <si>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</si>
  <si>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</si>
  <si>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</si>
  <si>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</si>
  <si>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</si>
  <si>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</si>
  <si>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</si>
  <si>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</si>
  <si>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</si>
  <si>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</si>
  <si>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</si>
  <si>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</si>
  <si>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</si>
  <si>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</si>
  <si>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</si>
  <si>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</si>
  <si>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</si>
  <si>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</si>
  <si>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</si>
  <si>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</si>
  <si>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</si>
  <si>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</si>
  <si>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</si>
  <si>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</si>
  <si>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</si>
  <si>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</si>
  <si>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</si>
  <si>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</si>
  <si>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</si>
  <si>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</si>
  <si>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</si>
  <si>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</si>
  <si>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</si>
  <si>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</si>
  <si>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</si>
  <si>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</si>
  <si>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</si>
  <si>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</si>
  <si>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</si>
  <si>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</si>
  <si>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</si>
  <si>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</si>
  <si>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</si>
  <si>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</si>
  <si>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</si>
  <si>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</si>
  <si>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</si>
  <si>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</si>
  <si>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</si>
  <si>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</si>
  <si>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</si>
  <si>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</si>
  <si>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</si>
  <si>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</si>
  <si>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</si>
  <si>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</si>
  <si>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</si>
  <si>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</si>
  <si>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</si>
  <si>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</si>
  <si>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</si>
  <si>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</si>
  <si>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</si>
  <si>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</si>
  <si>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</si>
  <si>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</si>
  <si>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</si>
  <si>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</si>
  <si>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</si>
  <si>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</si>
  <si>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</si>
  <si>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</si>
  <si>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</si>
  <si>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</si>
  <si>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</si>
  <si>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</si>
  <si>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</si>
  <si>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</si>
  <si>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</si>
  <si>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</si>
  <si>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</si>
  <si>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</si>
  <si>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</si>
  <si>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</si>
  <si>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</si>
  <si>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</si>
  <si>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</si>
  <si>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</si>
  <si>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</si>
  <si>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</si>
  <si>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</si>
  <si>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 xml:space="preserve">   23,22</t>
  </si>
  <si>
    <t>R$ 8,65</t>
  </si>
  <si>
    <t>R$ 3,07</t>
  </si>
  <si>
    <t>R$ 5,07</t>
  </si>
  <si>
    <t>R$ 5,97</t>
  </si>
  <si>
    <t>BRMLA940</t>
  </si>
  <si>
    <t>CPLEA760</t>
  </si>
  <si>
    <t>CYREA239</t>
  </si>
  <si>
    <t>EMBRA740</t>
  </si>
  <si>
    <t>IRBRA730</t>
  </si>
  <si>
    <t>LRENA448</t>
  </si>
  <si>
    <t>LRENA490</t>
  </si>
  <si>
    <t>QUALA368</t>
  </si>
  <si>
    <t>RADLA295</t>
  </si>
  <si>
    <t>RAILA185</t>
  </si>
  <si>
    <t>RAILA195</t>
  </si>
  <si>
    <t>RAILA225</t>
  </si>
  <si>
    <t>SMLSA175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</si>
  <si>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</si>
  <si>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</si>
  <si>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</si>
  <si>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</si>
  <si>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</si>
  <si>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</si>
  <si>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</si>
  <si>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</si>
  <si>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>B3SAM501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</si>
  <si>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</si>
  <si>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</si>
  <si>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</si>
  <si>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</si>
  <si>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</si>
  <si>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</si>
  <si>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</si>
  <si>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</si>
  <si>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</si>
  <si>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</si>
  <si>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</si>
  <si>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</si>
  <si>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</si>
  <si>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</si>
  <si>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</si>
  <si>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</si>
  <si>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</si>
  <si>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</si>
  <si>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>LRENM448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</si>
  <si>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</si>
  <si>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</si>
  <si>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</si>
  <si>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</si>
  <si>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</si>
  <si>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</si>
  <si>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</si>
  <si>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</si>
  <si>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</si>
  <si>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</si>
  <si>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</si>
  <si>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</si>
  <si>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</si>
  <si>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</si>
  <si>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</si>
  <si>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</si>
  <si>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</si>
  <si>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</si>
  <si>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</si>
  <si>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</si>
  <si>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</si>
  <si>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</si>
  <si>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</si>
  <si>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</si>
  <si>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</si>
  <si>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</si>
  <si>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</si>
  <si>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</si>
  <si>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</si>
  <si>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</si>
  <si>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</si>
  <si>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</si>
  <si>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</si>
  <si>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</si>
  <si>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</si>
  <si>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</si>
  <si>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</si>
  <si>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</si>
  <si>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</si>
  <si>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</si>
  <si>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</si>
  <si>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</si>
  <si>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</si>
  <si>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</si>
  <si>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</si>
  <si>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</si>
  <si>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</si>
  <si>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</si>
  <si>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</si>
  <si>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</si>
  <si>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</si>
  <si>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</si>
  <si>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</si>
  <si>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</si>
  <si>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</si>
  <si>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</si>
  <si>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</si>
  <si>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</si>
  <si>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</si>
  <si>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</si>
  <si>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</si>
  <si>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</si>
  <si>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</si>
  <si>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</si>
  <si>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</si>
  <si>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</si>
  <si>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</si>
  <si>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</si>
  <si>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</si>
  <si>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</si>
  <si>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</si>
  <si>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</si>
  <si>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</si>
  <si>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</si>
  <si>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</si>
  <si>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</si>
  <si>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</si>
  <si>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</si>
  <si>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</si>
  <si>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</si>
  <si>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</si>
  <si>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</si>
  <si>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</si>
  <si>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</si>
  <si>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</si>
  <si>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</si>
  <si>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</si>
  <si>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</si>
  <si>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</si>
  <si>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</si>
  <si>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</si>
  <si>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</si>
  <si>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</si>
  <si>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</si>
  <si>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</si>
  <si>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</si>
  <si>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DOLH21C005750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</si>
  <si>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</si>
  <si>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</si>
  <si>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</si>
  <si>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</si>
  <si>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</si>
  <si>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</si>
  <si>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</si>
  <si>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</si>
  <si>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</si>
  <si>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</si>
  <si>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SMLSA160</t>
  </si>
  <si>
    <t>R$ 6,37</t>
  </si>
  <si>
    <t xml:space="preserve">   32,06</t>
  </si>
  <si>
    <t xml:space="preserve">   37,31</t>
  </si>
  <si>
    <t xml:space="preserve">   38,81</t>
  </si>
  <si>
    <t>R$ 3,37</t>
  </si>
  <si>
    <t xml:space="preserve">   13,67</t>
  </si>
  <si>
    <t>R$ 2,37</t>
  </si>
  <si>
    <t>R$ 3,31</t>
  </si>
  <si>
    <t>R$ 5,29</t>
  </si>
  <si>
    <t xml:space="preserve">   22,76</t>
  </si>
  <si>
    <t>R$ 3,53</t>
  </si>
  <si>
    <t xml:space="preserve">   37,86</t>
  </si>
  <si>
    <t>BBASA340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</si>
  <si>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</si>
  <si>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</si>
  <si>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</si>
  <si>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</si>
  <si>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</si>
  <si>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</si>
  <si>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</si>
  <si>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</si>
  <si>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CSANA800</t>
  </si>
  <si>
    <t>CSANA810</t>
  </si>
  <si>
    <t>CSNAA190</t>
  </si>
  <si>
    <t>CYREA294</t>
  </si>
  <si>
    <t>EGIEA451</t>
  </si>
  <si>
    <t>EMBRA820</t>
  </si>
  <si>
    <t>EQTLA230</t>
  </si>
  <si>
    <t>GOAUA831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</si>
  <si>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</si>
  <si>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</si>
  <si>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</si>
  <si>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</si>
  <si>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</si>
  <si>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</si>
  <si>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</si>
  <si>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</si>
  <si>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</si>
  <si>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</si>
  <si>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</si>
  <si>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</si>
  <si>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</si>
  <si>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</si>
  <si>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</si>
  <si>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</si>
  <si>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</si>
  <si>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</si>
  <si>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</si>
  <si>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</si>
  <si>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</si>
  <si>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>BBASA331</t>
  </si>
  <si>
    <t>BBASA362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</si>
  <si>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</si>
  <si>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</si>
  <si>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</si>
  <si>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</si>
  <si>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</si>
  <si>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</si>
  <si>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</si>
  <si>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</si>
  <si>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</si>
  <si>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</si>
  <si>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</si>
  <si>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</si>
  <si>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</si>
  <si>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>B3SAM506</t>
  </si>
  <si>
    <t>B3SAM580</t>
  </si>
  <si>
    <t>BBASM312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</si>
  <si>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</si>
  <si>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</si>
  <si>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</si>
  <si>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</si>
  <si>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</si>
  <si>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</si>
  <si>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</si>
  <si>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</si>
  <si>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</si>
  <si>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</si>
  <si>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</si>
  <si>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</si>
  <si>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</si>
  <si>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</si>
  <si>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</si>
  <si>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</si>
  <si>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</si>
  <si>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</si>
  <si>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</si>
  <si>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</si>
  <si>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</si>
  <si>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</si>
  <si>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</si>
  <si>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</si>
  <si>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</si>
  <si>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</si>
  <si>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</si>
  <si>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</si>
  <si>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</si>
  <si>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</si>
  <si>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</si>
  <si>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</si>
  <si>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</si>
  <si>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</si>
  <si>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</si>
  <si>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</si>
  <si>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</si>
  <si>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</si>
  <si>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</si>
  <si>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</si>
  <si>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48,36</t>
  </si>
  <si>
    <t>BBDCB300</t>
  </si>
  <si>
    <t>B3SAC532</t>
  </si>
  <si>
    <t>R$ 3,59</t>
  </si>
  <si>
    <t>R$ 12,68</t>
  </si>
  <si>
    <t>BBDCF291</t>
  </si>
  <si>
    <t>PETRJ250</t>
  </si>
  <si>
    <t>R$ 16,49</t>
  </si>
  <si>
    <t>CCMH21C008800</t>
  </si>
  <si>
    <t>CCMH21P008050</t>
  </si>
  <si>
    <t>CCMH21P008700</t>
  </si>
  <si>
    <t>BGIF21C029300</t>
  </si>
  <si>
    <t>BGIF21C029800</t>
  </si>
  <si>
    <t>IBOVA101</t>
  </si>
  <si>
    <t>R$ 7.894,00</t>
  </si>
  <si>
    <t>R$ 7.154,00</t>
  </si>
  <si>
    <t>IBOVA103</t>
  </si>
  <si>
    <t>R$ 6.439,00</t>
  </si>
  <si>
    <t>R$ 7.475,00</t>
  </si>
  <si>
    <t>IRBRK610</t>
  </si>
  <si>
    <t>BBASS290</t>
  </si>
  <si>
    <t>BBDCR291</t>
  </si>
  <si>
    <t>IBOVM990</t>
  </si>
  <si>
    <t>R$ 4.465,00</t>
  </si>
  <si>
    <t>R$ 900,00</t>
  </si>
  <si>
    <t>R$ 4,77</t>
  </si>
  <si>
    <t>PETRV250</t>
  </si>
  <si>
    <t>R$ 190,00</t>
  </si>
  <si>
    <t>PETRD231</t>
  </si>
  <si>
    <t>PETRP231</t>
  </si>
  <si>
    <t>IRBRN790</t>
  </si>
  <si>
    <t>ITUBN292</t>
  </si>
  <si>
    <t>JBSSN210</t>
  </si>
  <si>
    <t>PETRB231</t>
  </si>
  <si>
    <t>VALEN665</t>
  </si>
  <si>
    <t>VALEN767</t>
  </si>
  <si>
    <t xml:space="preserve">   76,74</t>
  </si>
  <si>
    <t>VALEN827</t>
  </si>
  <si>
    <t xml:space="preserve">   82,74</t>
  </si>
  <si>
    <t>B3SAO522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</si>
  <si>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</si>
  <si>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</si>
  <si>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</si>
  <si>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</si>
  <si>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</si>
  <si>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</si>
  <si>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</si>
  <si>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</si>
  <si>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</si>
  <si>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</si>
  <si>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</si>
  <si>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</si>
  <si>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BMGBA520</t>
  </si>
  <si>
    <t>EZTCA340</t>
  </si>
  <si>
    <t>SBSPA440</t>
  </si>
  <si>
    <t>RIGG34</t>
  </si>
  <si>
    <t>R$ 15,05</t>
  </si>
  <si>
    <t xml:space="preserve">   37,81</t>
  </si>
  <si>
    <t xml:space="preserve">  18,50</t>
  </si>
  <si>
    <t xml:space="preserve">   20,24</t>
  </si>
  <si>
    <t xml:space="preserve">  42,09</t>
  </si>
  <si>
    <t>R$ 4,91</t>
  </si>
  <si>
    <t>R$ 12,50</t>
  </si>
  <si>
    <t>R$ 2,97</t>
  </si>
  <si>
    <t xml:space="preserve">  92,00</t>
  </si>
  <si>
    <t xml:space="preserve">  90,50</t>
  </si>
  <si>
    <t xml:space="preserve">   82,00</t>
  </si>
  <si>
    <t>R$ 17,50</t>
  </si>
  <si>
    <t>R$ 5,01</t>
  </si>
  <si>
    <t xml:space="preserve">   28,47</t>
  </si>
  <si>
    <t xml:space="preserve">  44,09</t>
  </si>
  <si>
    <t xml:space="preserve">   14,82</t>
  </si>
  <si>
    <t>AZULA600</t>
  </si>
  <si>
    <t>BBASA265</t>
  </si>
  <si>
    <t>BBASA320</t>
  </si>
  <si>
    <t>BBASA398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</si>
  <si>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</si>
  <si>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</si>
  <si>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</si>
  <si>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</si>
  <si>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</si>
  <si>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</si>
  <si>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</si>
  <si>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</si>
  <si>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</si>
  <si>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</si>
  <si>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</si>
  <si>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</si>
  <si>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</si>
  <si>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>EMBRA860</t>
  </si>
  <si>
    <t>GOAUA105</t>
  </si>
  <si>
    <t>GOAUA11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</si>
  <si>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</si>
  <si>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</si>
  <si>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</si>
  <si>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</si>
  <si>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</si>
  <si>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</si>
  <si>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</si>
  <si>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</si>
  <si>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</si>
  <si>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</si>
  <si>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</si>
  <si>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VIVTA450</t>
  </si>
  <si>
    <t>VIVTA460</t>
  </si>
  <si>
    <t>VIVTA470</t>
  </si>
  <si>
    <t>VIVTA500</t>
  </si>
  <si>
    <t>BBASA347</t>
  </si>
  <si>
    <t>BBASA352</t>
  </si>
  <si>
    <t>BBASA380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</si>
  <si>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</si>
  <si>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</si>
  <si>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</si>
  <si>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</si>
  <si>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</si>
  <si>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</si>
  <si>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</si>
  <si>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</si>
  <si>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</si>
  <si>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</si>
  <si>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</si>
  <si>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</si>
  <si>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>B3SAM456</t>
  </si>
  <si>
    <t>B3SAM458</t>
  </si>
  <si>
    <t xml:space="preserve">   45,86</t>
  </si>
  <si>
    <t>B3SAM491</t>
  </si>
  <si>
    <t>BBASM302</t>
  </si>
  <si>
    <t>BBASM345</t>
  </si>
  <si>
    <t>BBASM352</t>
  </si>
  <si>
    <t>BBASM355</t>
  </si>
  <si>
    <t>BBASM380</t>
  </si>
  <si>
    <t>BBASM398</t>
  </si>
  <si>
    <t>BBASM400</t>
  </si>
  <si>
    <t>BBDCM171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</si>
  <si>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</si>
  <si>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</si>
  <si>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</si>
  <si>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</si>
  <si>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</si>
  <si>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</si>
  <si>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</si>
  <si>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</si>
  <si>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</si>
  <si>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</si>
  <si>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</si>
  <si>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</si>
  <si>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</si>
  <si>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</si>
  <si>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</si>
  <si>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</si>
  <si>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</si>
  <si>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</si>
  <si>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</si>
  <si>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</si>
  <si>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</si>
  <si>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</si>
  <si>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</si>
  <si>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</si>
  <si>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</si>
  <si>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</si>
  <si>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</si>
  <si>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</si>
  <si>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</si>
  <si>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</si>
  <si>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</si>
  <si>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</si>
  <si>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</si>
  <si>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</si>
  <si>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</si>
  <si>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</si>
  <si>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</si>
  <si>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</si>
  <si>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</si>
  <si>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</si>
  <si>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</si>
  <si>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</si>
  <si>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</si>
  <si>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</si>
  <si>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</si>
  <si>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</si>
  <si>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>B3SAB452</t>
  </si>
  <si>
    <t>B3SAB512</t>
  </si>
  <si>
    <t>B3SAB522</t>
  </si>
  <si>
    <t>B3SAB532</t>
  </si>
  <si>
    <t>B3SAB542</t>
  </si>
  <si>
    <t>BBDCB219</t>
  </si>
  <si>
    <t>BBDCB289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</si>
  <si>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</si>
  <si>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</si>
  <si>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</si>
  <si>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</si>
  <si>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</si>
  <si>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</si>
  <si>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</si>
  <si>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</si>
  <si>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</si>
  <si>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</si>
  <si>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</si>
  <si>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</si>
  <si>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>ABEVE165</t>
  </si>
  <si>
    <t>ABEVE180</t>
  </si>
  <si>
    <t>BBASF392</t>
  </si>
  <si>
    <t>GNDII760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</si>
  <si>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</si>
  <si>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</si>
  <si>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</si>
  <si>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</si>
  <si>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</si>
  <si>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</si>
  <si>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</si>
  <si>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</si>
  <si>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</si>
  <si>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</si>
  <si>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</si>
  <si>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</si>
  <si>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</si>
  <si>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</si>
  <si>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</si>
  <si>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</si>
  <si>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</si>
  <si>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</si>
  <si>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</si>
  <si>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</si>
  <si>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R$ 8.525,00</t>
  </si>
  <si>
    <t>R$ 8.287,00</t>
  </si>
  <si>
    <t>IBOVB118</t>
  </si>
  <si>
    <t>IBOVN118</t>
  </si>
  <si>
    <t>IBOVD118</t>
  </si>
  <si>
    <t>IBOVD97</t>
  </si>
  <si>
    <t>R$ 4.250,00</t>
  </si>
  <si>
    <t>IBOVP118</t>
  </si>
  <si>
    <t>IBOVP97</t>
  </si>
  <si>
    <t>R$ 3.742,00</t>
  </si>
  <si>
    <t>ABEVQ165</t>
  </si>
  <si>
    <t>ABEVQ180</t>
  </si>
  <si>
    <t>BRFSE217</t>
  </si>
  <si>
    <t>BRFSE237</t>
  </si>
  <si>
    <t>BRFSQ217</t>
  </si>
  <si>
    <t>BRFSQ237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</si>
  <si>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</si>
  <si>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</si>
  <si>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</si>
  <si>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</si>
  <si>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</si>
  <si>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</si>
  <si>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</si>
  <si>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</si>
  <si>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</si>
  <si>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</si>
  <si>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</si>
  <si>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</si>
  <si>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>B3SAB537</t>
  </si>
  <si>
    <t>B3SAB547</t>
  </si>
  <si>
    <t>B3SAN392</t>
  </si>
  <si>
    <t>B3SAN397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</si>
  <si>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</si>
  <si>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</si>
  <si>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</si>
  <si>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</si>
  <si>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</si>
  <si>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</si>
  <si>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</si>
  <si>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</si>
  <si>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</si>
  <si>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</si>
  <si>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</si>
  <si>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</si>
  <si>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</si>
  <si>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</si>
  <si>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</si>
  <si>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</si>
  <si>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</si>
  <si>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</si>
  <si>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</si>
  <si>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</si>
  <si>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</si>
  <si>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</si>
  <si>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</si>
  <si>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</si>
  <si>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</si>
  <si>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</si>
  <si>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</si>
  <si>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</si>
  <si>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</si>
  <si>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</si>
  <si>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</si>
  <si>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</si>
  <si>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</si>
  <si>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</si>
  <si>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</si>
  <si>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</si>
  <si>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</si>
  <si>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</si>
  <si>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</si>
  <si>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</si>
  <si>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</si>
  <si>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</si>
  <si>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</si>
  <si>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</si>
  <si>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</si>
  <si>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</si>
  <si>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</si>
  <si>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</si>
  <si>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</si>
  <si>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</si>
  <si>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</si>
  <si>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</si>
  <si>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</si>
  <si>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</si>
  <si>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</si>
  <si>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</si>
  <si>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</si>
  <si>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</si>
  <si>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</si>
  <si>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</si>
  <si>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</si>
  <si>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 xml:space="preserve">   29,90</t>
  </si>
  <si>
    <t xml:space="preserve">   15,32</t>
  </si>
  <si>
    <t xml:space="preserve">   32,49</t>
  </si>
  <si>
    <t>AZULA500</t>
  </si>
  <si>
    <t>BBASA290</t>
  </si>
  <si>
    <t>BBASA295</t>
  </si>
  <si>
    <t>BBASA368</t>
  </si>
  <si>
    <t>BBASA378</t>
  </si>
  <si>
    <t>BBASA383</t>
  </si>
  <si>
    <t>BBASA388</t>
  </si>
  <si>
    <t>BBASA393</t>
  </si>
  <si>
    <t>BBASA403</t>
  </si>
  <si>
    <t>BBDCA261</t>
  </si>
  <si>
    <t>BBDCA266</t>
  </si>
  <si>
    <t>BBDCA286</t>
  </si>
  <si>
    <t>BBDCA291</t>
  </si>
  <si>
    <t>BBDCA301</t>
  </si>
  <si>
    <t>BBDCA316</t>
  </si>
  <si>
    <t>BEEFA115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</si>
  <si>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</si>
  <si>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</si>
  <si>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</si>
  <si>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</si>
  <si>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</si>
  <si>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</si>
  <si>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</si>
  <si>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</si>
  <si>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</si>
  <si>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</si>
  <si>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</si>
  <si>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</si>
  <si>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</si>
  <si>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</si>
  <si>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</si>
  <si>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</si>
  <si>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</si>
  <si>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</si>
  <si>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</si>
  <si>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</si>
  <si>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</si>
  <si>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</si>
  <si>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</si>
  <si>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</si>
  <si>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</si>
  <si>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</si>
  <si>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</si>
  <si>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</si>
  <si>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</si>
  <si>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</si>
  <si>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</si>
  <si>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</si>
  <si>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</si>
  <si>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</si>
  <si>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</si>
  <si>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</si>
  <si>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</si>
  <si>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>MRFGA185</t>
  </si>
  <si>
    <t>MRVEA201</t>
  </si>
  <si>
    <t>PCARA810</t>
  </si>
  <si>
    <t>QUALA388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</si>
  <si>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</si>
  <si>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</si>
  <si>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</si>
  <si>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</si>
  <si>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</si>
  <si>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</si>
  <si>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</si>
  <si>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</si>
  <si>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</si>
  <si>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</si>
  <si>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</si>
  <si>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</si>
  <si>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>BBASA390</t>
  </si>
  <si>
    <t>BBASA395</t>
  </si>
  <si>
    <t>BBASA400</t>
  </si>
  <si>
    <t>BBASA435</t>
  </si>
  <si>
    <t>BBASA455</t>
  </si>
  <si>
    <t>BBASA465</t>
  </si>
  <si>
    <t>BBASA475</t>
  </si>
  <si>
    <t>BBASA485</t>
  </si>
  <si>
    <t>BBDCA263</t>
  </si>
  <si>
    <t>BBDCA268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</si>
  <si>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</si>
  <si>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</si>
  <si>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</si>
  <si>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</si>
  <si>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</si>
  <si>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</si>
  <si>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</si>
  <si>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</si>
  <si>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</si>
  <si>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</si>
  <si>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</si>
  <si>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</si>
  <si>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</si>
  <si>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</si>
  <si>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</si>
  <si>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</si>
  <si>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</si>
  <si>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</si>
  <si>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</si>
  <si>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</si>
  <si>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</si>
  <si>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>B3SAM483</t>
  </si>
  <si>
    <t>B3SAM561</t>
  </si>
  <si>
    <t>BBASM255</t>
  </si>
  <si>
    <t>BBASM405</t>
  </si>
  <si>
    <t>BBASM415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</si>
  <si>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</si>
  <si>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</si>
  <si>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</si>
  <si>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</si>
  <si>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</si>
  <si>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</si>
  <si>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</si>
  <si>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</si>
  <si>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</si>
  <si>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</si>
  <si>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</si>
  <si>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</si>
  <si>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</si>
  <si>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</si>
  <si>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</si>
  <si>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</si>
  <si>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</si>
  <si>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</si>
  <si>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</si>
  <si>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</si>
  <si>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</si>
  <si>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</si>
  <si>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</si>
  <si>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</si>
  <si>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</si>
  <si>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</si>
  <si>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</si>
  <si>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</si>
  <si>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</si>
  <si>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</si>
  <si>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</si>
  <si>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</si>
  <si>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</si>
  <si>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</si>
  <si>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</si>
  <si>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</si>
  <si>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</si>
  <si>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</si>
  <si>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</si>
  <si>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</si>
  <si>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</si>
  <si>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</si>
  <si>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</si>
  <si>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</si>
  <si>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</si>
  <si>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</si>
  <si>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</si>
  <si>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</si>
  <si>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</si>
  <si>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</si>
  <si>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</si>
  <si>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</si>
  <si>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</si>
  <si>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>LRENM458</t>
  </si>
  <si>
    <t>MRVEM191</t>
  </si>
  <si>
    <t>PCARM810</t>
  </si>
  <si>
    <t>PRIOM320</t>
  </si>
  <si>
    <t>PSSAM610</t>
  </si>
  <si>
    <t>RAILM170</t>
  </si>
  <si>
    <t>RENTM576</t>
  </si>
  <si>
    <t>RENTM586</t>
  </si>
  <si>
    <t>RENTM596</t>
  </si>
  <si>
    <t>RENTM606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</si>
  <si>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</si>
  <si>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</si>
  <si>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</si>
  <si>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</si>
  <si>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</si>
  <si>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</si>
  <si>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</si>
  <si>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</si>
  <si>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</si>
  <si>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</si>
  <si>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</si>
  <si>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</si>
  <si>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</si>
  <si>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</si>
  <si>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</si>
  <si>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</si>
  <si>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</si>
  <si>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</si>
  <si>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</si>
  <si>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</si>
  <si>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</si>
  <si>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</si>
  <si>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</si>
  <si>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</si>
  <si>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</si>
  <si>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</si>
  <si>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</si>
  <si>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MGLUD282</t>
  </si>
  <si>
    <t>SUZBD500</t>
  </si>
  <si>
    <t>BRFSE350</t>
  </si>
  <si>
    <t>BRFSE450</t>
  </si>
  <si>
    <t>VVARG90</t>
  </si>
  <si>
    <t>CCMH21P007700</t>
  </si>
  <si>
    <t>BGIF21C028400</t>
  </si>
  <si>
    <t>BGIF21C029200</t>
  </si>
  <si>
    <t>ABEVF192</t>
  </si>
  <si>
    <t>ABEVR192</t>
  </si>
  <si>
    <t>IBOVO900</t>
  </si>
  <si>
    <t>SANBG437</t>
  </si>
  <si>
    <t xml:space="preserve">  43,75</t>
  </si>
  <si>
    <t>SANBS350</t>
  </si>
  <si>
    <t>SANBS390</t>
  </si>
  <si>
    <t>R$ 11.450,00</t>
  </si>
  <si>
    <t>IBOVD125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</si>
  <si>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</si>
  <si>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</si>
  <si>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</si>
  <si>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</si>
  <si>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</si>
  <si>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</si>
  <si>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</si>
  <si>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</si>
  <si>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</si>
  <si>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</si>
  <si>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</si>
  <si>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</si>
  <si>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</si>
  <si>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</si>
  <si>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</si>
  <si>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</si>
  <si>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</si>
  <si>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</si>
  <si>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</si>
  <si>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</si>
  <si>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</si>
  <si>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</si>
  <si>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</si>
  <si>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</si>
  <si>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</si>
  <si>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</si>
  <si>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</si>
  <si>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R$ 26.000,00</t>
  </si>
  <si>
    <t>DOLG21C005600</t>
  </si>
  <si>
    <t>DOLG21C005700</t>
  </si>
  <si>
    <t>ELETN335</t>
  </si>
  <si>
    <t>ELETM260</t>
  </si>
  <si>
    <t>ELETM270</t>
  </si>
  <si>
    <t>ELETM295</t>
  </si>
  <si>
    <t>CVCBA212</t>
  </si>
  <si>
    <t>ELETA270</t>
  </si>
  <si>
    <t>RAILA155</t>
  </si>
  <si>
    <t>SBSPA360</t>
  </si>
  <si>
    <t xml:space="preserve">    5,30</t>
  </si>
  <si>
    <t>R$ 7,97</t>
  </si>
  <si>
    <t>R$ 7,77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</si>
  <si>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</si>
  <si>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</si>
  <si>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</si>
  <si>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</si>
  <si>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</si>
  <si>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</si>
  <si>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</si>
  <si>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</si>
  <si>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</si>
  <si>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</si>
  <si>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</si>
  <si>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</si>
  <si>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</si>
  <si>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</si>
  <si>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</si>
  <si>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</si>
  <si>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</si>
  <si>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</si>
  <si>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</si>
  <si>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</si>
  <si>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</si>
  <si>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</si>
  <si>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</si>
  <si>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</si>
  <si>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</si>
  <si>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</si>
  <si>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</si>
  <si>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</si>
  <si>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</si>
  <si>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</si>
  <si>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</si>
  <si>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</si>
  <si>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</si>
  <si>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</si>
  <si>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</si>
  <si>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</si>
  <si>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</si>
  <si>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</si>
  <si>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</si>
  <si>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</si>
  <si>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</si>
  <si>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</si>
  <si>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</si>
  <si>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</si>
  <si>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</si>
  <si>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</si>
  <si>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</si>
  <si>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</si>
  <si>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</si>
  <si>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>BBASA445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</si>
  <si>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</si>
  <si>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</si>
  <si>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</si>
  <si>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</si>
  <si>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</si>
  <si>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</si>
  <si>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</si>
  <si>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</si>
  <si>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</si>
  <si>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</si>
  <si>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>B3SAM441</t>
  </si>
  <si>
    <t>B3SAM488</t>
  </si>
  <si>
    <t>BBASM357</t>
  </si>
  <si>
    <t>BBASM360</t>
  </si>
  <si>
    <t>BBASM362</t>
  </si>
  <si>
    <t>BBASM379</t>
  </si>
  <si>
    <t>BEEFM105</t>
  </si>
  <si>
    <t>BRFSM220</t>
  </si>
  <si>
    <t>BRKMM225</t>
  </si>
  <si>
    <t>CCROM125</t>
  </si>
  <si>
    <t>GOAUM771</t>
  </si>
  <si>
    <t>HYPEM335</t>
  </si>
  <si>
    <t>IRBRM590</t>
  </si>
  <si>
    <t>ITUBM291</t>
  </si>
  <si>
    <t>ITUBM293</t>
  </si>
  <si>
    <t>LRENM418</t>
  </si>
  <si>
    <t>LRENM428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</si>
  <si>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</si>
  <si>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</si>
  <si>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</si>
  <si>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</si>
  <si>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</si>
  <si>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</si>
  <si>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</si>
  <si>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</si>
  <si>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</si>
  <si>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</si>
  <si>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</si>
  <si>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</si>
  <si>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</si>
  <si>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</si>
  <si>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</si>
  <si>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</si>
  <si>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</si>
  <si>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</si>
  <si>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</si>
  <si>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</si>
  <si>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</si>
  <si>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</si>
  <si>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</si>
  <si>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>EGIEB466</t>
  </si>
  <si>
    <t>GGBRB183</t>
  </si>
  <si>
    <t>GGBRB233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</si>
  <si>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</si>
  <si>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</si>
  <si>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</si>
  <si>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</si>
  <si>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</si>
  <si>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</si>
  <si>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</si>
  <si>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</si>
  <si>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</si>
  <si>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</si>
  <si>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</si>
  <si>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</si>
  <si>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</si>
  <si>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</si>
  <si>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</si>
  <si>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</si>
  <si>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</si>
  <si>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</si>
  <si>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</si>
  <si>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</si>
  <si>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</si>
  <si>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</si>
  <si>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</si>
  <si>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</si>
  <si>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</si>
  <si>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</si>
  <si>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</si>
  <si>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</si>
  <si>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BGIF21C027400</t>
  </si>
  <si>
    <t>BGIF21C028200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</si>
  <si>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</si>
  <si>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</si>
  <si>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</si>
  <si>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</si>
  <si>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</si>
  <si>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</si>
  <si>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</si>
  <si>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</si>
  <si>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R$ 7,12</t>
  </si>
  <si>
    <t>VALEX600</t>
  </si>
  <si>
    <t>VVARR165</t>
  </si>
  <si>
    <t>VVARR175</t>
  </si>
  <si>
    <t>IBOVP960</t>
  </si>
  <si>
    <t>R$ 3.780,00</t>
  </si>
  <si>
    <t>ITUBE321</t>
  </si>
  <si>
    <t>ITUBQ261</t>
  </si>
  <si>
    <t>ITUBQ288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</si>
  <si>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</si>
  <si>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</si>
  <si>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</si>
  <si>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</si>
  <si>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</si>
  <si>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</si>
  <si>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</si>
  <si>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</si>
  <si>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</si>
  <si>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</si>
  <si>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</si>
  <si>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</si>
  <si>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</si>
  <si>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</si>
  <si>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</si>
  <si>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</si>
  <si>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</si>
  <si>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</si>
  <si>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</si>
  <si>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</si>
  <si>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</si>
  <si>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</si>
  <si>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</si>
  <si>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</si>
  <si>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</si>
  <si>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</si>
  <si>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</si>
  <si>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</si>
  <si>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</si>
  <si>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</si>
  <si>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</si>
  <si>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</si>
  <si>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</si>
  <si>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</si>
  <si>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</si>
  <si>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</si>
  <si>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</si>
  <si>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</si>
  <si>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</si>
  <si>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</si>
  <si>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</si>
  <si>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</si>
  <si>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</si>
  <si>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</si>
  <si>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</si>
  <si>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BEEFA105</t>
  </si>
  <si>
    <t>CVCBA172</t>
  </si>
  <si>
    <t>R$ 7,49</t>
  </si>
  <si>
    <t>R$ 16,50 M</t>
  </si>
  <si>
    <t>- R$ 247,66 M</t>
  </si>
  <si>
    <t>- R$ 1,23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</si>
  <si>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</si>
  <si>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</si>
  <si>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</si>
  <si>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</si>
  <si>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</si>
  <si>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</si>
  <si>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</si>
  <si>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</si>
  <si>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</si>
  <si>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</si>
  <si>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</si>
  <si>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</si>
  <si>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</si>
  <si>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</si>
  <si>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</si>
  <si>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R$ 2,81</t>
  </si>
  <si>
    <t xml:space="preserve">  44,00</t>
  </si>
  <si>
    <t>R$ 11,30</t>
  </si>
  <si>
    <t>R$ 5,52</t>
  </si>
  <si>
    <t>R$ 4,86</t>
  </si>
  <si>
    <t>R$ 3,28</t>
  </si>
  <si>
    <t>BBDCA306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</si>
  <si>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</si>
  <si>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</si>
  <si>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</si>
  <si>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</si>
  <si>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</si>
  <si>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</si>
  <si>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</si>
  <si>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</si>
  <si>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</si>
  <si>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</si>
  <si>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</si>
  <si>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</si>
  <si>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</si>
  <si>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</si>
  <si>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</si>
  <si>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</si>
  <si>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</si>
  <si>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</si>
  <si>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</si>
  <si>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</si>
  <si>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</si>
  <si>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</si>
  <si>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</si>
  <si>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</si>
  <si>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</si>
  <si>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</si>
  <si>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</si>
  <si>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</si>
  <si>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</si>
  <si>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</si>
  <si>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</si>
  <si>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</si>
  <si>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</si>
  <si>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</si>
  <si>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</si>
  <si>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</si>
  <si>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</si>
  <si>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</si>
  <si>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</si>
  <si>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>BBASM260</t>
  </si>
  <si>
    <t>BBASM280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</si>
  <si>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</si>
  <si>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</si>
  <si>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</si>
  <si>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</si>
  <si>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</si>
  <si>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</si>
  <si>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</si>
  <si>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</si>
  <si>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</si>
  <si>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</si>
  <si>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</si>
  <si>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</si>
  <si>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</si>
  <si>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</si>
  <si>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</si>
  <si>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</si>
  <si>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</si>
  <si>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</si>
  <si>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</si>
  <si>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</si>
  <si>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</si>
  <si>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</si>
  <si>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</si>
  <si>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</si>
  <si>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</si>
  <si>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</si>
  <si>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</si>
  <si>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</si>
  <si>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</si>
  <si>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</si>
  <si>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</si>
  <si>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</si>
  <si>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</si>
  <si>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</si>
  <si>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</si>
  <si>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</si>
  <si>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</si>
  <si>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</si>
  <si>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</si>
  <si>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</si>
  <si>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</si>
  <si>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</si>
  <si>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</si>
  <si>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</si>
  <si>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</si>
  <si>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</si>
  <si>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</si>
  <si>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</si>
  <si>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>TAEEB348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</si>
  <si>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</si>
  <si>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</si>
  <si>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</si>
  <si>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</si>
  <si>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</si>
  <si>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</si>
  <si>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</si>
  <si>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</si>
  <si>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</si>
  <si>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</si>
  <si>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</si>
  <si>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</si>
  <si>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</si>
  <si>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</si>
  <si>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</si>
  <si>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</si>
  <si>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</si>
  <si>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</si>
  <si>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</si>
  <si>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</si>
  <si>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</si>
  <si>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</si>
  <si>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</si>
  <si>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</si>
  <si>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</si>
  <si>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</si>
  <si>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</si>
  <si>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</si>
  <si>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</si>
  <si>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</si>
  <si>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</si>
  <si>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</si>
  <si>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</si>
  <si>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</si>
  <si>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</si>
  <si>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</si>
  <si>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</si>
  <si>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</si>
  <si>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</si>
  <si>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</si>
  <si>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</si>
  <si>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</si>
  <si>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</si>
  <si>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</si>
  <si>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</si>
  <si>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</si>
  <si>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</si>
  <si>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</si>
  <si>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</si>
  <si>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</si>
  <si>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</si>
  <si>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</si>
  <si>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DOLJ21P004750</t>
  </si>
  <si>
    <t>ELETM306</t>
  </si>
  <si>
    <t>MULTA210</t>
  </si>
  <si>
    <t>SULAA460</t>
  </si>
  <si>
    <t>SMAC11</t>
  </si>
  <si>
    <t>KFOF11</t>
  </si>
  <si>
    <t>CAMB3</t>
  </si>
  <si>
    <t>TELEF BRASIL ON</t>
  </si>
  <si>
    <t>R$ 4,59</t>
  </si>
  <si>
    <t>R$ 2,66</t>
  </si>
  <si>
    <t>R$ 5,04</t>
  </si>
  <si>
    <t>R$ 3,69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</si>
  <si>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</si>
  <si>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</si>
  <si>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</si>
  <si>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</si>
  <si>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</si>
  <si>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</si>
  <si>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</si>
  <si>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</si>
  <si>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</si>
  <si>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</si>
  <si>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</si>
  <si>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</si>
  <si>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</si>
  <si>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</si>
  <si>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</si>
  <si>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</si>
  <si>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</si>
  <si>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</si>
  <si>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</si>
  <si>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</si>
  <si>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</si>
  <si>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</si>
  <si>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</si>
  <si>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</si>
  <si>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</si>
  <si>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</si>
  <si>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</si>
  <si>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</si>
  <si>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</si>
  <si>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</si>
  <si>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</si>
  <si>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</si>
  <si>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</si>
  <si>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</si>
  <si>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</si>
  <si>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</si>
  <si>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</si>
  <si>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</si>
  <si>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</si>
  <si>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</si>
  <si>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</si>
  <si>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</si>
  <si>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</si>
  <si>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</si>
  <si>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</si>
  <si>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</si>
  <si>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</si>
  <si>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</si>
  <si>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</si>
  <si>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BBDCM263</t>
  </si>
  <si>
    <t>BBSEM271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</si>
  <si>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</si>
  <si>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</si>
  <si>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</si>
  <si>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</si>
  <si>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</si>
  <si>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</si>
  <si>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</si>
  <si>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</si>
  <si>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</si>
  <si>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</si>
  <si>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</si>
  <si>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</si>
  <si>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</si>
  <si>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</si>
  <si>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</si>
  <si>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</si>
  <si>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</si>
  <si>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</si>
  <si>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</si>
  <si>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</si>
  <si>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</si>
  <si>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</si>
  <si>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</si>
  <si>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</si>
  <si>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</si>
  <si>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</si>
  <si>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</si>
  <si>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</si>
  <si>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</si>
  <si>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</si>
  <si>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</si>
  <si>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</si>
  <si>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</si>
  <si>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</si>
  <si>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</si>
  <si>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</si>
  <si>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</si>
  <si>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</si>
  <si>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</si>
  <si>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</si>
  <si>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</si>
  <si>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</si>
  <si>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</si>
  <si>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</si>
  <si>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</si>
  <si>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</si>
  <si>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</si>
  <si>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</si>
  <si>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</si>
  <si>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</si>
  <si>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</si>
  <si>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</si>
  <si>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</si>
  <si>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</si>
  <si>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</si>
  <si>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</si>
  <si>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</si>
  <si>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</si>
  <si>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</si>
  <si>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</si>
  <si>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</si>
  <si>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</si>
  <si>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</si>
  <si>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</si>
  <si>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</si>
  <si>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</si>
  <si>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</si>
  <si>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</si>
  <si>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</si>
  <si>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</si>
  <si>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</si>
  <si>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</si>
  <si>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</si>
  <si>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</si>
  <si>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</si>
  <si>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</si>
  <si>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</si>
  <si>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</si>
  <si>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</si>
  <si>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</si>
  <si>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</si>
  <si>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</si>
  <si>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</si>
  <si>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</si>
  <si>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</si>
  <si>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</si>
  <si>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</si>
  <si>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</si>
  <si>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</si>
  <si>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</si>
  <si>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</si>
  <si>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</si>
  <si>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</si>
  <si>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</si>
  <si>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</si>
  <si>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</si>
  <si>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</si>
  <si>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</si>
  <si>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</si>
  <si>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</si>
  <si>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</si>
  <si>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</si>
  <si>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</si>
  <si>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</si>
  <si>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</si>
  <si>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</si>
  <si>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</si>
  <si>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</si>
  <si>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</si>
  <si>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</si>
  <si>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</si>
  <si>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</si>
  <si>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</si>
  <si>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</si>
  <si>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</si>
  <si>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</si>
  <si>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</si>
  <si>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</si>
  <si>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</si>
  <si>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</si>
  <si>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</si>
  <si>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</si>
  <si>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</si>
  <si>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</si>
  <si>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</si>
  <si>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</si>
  <si>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</si>
  <si>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</si>
  <si>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</si>
  <si>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</si>
  <si>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</si>
  <si>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</si>
  <si>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</si>
  <si>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</si>
  <si>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</si>
  <si>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R$ 110.000,00</t>
  </si>
  <si>
    <t>DOLG21P005250</t>
  </si>
  <si>
    <t>DOLG21P005450</t>
  </si>
  <si>
    <t>B3SAA438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</si>
  <si>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</si>
  <si>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</si>
  <si>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</si>
  <si>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</si>
  <si>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</si>
  <si>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</si>
  <si>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</si>
  <si>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</si>
  <si>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 xml:space="preserve">   13,40</t>
  </si>
  <si>
    <t xml:space="preserve">   16,02</t>
  </si>
  <si>
    <t>R$ 8,47</t>
  </si>
  <si>
    <t>BBDCA296</t>
  </si>
  <si>
    <t>BBSEA331</t>
  </si>
  <si>
    <t>R$ 39,03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</si>
  <si>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</si>
  <si>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</si>
  <si>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</si>
  <si>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</si>
  <si>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</si>
  <si>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</si>
  <si>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</si>
  <si>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</si>
  <si>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</si>
  <si>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</si>
  <si>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</si>
  <si>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</si>
  <si>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</si>
  <si>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</si>
  <si>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</si>
  <si>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</si>
  <si>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</si>
  <si>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</si>
  <si>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</si>
  <si>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</si>
  <si>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</si>
  <si>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</si>
  <si>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</si>
  <si>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</si>
  <si>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</si>
  <si>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</si>
  <si>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</si>
  <si>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</si>
  <si>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</si>
  <si>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</si>
  <si>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</si>
  <si>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</si>
  <si>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</si>
  <si>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</si>
  <si>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</si>
  <si>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</si>
  <si>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</si>
  <si>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</si>
  <si>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</si>
  <si>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</si>
  <si>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</si>
  <si>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</si>
  <si>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</si>
  <si>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</si>
  <si>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</si>
  <si>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</si>
  <si>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</si>
  <si>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</si>
  <si>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</si>
  <si>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</si>
  <si>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</si>
  <si>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</si>
  <si>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</si>
  <si>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</si>
  <si>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</si>
  <si>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</si>
  <si>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</si>
  <si>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</si>
  <si>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</si>
  <si>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</si>
  <si>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</si>
  <si>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</si>
  <si>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</si>
  <si>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</si>
  <si>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</si>
  <si>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</si>
  <si>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</si>
  <si>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</si>
  <si>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</si>
  <si>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</si>
  <si>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</si>
  <si>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</si>
  <si>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</si>
  <si>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</si>
  <si>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</si>
  <si>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</si>
  <si>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</si>
  <si>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</si>
  <si>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</si>
  <si>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</si>
  <si>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</si>
  <si>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</si>
  <si>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</si>
  <si>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</si>
  <si>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</si>
  <si>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</si>
  <si>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</si>
  <si>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</si>
  <si>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</si>
  <si>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</si>
  <si>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</si>
  <si>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</si>
  <si>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</si>
  <si>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</si>
  <si>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</si>
  <si>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</si>
  <si>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</si>
  <si>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</si>
  <si>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</si>
  <si>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</si>
  <si>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</si>
  <si>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</si>
  <si>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</si>
  <si>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</si>
  <si>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</si>
  <si>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</si>
  <si>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</si>
  <si>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</si>
  <si>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</si>
  <si>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</si>
  <si>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</si>
  <si>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</si>
  <si>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</si>
  <si>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</si>
  <si>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</si>
  <si>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</si>
  <si>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</si>
  <si>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</si>
  <si>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</si>
  <si>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</si>
  <si>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</si>
  <si>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</si>
  <si>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</si>
  <si>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</si>
  <si>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</si>
  <si>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</si>
  <si>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</si>
  <si>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</si>
  <si>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</si>
  <si>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</si>
  <si>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</si>
  <si>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PETRE294</t>
  </si>
  <si>
    <t>PETRJ280</t>
  </si>
  <si>
    <t>R$ 6.346,00</t>
  </si>
  <si>
    <t>IBOVD119</t>
  </si>
  <si>
    <t>R$ 134,00</t>
  </si>
  <si>
    <t>PETRF299</t>
  </si>
  <si>
    <t>R$ 50,13</t>
  </si>
  <si>
    <t>BBASX350</t>
  </si>
  <si>
    <t>IBOVN750</t>
  </si>
  <si>
    <t>R$ 310,00</t>
  </si>
  <si>
    <t>IBOVP119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</si>
  <si>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</si>
  <si>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</si>
  <si>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</si>
  <si>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</si>
  <si>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</si>
  <si>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</si>
  <si>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</si>
  <si>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</si>
  <si>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</si>
  <si>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B3SAP617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</si>
  <si>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</si>
  <si>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</si>
  <si>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</si>
  <si>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</si>
  <si>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</si>
  <si>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</si>
  <si>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</si>
  <si>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</si>
  <si>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</si>
  <si>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</si>
  <si>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</si>
  <si>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</si>
  <si>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</si>
  <si>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</si>
  <si>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</si>
  <si>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</si>
  <si>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WDOM21P005400</t>
  </si>
  <si>
    <t>R$ 320.000,00</t>
  </si>
  <si>
    <t>ENGIB495</t>
  </si>
  <si>
    <t>PETRR261</t>
  </si>
  <si>
    <t>PETZB220</t>
  </si>
  <si>
    <t xml:space="preserve">  111,00</t>
  </si>
  <si>
    <t xml:space="preserve">  113,00</t>
  </si>
  <si>
    <t>R$ 4,58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</si>
  <si>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</si>
  <si>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</si>
  <si>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</si>
  <si>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</si>
  <si>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</si>
  <si>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</si>
  <si>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</si>
  <si>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</si>
  <si>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</si>
  <si>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</si>
  <si>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</si>
  <si>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</si>
  <si>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</si>
  <si>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</si>
  <si>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</si>
  <si>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</si>
  <si>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</si>
  <si>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</si>
  <si>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</si>
  <si>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</si>
  <si>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</si>
  <si>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</si>
  <si>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</si>
  <si>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</si>
  <si>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</si>
  <si>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</si>
  <si>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</si>
  <si>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</si>
  <si>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</si>
  <si>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VIVTA960</t>
  </si>
  <si>
    <t>WEGEA760</t>
  </si>
  <si>
    <t>WEGEA780</t>
  </si>
  <si>
    <t>YDUQA340</t>
  </si>
  <si>
    <t>BBASA467</t>
  </si>
  <si>
    <t>CRFBA192</t>
  </si>
  <si>
    <t>ENEVA590</t>
  </si>
  <si>
    <t>BBASM270</t>
  </si>
  <si>
    <t>BBASM285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</si>
  <si>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</si>
  <si>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</si>
  <si>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</si>
  <si>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</si>
  <si>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</si>
  <si>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</si>
  <si>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</si>
  <si>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</si>
  <si>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</si>
  <si>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</si>
  <si>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</si>
  <si>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</si>
  <si>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</si>
  <si>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</si>
  <si>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</si>
  <si>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</si>
  <si>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</si>
  <si>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</si>
  <si>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</si>
  <si>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</si>
  <si>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</si>
  <si>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</si>
  <si>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</si>
  <si>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</si>
  <si>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</si>
  <si>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</si>
  <si>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</si>
  <si>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</si>
  <si>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</si>
  <si>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</si>
  <si>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</si>
  <si>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</si>
  <si>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</si>
  <si>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</si>
  <si>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</si>
  <si>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</si>
  <si>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</si>
  <si>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</si>
  <si>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</si>
  <si>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</si>
  <si>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</si>
  <si>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</si>
  <si>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</si>
  <si>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</si>
  <si>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</si>
  <si>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</si>
  <si>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</si>
  <si>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</si>
  <si>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</si>
  <si>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</si>
  <si>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</si>
  <si>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>BBDCN270</t>
  </si>
  <si>
    <t>BBDCN345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</si>
  <si>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</si>
  <si>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</si>
  <si>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</si>
  <si>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</si>
  <si>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</si>
  <si>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</si>
  <si>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</si>
  <si>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</si>
  <si>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</si>
  <si>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</si>
  <si>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</si>
  <si>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</si>
  <si>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</si>
  <si>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</si>
  <si>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</si>
  <si>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</si>
  <si>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</si>
  <si>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</si>
  <si>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</si>
  <si>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</si>
  <si>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</si>
  <si>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</si>
  <si>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</si>
  <si>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</si>
  <si>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</si>
  <si>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</si>
  <si>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</si>
  <si>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</si>
  <si>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</si>
  <si>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</si>
  <si>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</si>
  <si>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</si>
  <si>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</si>
  <si>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</si>
  <si>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</si>
  <si>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</si>
  <si>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</si>
  <si>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</si>
  <si>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</si>
  <si>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</si>
  <si>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</si>
  <si>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</si>
  <si>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</si>
  <si>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</si>
  <si>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</si>
  <si>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</si>
  <si>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</si>
  <si>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</si>
  <si>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</si>
  <si>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</si>
  <si>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</si>
  <si>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</si>
  <si>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</si>
  <si>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</si>
  <si>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</si>
  <si>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</si>
  <si>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</si>
  <si>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</si>
  <si>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</si>
  <si>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</si>
  <si>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</si>
  <si>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</si>
  <si>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</si>
  <si>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</si>
  <si>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</si>
  <si>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</si>
  <si>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</si>
  <si>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</si>
  <si>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</si>
  <si>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</si>
  <si>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</si>
  <si>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</si>
  <si>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</si>
  <si>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</si>
  <si>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</si>
  <si>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</si>
  <si>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</si>
  <si>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</si>
  <si>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</si>
  <si>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</si>
  <si>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</si>
  <si>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</si>
  <si>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</si>
  <si>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</si>
  <si>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</si>
  <si>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</si>
  <si>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</si>
  <si>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</si>
  <si>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</si>
  <si>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</si>
  <si>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</si>
  <si>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</si>
  <si>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</si>
  <si>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</si>
  <si>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</si>
  <si>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</si>
  <si>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</si>
  <si>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</si>
  <si>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</si>
  <si>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</si>
  <si>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</si>
  <si>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</si>
  <si>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</si>
  <si>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</si>
  <si>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</si>
  <si>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</si>
  <si>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</si>
  <si>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</si>
  <si>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</si>
  <si>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</si>
  <si>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</si>
  <si>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</si>
  <si>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</si>
  <si>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</si>
  <si>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</si>
  <si>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</si>
  <si>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</si>
  <si>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</si>
  <si>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</si>
  <si>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R$ 11,64</t>
  </si>
  <si>
    <t>R$ 720,00</t>
  </si>
  <si>
    <t>IBOVA121</t>
  </si>
  <si>
    <t>IBOVA122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</si>
  <si>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</si>
  <si>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</si>
  <si>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</si>
  <si>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</si>
  <si>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</si>
  <si>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</si>
  <si>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</si>
  <si>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</si>
  <si>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</si>
  <si>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</si>
  <si>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</si>
  <si>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IBOVN121</t>
  </si>
  <si>
    <t>R$ 1.045,00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</si>
  <si>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</si>
  <si>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</si>
  <si>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</si>
  <si>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</si>
  <si>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</si>
  <si>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</si>
  <si>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</si>
  <si>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</si>
  <si>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</si>
  <si>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</si>
  <si>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</si>
  <si>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</si>
  <si>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</si>
  <si>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</si>
  <si>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</si>
  <si>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</si>
  <si>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</si>
  <si>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</si>
  <si>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</si>
  <si>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</si>
  <si>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</si>
  <si>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</si>
  <si>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</si>
  <si>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</si>
  <si>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</si>
  <si>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</si>
  <si>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</si>
  <si>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</si>
  <si>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</si>
  <si>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ENBRA180</t>
  </si>
  <si>
    <t>GFSAA500</t>
  </si>
  <si>
    <t>MRFGA125</t>
  </si>
  <si>
    <t>TRXF11</t>
  </si>
  <si>
    <t>LGCP11</t>
  </si>
  <si>
    <t>MTRE3</t>
  </si>
  <si>
    <t>R$ 7,53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</si>
  <si>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</si>
  <si>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</si>
  <si>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</si>
  <si>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</si>
  <si>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</si>
  <si>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</si>
  <si>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</si>
  <si>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</si>
  <si>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</si>
  <si>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</si>
  <si>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</si>
  <si>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</si>
  <si>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</si>
  <si>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</si>
  <si>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</si>
  <si>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</si>
  <si>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</si>
  <si>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</si>
  <si>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</si>
  <si>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</si>
  <si>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</si>
  <si>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</si>
  <si>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</si>
  <si>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</si>
  <si>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</si>
  <si>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</si>
  <si>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</si>
  <si>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</si>
  <si>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</si>
  <si>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</si>
  <si>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</si>
  <si>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</si>
  <si>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</si>
  <si>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</si>
  <si>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</si>
  <si>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</si>
  <si>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</si>
  <si>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</si>
  <si>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</si>
  <si>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</si>
  <si>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</si>
  <si>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</si>
  <si>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</si>
  <si>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</si>
  <si>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</si>
  <si>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</si>
  <si>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</si>
  <si>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</si>
  <si>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</si>
  <si>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</si>
  <si>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</si>
  <si>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</si>
  <si>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</si>
  <si>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</si>
  <si>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</si>
  <si>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</si>
  <si>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</si>
  <si>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</si>
  <si>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</si>
  <si>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</si>
  <si>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</si>
  <si>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</si>
  <si>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</si>
  <si>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</si>
  <si>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</si>
  <si>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</si>
  <si>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</si>
  <si>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</si>
  <si>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</si>
  <si>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</si>
  <si>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</si>
  <si>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</si>
  <si>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</si>
  <si>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</si>
  <si>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</si>
  <si>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</si>
  <si>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</si>
  <si>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</si>
  <si>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</si>
  <si>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</si>
  <si>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</si>
  <si>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</si>
  <si>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</si>
  <si>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</si>
  <si>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</si>
  <si>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</si>
  <si>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</si>
  <si>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</si>
  <si>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</si>
  <si>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</si>
  <si>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</si>
  <si>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</si>
  <si>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</si>
  <si>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</si>
  <si>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</si>
  <si>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</si>
  <si>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</si>
  <si>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</si>
  <si>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</si>
  <si>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</si>
  <si>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</si>
  <si>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</si>
  <si>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</si>
  <si>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</si>
  <si>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</si>
  <si>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</si>
  <si>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</si>
  <si>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</si>
  <si>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</si>
  <si>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</si>
  <si>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</si>
  <si>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</si>
  <si>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</si>
  <si>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</si>
  <si>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</si>
  <si>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</si>
  <si>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</si>
  <si>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</si>
  <si>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</si>
  <si>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</si>
  <si>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</si>
  <si>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</si>
  <si>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</si>
  <si>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</si>
  <si>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</si>
  <si>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</si>
  <si>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</si>
  <si>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</si>
  <si>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</si>
  <si>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</si>
  <si>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</si>
  <si>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</si>
  <si>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</si>
  <si>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</si>
  <si>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</si>
  <si>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</si>
  <si>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</si>
  <si>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</si>
  <si>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</si>
  <si>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</si>
  <si>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</si>
  <si>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</si>
  <si>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</si>
  <si>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</si>
  <si>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</si>
  <si>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</si>
  <si>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</si>
  <si>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</si>
  <si>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</si>
  <si>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</si>
  <si>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</si>
  <si>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</si>
  <si>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</si>
  <si>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</si>
  <si>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</si>
  <si>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</si>
  <si>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PETRF279</t>
  </si>
  <si>
    <t>VALEF782</t>
  </si>
  <si>
    <t xml:space="preserve">   78,24</t>
  </si>
  <si>
    <t>VALEJ742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</si>
  <si>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</si>
  <si>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</si>
  <si>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</si>
  <si>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</si>
  <si>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</si>
  <si>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</si>
  <si>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</si>
  <si>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</si>
  <si>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</si>
  <si>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</si>
  <si>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</si>
  <si>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</si>
  <si>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</si>
  <si>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</si>
  <si>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</si>
  <si>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</si>
  <si>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</si>
  <si>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</si>
  <si>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</si>
  <si>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</si>
  <si>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</si>
  <si>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</si>
  <si>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HYPEP290</t>
  </si>
  <si>
    <t>VALEP750</t>
  </si>
  <si>
    <t>CCMF21P007800</t>
  </si>
  <si>
    <t>R$ 1.434,18</t>
  </si>
  <si>
    <t>DOLJ21C005850</t>
  </si>
  <si>
    <t>R$ 85.600,00</t>
  </si>
  <si>
    <t>R$ 500.000,00</t>
  </si>
  <si>
    <t>R$ 160.000,00</t>
  </si>
  <si>
    <t>BTOWA760</t>
  </si>
  <si>
    <t>LAMEA199</t>
  </si>
  <si>
    <t>TOTSA320</t>
  </si>
  <si>
    <t>BGIF21C024500</t>
  </si>
  <si>
    <t>PETRF254</t>
  </si>
  <si>
    <t>PETRR254</t>
  </si>
  <si>
    <t>SPXI11</t>
  </si>
  <si>
    <t>R$ 3,61</t>
  </si>
  <si>
    <t>R$ 6,44</t>
  </si>
  <si>
    <t>BBSEA336</t>
  </si>
  <si>
    <t>CPLEA670</t>
  </si>
  <si>
    <t>MRFGA175</t>
  </si>
  <si>
    <t>MRFGA180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</si>
  <si>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</si>
  <si>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</si>
  <si>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</si>
  <si>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</si>
  <si>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</si>
  <si>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</si>
  <si>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</si>
  <si>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</si>
  <si>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</si>
  <si>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</si>
  <si>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</si>
  <si>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</si>
  <si>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</si>
  <si>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</si>
  <si>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</si>
  <si>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</si>
  <si>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</si>
  <si>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</si>
  <si>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</si>
  <si>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</si>
  <si>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</si>
  <si>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</si>
  <si>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</si>
  <si>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</si>
  <si>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</si>
  <si>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</si>
  <si>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</si>
  <si>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</si>
  <si>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</si>
  <si>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</si>
  <si>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</si>
  <si>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</si>
  <si>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</si>
  <si>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</si>
  <si>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</si>
  <si>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</si>
  <si>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</si>
  <si>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</si>
  <si>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</si>
  <si>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</si>
  <si>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</si>
  <si>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</si>
  <si>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</si>
  <si>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</si>
  <si>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</si>
  <si>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</si>
  <si>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</si>
  <si>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</si>
  <si>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</si>
  <si>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</si>
  <si>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</si>
  <si>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</si>
  <si>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</si>
  <si>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</si>
  <si>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</si>
  <si>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</si>
  <si>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</si>
  <si>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</si>
  <si>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</si>
  <si>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</si>
  <si>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</si>
  <si>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</si>
  <si>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</si>
  <si>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</si>
  <si>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</si>
  <si>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</si>
  <si>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</si>
  <si>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</si>
  <si>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</si>
  <si>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</si>
  <si>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</si>
  <si>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</si>
  <si>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</si>
  <si>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</si>
  <si>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</si>
  <si>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</si>
  <si>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</si>
  <si>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</si>
  <si>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</si>
  <si>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</si>
  <si>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</si>
  <si>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</si>
  <si>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</si>
  <si>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</si>
  <si>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</si>
  <si>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</si>
  <si>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</si>
  <si>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</si>
  <si>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</si>
  <si>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VALEM887</t>
  </si>
  <si>
    <t>VALEM897</t>
  </si>
  <si>
    <t>VALEM922</t>
  </si>
  <si>
    <t xml:space="preserve">   92,24</t>
  </si>
  <si>
    <t>VALEM932</t>
  </si>
  <si>
    <t>VALEM937</t>
  </si>
  <si>
    <t>R$ 15,67</t>
  </si>
  <si>
    <t>VALEM947</t>
  </si>
  <si>
    <t xml:space="preserve">   94,74</t>
  </si>
  <si>
    <t>VALEM967</t>
  </si>
  <si>
    <t xml:space="preserve">   96,74</t>
  </si>
  <si>
    <t>VIVTM400</t>
  </si>
  <si>
    <t xml:space="preserve">   36,80</t>
  </si>
  <si>
    <t>WEGEM650</t>
  </si>
  <si>
    <t>WEGEM700</t>
  </si>
  <si>
    <t>ABEVN120</t>
  </si>
  <si>
    <t>B3SAN462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</si>
  <si>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</si>
  <si>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</si>
  <si>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</si>
  <si>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</si>
  <si>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</si>
  <si>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</si>
  <si>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</si>
  <si>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</si>
  <si>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</si>
  <si>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</si>
  <si>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</si>
  <si>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</si>
  <si>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</si>
  <si>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</si>
  <si>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</si>
  <si>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</si>
  <si>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</si>
  <si>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</si>
  <si>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</si>
  <si>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</si>
  <si>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</si>
  <si>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</si>
  <si>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</si>
  <si>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</si>
  <si>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</si>
  <si>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</si>
  <si>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</si>
  <si>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</si>
  <si>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BRDTB230</t>
  </si>
  <si>
    <t>CIELB465</t>
  </si>
  <si>
    <t xml:space="preserve">    4,65</t>
  </si>
  <si>
    <t>COGNB600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</si>
  <si>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</si>
  <si>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</si>
  <si>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</si>
  <si>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</si>
  <si>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</si>
  <si>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</si>
  <si>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</si>
  <si>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</si>
  <si>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</si>
  <si>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</si>
  <si>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</si>
  <si>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</si>
  <si>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</si>
  <si>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</si>
  <si>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</si>
  <si>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</si>
  <si>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</si>
  <si>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</si>
  <si>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</si>
  <si>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</si>
  <si>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VALEL720</t>
  </si>
  <si>
    <t>R$ 13,65</t>
  </si>
  <si>
    <t>BGIF21P026400</t>
  </si>
  <si>
    <t>R$ 8,29</t>
  </si>
  <si>
    <t>GGBRI187</t>
  </si>
  <si>
    <t>IBOVA128</t>
  </si>
  <si>
    <t>B3SAV207</t>
  </si>
  <si>
    <t>BBAST240</t>
  </si>
  <si>
    <t>CSNAU120</t>
  </si>
  <si>
    <t>IBOVM880</t>
  </si>
  <si>
    <t>R$ 290,00</t>
  </si>
  <si>
    <t>VALEV750</t>
  </si>
  <si>
    <t>VALEV770</t>
  </si>
  <si>
    <t>VALEX699</t>
  </si>
  <si>
    <t>VVARS699</t>
  </si>
  <si>
    <t>ABEVQ170</t>
  </si>
  <si>
    <t>CVCBE187</t>
  </si>
  <si>
    <t>CVCBQ160</t>
  </si>
  <si>
    <t>VALEP770</t>
  </si>
  <si>
    <t>CCMU21C006775</t>
  </si>
  <si>
    <t>R$ 2.360,00</t>
  </si>
  <si>
    <t>R$ 517,00</t>
  </si>
  <si>
    <t>DOLG21C004800</t>
  </si>
  <si>
    <t>DOLG21P005325</t>
  </si>
  <si>
    <t>R$ 156.800,00</t>
  </si>
  <si>
    <t>DOLH21P005200</t>
  </si>
  <si>
    <t>ELETM331</t>
  </si>
  <si>
    <t>PSSAA520</t>
  </si>
  <si>
    <t>VALEA101</t>
  </si>
  <si>
    <t xml:space="preserve">  100,24</t>
  </si>
  <si>
    <t>ITUBB173</t>
  </si>
  <si>
    <t>R$ 7,91</t>
  </si>
  <si>
    <t xml:space="preserve">   14,63</t>
  </si>
  <si>
    <t xml:space="preserve">   15,63</t>
  </si>
  <si>
    <t xml:space="preserve">   16,13</t>
  </si>
  <si>
    <t xml:space="preserve">   17,63</t>
  </si>
  <si>
    <t>R$ 20,53</t>
  </si>
  <si>
    <t>R$ 8,60</t>
  </si>
  <si>
    <t>R$ 6,86</t>
  </si>
  <si>
    <t xml:space="preserve">   17,13</t>
  </si>
  <si>
    <t xml:space="preserve">   19,13</t>
  </si>
  <si>
    <t xml:space="preserve">   19,63</t>
  </si>
  <si>
    <t>ABEVA120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</si>
  <si>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</si>
  <si>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</si>
  <si>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</si>
  <si>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</si>
  <si>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</si>
  <si>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</si>
  <si>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</si>
  <si>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</si>
  <si>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</si>
  <si>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>JBSSA194</t>
  </si>
  <si>
    <t>JBSSA289</t>
  </si>
  <si>
    <t>LRENA433</t>
  </si>
  <si>
    <t>MRFGA135</t>
  </si>
  <si>
    <t>NTCOA440</t>
  </si>
  <si>
    <t>RENTA706</t>
  </si>
  <si>
    <t>RENTA736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</si>
  <si>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</si>
  <si>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</si>
  <si>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</si>
  <si>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</si>
  <si>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</si>
  <si>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</si>
  <si>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</si>
  <si>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</si>
  <si>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</si>
  <si>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</si>
  <si>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</si>
  <si>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</si>
  <si>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>BPACA835</t>
  </si>
  <si>
    <t xml:space="preserve">  83,50</t>
  </si>
  <si>
    <t>CMIGA95</t>
  </si>
  <si>
    <t>USIMA990</t>
  </si>
  <si>
    <t>R$ 18,65</t>
  </si>
  <si>
    <t>VALEA922</t>
  </si>
  <si>
    <t>B3SAM463</t>
  </si>
  <si>
    <t>B3SAM478</t>
  </si>
  <si>
    <t>BBASM277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</si>
  <si>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</si>
  <si>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</si>
  <si>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</si>
  <si>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</si>
  <si>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</si>
  <si>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</si>
  <si>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</si>
  <si>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</si>
  <si>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</si>
  <si>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</si>
  <si>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</si>
  <si>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</si>
  <si>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</si>
  <si>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9,09</t>
  </si>
  <si>
    <t>KLBNM255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</si>
  <si>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</si>
  <si>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</si>
  <si>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</si>
  <si>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</si>
  <si>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</si>
  <si>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</si>
  <si>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</si>
  <si>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</si>
  <si>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</si>
  <si>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</si>
  <si>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</si>
  <si>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</si>
  <si>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</si>
  <si>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</si>
  <si>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</si>
  <si>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</si>
  <si>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</si>
  <si>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</si>
  <si>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</si>
  <si>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>JBSSN232</t>
  </si>
  <si>
    <t>VALEN687</t>
  </si>
  <si>
    <t>B3SAB597</t>
  </si>
  <si>
    <t>B3SAB627</t>
  </si>
  <si>
    <t>BBDCB271</t>
  </si>
  <si>
    <t>GGBRB212</t>
  </si>
  <si>
    <t>GRNDB878</t>
  </si>
  <si>
    <t>IRBRB650</t>
  </si>
  <si>
    <t>B3SAB602</t>
  </si>
  <si>
    <t>B3SAB612</t>
  </si>
  <si>
    <t>B3SAB622</t>
  </si>
  <si>
    <t>B3SAB632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</si>
  <si>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</si>
  <si>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</si>
  <si>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</si>
  <si>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</si>
  <si>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</si>
  <si>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</si>
  <si>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</si>
  <si>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</si>
  <si>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</si>
  <si>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</si>
  <si>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</si>
  <si>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</si>
  <si>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</si>
  <si>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</si>
  <si>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</si>
  <si>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</si>
  <si>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</si>
  <si>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>ITUBB288</t>
  </si>
  <si>
    <t>MGLUB250</t>
  </si>
  <si>
    <t>RAILB195</t>
  </si>
  <si>
    <t>R$ 29,60</t>
  </si>
  <si>
    <t>R$ 26,75</t>
  </si>
  <si>
    <t>VIVTB470</t>
  </si>
  <si>
    <t>VALEC877</t>
  </si>
  <si>
    <t>B3SAO580</t>
  </si>
  <si>
    <t>B3SAO687</t>
  </si>
  <si>
    <t>R$ 12,96</t>
  </si>
  <si>
    <t xml:space="preserve">   24,88</t>
  </si>
  <si>
    <t>VALEC772</t>
  </si>
  <si>
    <t>VALEC822</t>
  </si>
  <si>
    <t xml:space="preserve">   17,89</t>
  </si>
  <si>
    <t xml:space="preserve">   22,89</t>
  </si>
  <si>
    <t xml:space="preserve">   23,39</t>
  </si>
  <si>
    <t xml:space="preserve">   23,89</t>
  </si>
  <si>
    <t xml:space="preserve">   24,89</t>
  </si>
  <si>
    <t xml:space="preserve">   19,39</t>
  </si>
  <si>
    <t>VALEA700</t>
  </si>
  <si>
    <t>VALEL90</t>
  </si>
  <si>
    <t>BGIF21C027100</t>
  </si>
  <si>
    <t>R$ 6,42</t>
  </si>
  <si>
    <t>IBOVC20</t>
  </si>
  <si>
    <t>IBOVF122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</si>
  <si>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</si>
  <si>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</si>
  <si>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</si>
  <si>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</si>
  <si>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</si>
  <si>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29,14</t>
  </si>
  <si>
    <t xml:space="preserve">   29,22</t>
  </si>
  <si>
    <t>VALEL1</t>
  </si>
  <si>
    <t>VALEL69</t>
  </si>
  <si>
    <t>IBOVN780</t>
  </si>
  <si>
    <t>R$ 3.773,00</t>
  </si>
  <si>
    <t>IBOVR910</t>
  </si>
  <si>
    <t xml:space="preserve">   20,64</t>
  </si>
  <si>
    <t>VALEM700</t>
  </si>
  <si>
    <t>VALEM770</t>
  </si>
  <si>
    <t>VALEV787</t>
  </si>
  <si>
    <t>VALEV800</t>
  </si>
  <si>
    <t>VALEX1</t>
  </si>
  <si>
    <t>VALEX69</t>
  </si>
  <si>
    <t>VALEX90</t>
  </si>
  <si>
    <t>PETRE248</t>
  </si>
  <si>
    <t>PETRE281</t>
  </si>
  <si>
    <t>VALEE892</t>
  </si>
  <si>
    <t xml:space="preserve">  110,24</t>
  </si>
  <si>
    <t>R$ 40,00</t>
  </si>
  <si>
    <t>COGNP105</t>
  </si>
  <si>
    <t>VALEP787</t>
  </si>
  <si>
    <t>VALEP800</t>
  </si>
  <si>
    <t>R$ 1.236,34</t>
  </si>
  <si>
    <t>R$ 186.000,00</t>
  </si>
  <si>
    <t>DOLG21C005350</t>
  </si>
  <si>
    <t>R$ 165.000,00</t>
  </si>
  <si>
    <t>DOLG21P004850</t>
  </si>
  <si>
    <t>DOLG21P005350</t>
  </si>
  <si>
    <t>R$ 151.700,00</t>
  </si>
  <si>
    <t>DOLH21P005150</t>
  </si>
  <si>
    <t>R$ 1.980,00</t>
  </si>
  <si>
    <t>DOLU21P005350</t>
  </si>
  <si>
    <t>R$ 301.000,00</t>
  </si>
  <si>
    <t>BBSEA231</t>
  </si>
  <si>
    <t>SAPRA255</t>
  </si>
  <si>
    <t xml:space="preserve">   16,19</t>
  </si>
  <si>
    <t xml:space="preserve">   15,69</t>
  </si>
  <si>
    <t xml:space="preserve">   22,94</t>
  </si>
  <si>
    <t xml:space="preserve">   24,19</t>
  </si>
  <si>
    <t xml:space="preserve">   25,94</t>
  </si>
  <si>
    <t xml:space="preserve">   26,69</t>
  </si>
  <si>
    <t xml:space="preserve">   30,51</t>
  </si>
  <si>
    <t xml:space="preserve">   38,01</t>
  </si>
  <si>
    <t xml:space="preserve">   20,13</t>
  </si>
  <si>
    <t>R$ 4,68</t>
  </si>
  <si>
    <t>R$ 22,85</t>
  </si>
  <si>
    <t>R$ 8,49</t>
  </si>
  <si>
    <t>R$ 19,60</t>
  </si>
  <si>
    <t xml:space="preserve">   16,64</t>
  </si>
  <si>
    <t xml:space="preserve">   18,64</t>
  </si>
  <si>
    <t xml:space="preserve">   19,14</t>
  </si>
  <si>
    <t xml:space="preserve">   21,14</t>
  </si>
  <si>
    <t xml:space="preserve">   21,64</t>
  </si>
  <si>
    <t xml:space="preserve">   21,94</t>
  </si>
  <si>
    <t xml:space="preserve">   22,64</t>
  </si>
  <si>
    <t xml:space="preserve">   23,64</t>
  </si>
  <si>
    <t xml:space="preserve">   24,14</t>
  </si>
  <si>
    <t xml:space="preserve">   24,64</t>
  </si>
  <si>
    <t xml:space="preserve">   28,14</t>
  </si>
  <si>
    <t xml:space="preserve">   30,14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</si>
  <si>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</si>
  <si>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</si>
  <si>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</si>
  <si>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</si>
  <si>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</si>
  <si>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</si>
  <si>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</si>
  <si>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</si>
  <si>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</si>
  <si>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</si>
  <si>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</si>
  <si>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</si>
  <si>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</si>
  <si>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</si>
  <si>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</si>
  <si>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</si>
  <si>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</si>
  <si>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</si>
  <si>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</si>
  <si>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</si>
  <si>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</si>
  <si>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</si>
  <si>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</si>
  <si>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20,89</t>
  </si>
  <si>
    <t xml:space="preserve">   21,39</t>
  </si>
  <si>
    <t xml:space="preserve">   21,89</t>
  </si>
  <si>
    <t xml:space="preserve">   22,19</t>
  </si>
  <si>
    <t xml:space="preserve">   22,39</t>
  </si>
  <si>
    <t xml:space="preserve">   25,39</t>
  </si>
  <si>
    <t xml:space="preserve">   27,89</t>
  </si>
  <si>
    <t xml:space="preserve">   28,39</t>
  </si>
  <si>
    <t>BPACA815</t>
  </si>
  <si>
    <t xml:space="preserve">  81,50</t>
  </si>
  <si>
    <t>CYREA312</t>
  </si>
  <si>
    <t xml:space="preserve">   31,24</t>
  </si>
  <si>
    <t>EMBRA910</t>
  </si>
  <si>
    <t>GGBRA262</t>
  </si>
  <si>
    <t>VALEA982</t>
  </si>
  <si>
    <t xml:space="preserve">   98,24</t>
  </si>
  <si>
    <t xml:space="preserve">   17,64</t>
  </si>
  <si>
    <t xml:space="preserve">   18,14</t>
  </si>
  <si>
    <t xml:space="preserve">   17,14</t>
  </si>
  <si>
    <t xml:space="preserve">   18,39</t>
  </si>
  <si>
    <t xml:space="preserve">   18,89</t>
  </si>
  <si>
    <t xml:space="preserve">   19,64</t>
  </si>
  <si>
    <t xml:space="preserve">   20,14</t>
  </si>
  <si>
    <t xml:space="preserve">   20,39</t>
  </si>
  <si>
    <t xml:space="preserve">   19,44</t>
  </si>
  <si>
    <t>CCROM135</t>
  </si>
  <si>
    <t>CYREM214</t>
  </si>
  <si>
    <t xml:space="preserve">   21,49</t>
  </si>
  <si>
    <t>EGIEM406</t>
  </si>
  <si>
    <t>GGBRM257</t>
  </si>
  <si>
    <t>GOLLM232</t>
  </si>
  <si>
    <t>ITSAM851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</si>
  <si>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</si>
  <si>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</si>
  <si>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</si>
  <si>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</si>
  <si>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</si>
  <si>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</si>
  <si>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</si>
  <si>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</si>
  <si>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</si>
  <si>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</si>
  <si>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</si>
  <si>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</si>
  <si>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</si>
  <si>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</si>
  <si>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</si>
  <si>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</si>
  <si>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</si>
  <si>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</si>
  <si>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</si>
  <si>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</si>
  <si>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</si>
  <si>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</si>
  <si>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</si>
  <si>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20,40</t>
  </si>
  <si>
    <t xml:space="preserve">   20,15</t>
  </si>
  <si>
    <t xml:space="preserve">   20,90</t>
  </si>
  <si>
    <t xml:space="preserve">   21,65</t>
  </si>
  <si>
    <t>BBDCN249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</si>
  <si>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</si>
  <si>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</si>
  <si>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</si>
  <si>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</si>
  <si>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</si>
  <si>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</si>
  <si>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</si>
  <si>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</si>
  <si>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</si>
  <si>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</si>
  <si>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</si>
  <si>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</si>
  <si>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</si>
  <si>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</si>
  <si>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</si>
  <si>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</si>
  <si>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</si>
  <si>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</si>
  <si>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</si>
  <si>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</si>
  <si>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</si>
  <si>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</si>
  <si>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</si>
  <si>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</si>
  <si>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</si>
  <si>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</si>
  <si>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</si>
  <si>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</si>
  <si>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</si>
  <si>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</si>
  <si>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</si>
  <si>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</si>
  <si>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VALEB872</t>
  </si>
  <si>
    <t>VALEB912</t>
  </si>
  <si>
    <t>ABEVB160</t>
  </si>
  <si>
    <t>BBDCB226</t>
  </si>
  <si>
    <t>BBDCB255</t>
  </si>
  <si>
    <t>BBDCB260</t>
  </si>
  <si>
    <t>BBDCB265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</si>
  <si>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</si>
  <si>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</si>
  <si>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</si>
  <si>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</si>
  <si>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</si>
  <si>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</si>
  <si>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</si>
  <si>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</si>
  <si>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</si>
  <si>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</si>
  <si>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</si>
  <si>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</si>
  <si>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</si>
  <si>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</si>
  <si>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</si>
  <si>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</si>
  <si>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</si>
  <si>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</si>
  <si>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</si>
  <si>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</si>
  <si>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</si>
  <si>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</si>
  <si>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</si>
  <si>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</si>
  <si>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</si>
  <si>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</si>
  <si>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</si>
  <si>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>CCMH21P007800</t>
  </si>
  <si>
    <t>CYREC310</t>
  </si>
  <si>
    <t>MGLUC299</t>
  </si>
  <si>
    <t xml:space="preserve">   29,98</t>
  </si>
  <si>
    <t>B3SAC677</t>
  </si>
  <si>
    <t>B3SAO570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</si>
  <si>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</si>
  <si>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</si>
  <si>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</si>
  <si>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</si>
  <si>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</si>
  <si>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</si>
  <si>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</si>
  <si>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</si>
  <si>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</si>
  <si>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</si>
  <si>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</si>
  <si>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>R$ 31,00</t>
  </si>
  <si>
    <t>R$ 17,60</t>
  </si>
  <si>
    <t>BGIF21P025500</t>
  </si>
  <si>
    <t>IBOVC102</t>
  </si>
  <si>
    <t>IBOVF110</t>
  </si>
  <si>
    <t>R$ 16.808,00</t>
  </si>
  <si>
    <t>15/06/2022</t>
  </si>
  <si>
    <t>IBOVF12</t>
  </si>
  <si>
    <t>IBOVF128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</si>
  <si>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</si>
  <si>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</si>
  <si>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</si>
  <si>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</si>
  <si>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</si>
  <si>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</si>
  <si>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</si>
  <si>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IBOVO108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</si>
  <si>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</si>
  <si>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</si>
  <si>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</si>
  <si>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</si>
  <si>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</si>
  <si>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</si>
  <si>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</si>
  <si>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</si>
  <si>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</si>
  <si>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</si>
  <si>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</si>
  <si>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R$ 107,00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</si>
  <si>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</si>
  <si>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</si>
  <si>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</si>
  <si>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</si>
  <si>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</si>
  <si>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</si>
  <si>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</si>
  <si>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</si>
  <si>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</si>
  <si>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</si>
  <si>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</si>
  <si>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</si>
  <si>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</si>
  <si>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</si>
  <si>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R$ 120.000,00</t>
  </si>
  <si>
    <t>WDOG21C005250</t>
  </si>
  <si>
    <t>R$ 176.709,00</t>
  </si>
  <si>
    <t>WDOG21C005550</t>
  </si>
  <si>
    <t>R$ 76.519,00</t>
  </si>
  <si>
    <t>WDOG21P005100</t>
  </si>
  <si>
    <t>WDOG21P005325</t>
  </si>
  <si>
    <t>R$ 167.229,00</t>
  </si>
  <si>
    <t>R$ 202.500,00</t>
  </si>
  <si>
    <t>DOLG21C005500</t>
  </si>
  <si>
    <t>R$ 46.921,00</t>
  </si>
  <si>
    <t>DOLJ21C005750</t>
  </si>
  <si>
    <t>DOLJ21P005750</t>
  </si>
  <si>
    <t>R$ 550.000,00</t>
  </si>
  <si>
    <t>DOLK21C006600</t>
  </si>
  <si>
    <t>DOLK21P004700</t>
  </si>
  <si>
    <t>DOLK21P005200</t>
  </si>
  <si>
    <t>R$ 39.000,00</t>
  </si>
  <si>
    <t>ITUBC356</t>
  </si>
  <si>
    <t>ITUBO356</t>
  </si>
  <si>
    <t>BEEFA100</t>
  </si>
  <si>
    <t>FLRYA260</t>
  </si>
  <si>
    <t>R$ 27,70</t>
  </si>
  <si>
    <t>R$ 5,81</t>
  </si>
  <si>
    <t>R$ 27,47</t>
  </si>
  <si>
    <t>R$ 13,05</t>
  </si>
  <si>
    <t xml:space="preserve">   32,24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</si>
  <si>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</si>
  <si>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</si>
  <si>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</si>
  <si>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</si>
  <si>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</si>
  <si>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</si>
  <si>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</si>
  <si>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</si>
  <si>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</si>
  <si>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</si>
  <si>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</si>
  <si>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</si>
  <si>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</si>
  <si>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</si>
  <si>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</si>
  <si>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</si>
  <si>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</si>
  <si>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</si>
  <si>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</si>
  <si>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</si>
  <si>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</si>
  <si>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</si>
  <si>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YDUQA380</t>
  </si>
  <si>
    <t>BBASA287</t>
  </si>
  <si>
    <t>BBDCA28</t>
  </si>
  <si>
    <t>BRDTA177</t>
  </si>
  <si>
    <t>HGTXA205</t>
  </si>
  <si>
    <t>HGTXA215</t>
  </si>
  <si>
    <t>HYPEA385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</si>
  <si>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</si>
  <si>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</si>
  <si>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</si>
  <si>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</si>
  <si>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</si>
  <si>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</si>
  <si>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</si>
  <si>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</si>
  <si>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</si>
  <si>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</si>
  <si>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</si>
  <si>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</si>
  <si>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>IGTAM362</t>
  </si>
  <si>
    <t>ITUBM431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</si>
  <si>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</si>
  <si>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</si>
  <si>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</si>
  <si>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</si>
  <si>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</si>
  <si>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</si>
  <si>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</si>
  <si>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</si>
  <si>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</si>
  <si>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VIVTM395</t>
  </si>
  <si>
    <t>VIVTM415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</si>
  <si>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</si>
  <si>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</si>
  <si>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</si>
  <si>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</si>
  <si>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</si>
  <si>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</si>
  <si>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</si>
  <si>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</si>
  <si>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</si>
  <si>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</si>
  <si>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</si>
  <si>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</si>
  <si>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</si>
  <si>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</si>
  <si>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</si>
  <si>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</si>
  <si>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</si>
  <si>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</si>
  <si>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</si>
  <si>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</si>
  <si>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</si>
  <si>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</si>
  <si>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</si>
  <si>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</si>
  <si>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</si>
  <si>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</si>
  <si>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</si>
  <si>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</si>
  <si>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</si>
  <si>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</si>
  <si>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</si>
  <si>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</si>
  <si>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</si>
  <si>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</si>
  <si>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</si>
  <si>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</si>
  <si>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</si>
  <si>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</si>
  <si>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</si>
  <si>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</si>
  <si>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</si>
  <si>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</si>
  <si>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</si>
  <si>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</si>
  <si>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</si>
  <si>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</si>
  <si>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</si>
  <si>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</si>
  <si>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</si>
  <si>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</si>
  <si>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</si>
  <si>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</si>
  <si>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</si>
  <si>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</si>
  <si>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</si>
  <si>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</si>
  <si>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</si>
  <si>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</si>
  <si>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</si>
  <si>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</si>
  <si>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</si>
  <si>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</si>
  <si>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</si>
  <si>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</si>
  <si>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</si>
  <si>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</si>
  <si>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>BRDTD282</t>
  </si>
  <si>
    <t>JHSFD100</t>
  </si>
  <si>
    <t>JHSFD780</t>
  </si>
  <si>
    <t>MRFGD165</t>
  </si>
  <si>
    <t>SBSPD640</t>
  </si>
  <si>
    <t>BBDCE258</t>
  </si>
  <si>
    <t>RAILE200</t>
  </si>
  <si>
    <t>BBASF362</t>
  </si>
  <si>
    <t>BRFSF350</t>
  </si>
  <si>
    <t>PETRG329</t>
  </si>
  <si>
    <t>R$ 15.259,00</t>
  </si>
  <si>
    <t>IBOVA970</t>
  </si>
  <si>
    <t>IBOVA980</t>
  </si>
  <si>
    <t>R$ 13.446,00</t>
  </si>
  <si>
    <t>IBOVA990</t>
  </si>
  <si>
    <t>R$ 12.575,00</t>
  </si>
  <si>
    <t>R$ 7.430,00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</si>
  <si>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</si>
  <si>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</si>
  <si>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</si>
  <si>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</si>
  <si>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</si>
  <si>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</si>
  <si>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</si>
  <si>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</si>
  <si>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</si>
  <si>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</si>
  <si>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</si>
  <si>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</si>
  <si>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R$ 540,00</t>
  </si>
  <si>
    <t>IBOVO100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</si>
  <si>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</si>
  <si>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</si>
  <si>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</si>
  <si>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</si>
  <si>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</si>
  <si>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</si>
  <si>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</si>
  <si>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</si>
  <si>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</si>
  <si>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</si>
  <si>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</si>
  <si>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</si>
  <si>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</si>
  <si>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</si>
  <si>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</si>
  <si>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</si>
  <si>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</si>
  <si>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</si>
  <si>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>B3SAD647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</si>
  <si>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</si>
  <si>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</si>
  <si>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</si>
  <si>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</si>
  <si>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</si>
  <si>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</si>
  <si>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</si>
  <si>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</si>
  <si>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</si>
  <si>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</si>
  <si>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</si>
  <si>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</si>
  <si>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</si>
  <si>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</si>
  <si>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</si>
  <si>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</si>
  <si>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</si>
  <si>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</si>
  <si>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</si>
  <si>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</si>
  <si>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</si>
  <si>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</si>
  <si>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</si>
  <si>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</si>
  <si>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</si>
  <si>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</si>
  <si>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</si>
  <si>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</si>
  <si>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</si>
  <si>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</si>
  <si>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</si>
  <si>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</si>
  <si>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</si>
  <si>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R$ 361.750,00</t>
  </si>
  <si>
    <t>DOLG21C005400</t>
  </si>
  <si>
    <t>DOLG21P004750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</si>
  <si>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</si>
  <si>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</si>
  <si>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</si>
  <si>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</si>
  <si>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</si>
  <si>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</si>
  <si>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</si>
  <si>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DOLK21C005750</t>
  </si>
  <si>
    <t>DOLK21C005800</t>
  </si>
  <si>
    <t>R$ 93.500,00</t>
  </si>
  <si>
    <t>DOLK21C006000</t>
  </si>
  <si>
    <t>DOLK21C006300</t>
  </si>
  <si>
    <t>DOLM21C005750</t>
  </si>
  <si>
    <t>DOLM21C006050</t>
  </si>
  <si>
    <t>DOLM21P004700</t>
  </si>
  <si>
    <t>DOLM21P004900</t>
  </si>
  <si>
    <t>R$ 117.000,00</t>
  </si>
  <si>
    <t>ELETN317</t>
  </si>
  <si>
    <t>BRDTA175</t>
  </si>
  <si>
    <t>CPLEA540</t>
  </si>
  <si>
    <t>ELETA355</t>
  </si>
  <si>
    <t>BEES3</t>
  </si>
  <si>
    <t>R$ 10,56</t>
  </si>
  <si>
    <t>R$ 19,91</t>
  </si>
  <si>
    <t>BOVAA114</t>
  </si>
  <si>
    <t>BOVAA600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</si>
  <si>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</si>
  <si>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</si>
  <si>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</si>
  <si>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</si>
  <si>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</si>
  <si>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</si>
  <si>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</si>
  <si>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</si>
  <si>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</si>
  <si>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</si>
  <si>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</si>
  <si>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</si>
  <si>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RADLA210</t>
  </si>
  <si>
    <t>RADLA215</t>
  </si>
  <si>
    <t>RENTA726</t>
  </si>
  <si>
    <t>SBSPA510</t>
  </si>
  <si>
    <t>SMLSA230</t>
  </si>
  <si>
    <t>UGPAA225</t>
  </si>
  <si>
    <t>UGPAA240</t>
  </si>
  <si>
    <t>BPACA845</t>
  </si>
  <si>
    <t>CYREA317</t>
  </si>
  <si>
    <t>GGBRA207</t>
  </si>
  <si>
    <t>AZULM320</t>
  </si>
  <si>
    <t>AZULM420</t>
  </si>
  <si>
    <t>BBDCM271</t>
  </si>
  <si>
    <t>BBDCM273</t>
  </si>
  <si>
    <t>BOVAM110</t>
  </si>
  <si>
    <t>BOVAM114</t>
  </si>
  <si>
    <t>BPACM815</t>
  </si>
  <si>
    <t>BRKMM185</t>
  </si>
  <si>
    <t>BRKMM245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</si>
  <si>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</si>
  <si>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</si>
  <si>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</si>
  <si>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</si>
  <si>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</si>
  <si>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</si>
  <si>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</si>
  <si>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</si>
  <si>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</si>
  <si>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</si>
  <si>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</si>
  <si>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</si>
  <si>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</si>
  <si>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</si>
  <si>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ITSAM811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</si>
  <si>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</si>
  <si>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</si>
  <si>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</si>
  <si>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</si>
  <si>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</si>
  <si>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</si>
  <si>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</si>
  <si>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</si>
  <si>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</si>
  <si>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</si>
  <si>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</si>
  <si>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</si>
  <si>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</si>
  <si>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</si>
  <si>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</si>
  <si>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</si>
  <si>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</si>
  <si>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</si>
  <si>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</si>
  <si>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</si>
  <si>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</si>
  <si>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</si>
  <si>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</si>
  <si>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</si>
  <si>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</si>
  <si>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</si>
  <si>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</si>
  <si>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</si>
  <si>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</si>
  <si>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</si>
  <si>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</si>
  <si>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</si>
  <si>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</si>
  <si>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</si>
  <si>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</si>
  <si>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</si>
  <si>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</si>
  <si>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</si>
  <si>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</si>
  <si>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B3SAB682</t>
  </si>
  <si>
    <t>B3SAB702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</si>
  <si>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</si>
  <si>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</si>
  <si>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</si>
  <si>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</si>
  <si>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</si>
  <si>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</si>
  <si>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</si>
  <si>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</si>
  <si>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</si>
  <si>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</si>
  <si>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</si>
  <si>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</si>
  <si>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</si>
  <si>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</si>
  <si>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R$ 28,16</t>
  </si>
  <si>
    <t>VVARD202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</si>
  <si>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</si>
  <si>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</si>
  <si>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</si>
  <si>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</si>
  <si>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</si>
  <si>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</si>
  <si>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</si>
  <si>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</si>
  <si>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</si>
  <si>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</si>
  <si>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</si>
  <si>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</si>
  <si>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</si>
  <si>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R$ 21,95</t>
  </si>
  <si>
    <t>BGIF21C026000</t>
  </si>
  <si>
    <t>BGIK21C026100</t>
  </si>
  <si>
    <t>IBOVA123</t>
  </si>
  <si>
    <t>R$ 9.250,00</t>
  </si>
  <si>
    <t>IBOVB123</t>
  </si>
  <si>
    <t>IBOVB125</t>
  </si>
  <si>
    <t>R$ 10.500,00</t>
  </si>
  <si>
    <t>R$ 4.840,00</t>
  </si>
  <si>
    <t>IBOVL14</t>
  </si>
  <si>
    <t>VVARL570</t>
  </si>
  <si>
    <t>IBOVX14</t>
  </si>
  <si>
    <t>R$ 279,00</t>
  </si>
  <si>
    <t>R$ 1.050,00</t>
  </si>
  <si>
    <t>IDIF22C298900</t>
  </si>
  <si>
    <t>R$ 728,00</t>
  </si>
  <si>
    <t>IDIF22C299000</t>
  </si>
  <si>
    <t>DOLG21C005150</t>
  </si>
  <si>
    <t>DOLG21C005250</t>
  </si>
  <si>
    <t>DOLG21C005300</t>
  </si>
  <si>
    <t>DOLG21C005750</t>
  </si>
  <si>
    <t>DOLG21P004950</t>
  </si>
  <si>
    <t>R$ 198.300,00</t>
  </si>
  <si>
    <t>DOLH21C005450</t>
  </si>
  <si>
    <t>DOLH21C005700</t>
  </si>
  <si>
    <t>DOLH21P004700</t>
  </si>
  <si>
    <t>R$ 283.000,00</t>
  </si>
  <si>
    <t>R$ 186.750,00</t>
  </si>
  <si>
    <t>R$ 374.000,00</t>
  </si>
  <si>
    <t>R$ 561.000,00</t>
  </si>
  <si>
    <t>DOLK21C005400</t>
  </si>
  <si>
    <t>DOLK21C005900</t>
  </si>
  <si>
    <t>R$ 47.000,00</t>
  </si>
  <si>
    <t>DOLM21C005400</t>
  </si>
  <si>
    <t>R$ 173.000,00</t>
  </si>
  <si>
    <t>DOLM21C005900</t>
  </si>
  <si>
    <t>R$ 64.000,00</t>
  </si>
  <si>
    <t>DOLN21C005100</t>
  </si>
  <si>
    <t xml:space="preserve">    6,73</t>
  </si>
  <si>
    <t>BGIG21C027500</t>
  </si>
  <si>
    <t>BTOWA104</t>
  </si>
  <si>
    <t>ELETM321</t>
  </si>
  <si>
    <t>MULTA200</t>
  </si>
  <si>
    <t>TOTSA310</t>
  </si>
  <si>
    <t>MDNE3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</si>
  <si>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</si>
  <si>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</si>
  <si>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</si>
  <si>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</si>
  <si>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</si>
  <si>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</si>
  <si>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</si>
  <si>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</si>
  <si>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</si>
  <si>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</si>
  <si>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</si>
  <si>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</si>
  <si>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</si>
  <si>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</si>
  <si>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</si>
  <si>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</si>
  <si>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</si>
  <si>
    <t>R$ 7,52</t>
  </si>
  <si>
    <t>R$ 18,90</t>
  </si>
  <si>
    <t>R$ 8,75</t>
  </si>
  <si>
    <t>R$ 14,60</t>
  </si>
  <si>
    <t>B3SAA671</t>
  </si>
  <si>
    <t>BBASA285</t>
  </si>
  <si>
    <t>BBDCA165</t>
  </si>
  <si>
    <t>BBSEA326</t>
  </si>
  <si>
    <t>CVCBA262</t>
  </si>
  <si>
    <t>CYREA320</t>
  </si>
  <si>
    <t>ELETA384</t>
  </si>
  <si>
    <t>EMBRA105</t>
  </si>
  <si>
    <t>EMBRA110</t>
  </si>
  <si>
    <t>EMBRA920</t>
  </si>
  <si>
    <t>EMBRA960</t>
  </si>
  <si>
    <t>EMBRA980</t>
  </si>
  <si>
    <t>ENBRA210</t>
  </si>
  <si>
    <t>GOAUA771</t>
  </si>
  <si>
    <t>ITUBA248</t>
  </si>
  <si>
    <t>LAMEA264</t>
  </si>
  <si>
    <t>SMLSA236</t>
  </si>
  <si>
    <t>SMLSA240</t>
  </si>
  <si>
    <t xml:space="preserve">   24,13</t>
  </si>
  <si>
    <t>TIMSA145</t>
  </si>
  <si>
    <t>TOTSA290</t>
  </si>
  <si>
    <t>UGPAA250</t>
  </si>
  <si>
    <t>VVARA210</t>
  </si>
  <si>
    <t>YDUQA370</t>
  </si>
  <si>
    <t>YDUQA390</t>
  </si>
  <si>
    <t>YDUQA400</t>
  </si>
  <si>
    <t>B3SAA686</t>
  </si>
  <si>
    <t>BBDCA186</t>
  </si>
  <si>
    <t>BRDTA222</t>
  </si>
  <si>
    <t>CSNAA177</t>
  </si>
  <si>
    <t>ELETA386</t>
  </si>
  <si>
    <t>EMBRA102</t>
  </si>
  <si>
    <t>ENEVA570</t>
  </si>
  <si>
    <t>KLBNA242</t>
  </si>
  <si>
    <t xml:space="preserve">  24,25</t>
  </si>
  <si>
    <t>VALEA114</t>
  </si>
  <si>
    <t xml:space="preserve">  114,24</t>
  </si>
  <si>
    <t>B3SAM648</t>
  </si>
  <si>
    <t>BPACM845</t>
  </si>
  <si>
    <t>CCROM142</t>
  </si>
  <si>
    <t>CIELM430</t>
  </si>
  <si>
    <t>CSANM680</t>
  </si>
  <si>
    <t>CSNAM260</t>
  </si>
  <si>
    <t>CVCBM182</t>
  </si>
  <si>
    <t>CVCBM212</t>
  </si>
  <si>
    <t>CVCBM222</t>
  </si>
  <si>
    <t>CYREM310</t>
  </si>
  <si>
    <t>EMBRM920</t>
  </si>
  <si>
    <t>EMBRM940</t>
  </si>
  <si>
    <t>HGTXM185</t>
  </si>
  <si>
    <t>HYPEM252</t>
  </si>
  <si>
    <t>JHSFM799</t>
  </si>
  <si>
    <t>LAMEM204</t>
  </si>
  <si>
    <t>MULTM155</t>
  </si>
  <si>
    <t>R$ 4,61</t>
  </si>
  <si>
    <t>RENTM686</t>
  </si>
  <si>
    <t>SBSPM480</t>
  </si>
  <si>
    <t>SMLSM200</t>
  </si>
  <si>
    <t>SMLSM220</t>
  </si>
  <si>
    <t xml:space="preserve">   21,63</t>
  </si>
  <si>
    <t>TIMSM145</t>
  </si>
  <si>
    <t>UGPAM215</t>
  </si>
  <si>
    <t>VALEM852</t>
  </si>
  <si>
    <t>VALEM871</t>
  </si>
  <si>
    <t>R$ 9,18</t>
  </si>
  <si>
    <t>VVARM210</t>
  </si>
  <si>
    <t>YDUQM360</t>
  </si>
  <si>
    <t>YDUQM380</t>
  </si>
  <si>
    <t>AZULN450</t>
  </si>
  <si>
    <t>R$ 10,92</t>
  </si>
  <si>
    <t>BRKMN240</t>
  </si>
  <si>
    <t>BRMLN940</t>
  </si>
  <si>
    <t>CSNAN197</t>
  </si>
  <si>
    <t>CSNAN230</t>
  </si>
  <si>
    <t>CSNAN237</t>
  </si>
  <si>
    <t>R$ 17,19</t>
  </si>
  <si>
    <t>JBSSN222</t>
  </si>
  <si>
    <t>LAMEN239</t>
  </si>
  <si>
    <t>LAMEN254</t>
  </si>
  <si>
    <t>LRENN453</t>
  </si>
  <si>
    <t>MRVEN177</t>
  </si>
  <si>
    <t xml:space="preserve">   17,73</t>
  </si>
  <si>
    <t>MRVEN222</t>
  </si>
  <si>
    <t>QUALN360</t>
  </si>
  <si>
    <t>RAILN205</t>
  </si>
  <si>
    <t>SUZBN485</t>
  </si>
  <si>
    <t>UGPAN217</t>
  </si>
  <si>
    <t>VALEB742</t>
  </si>
  <si>
    <t>VALEB852</t>
  </si>
  <si>
    <t>BRKMB260</t>
  </si>
  <si>
    <t>COGNB640</t>
  </si>
  <si>
    <t>COGNB680</t>
  </si>
  <si>
    <t>ENBRB205</t>
  </si>
  <si>
    <t>ITSAB911</t>
  </si>
  <si>
    <t>LAMEB269</t>
  </si>
  <si>
    <t>MRVEB202</t>
  </si>
  <si>
    <t xml:space="preserve">   20,23</t>
  </si>
  <si>
    <t>MRVEB207</t>
  </si>
  <si>
    <t xml:space="preserve">   20,73</t>
  </si>
  <si>
    <t>SUZBB542</t>
  </si>
  <si>
    <t xml:space="preserve">   54,29</t>
  </si>
  <si>
    <t>SUZBB552</t>
  </si>
  <si>
    <t xml:space="preserve">   55,29</t>
  </si>
  <si>
    <t>SUZBB592</t>
  </si>
  <si>
    <t xml:space="preserve">   59,29</t>
  </si>
  <si>
    <t>USIMB150</t>
  </si>
  <si>
    <t>VALEB727</t>
  </si>
  <si>
    <t>VALEB747</t>
  </si>
  <si>
    <t>CCMH21P007250</t>
  </si>
  <si>
    <t>VALEC817</t>
  </si>
  <si>
    <t>VALEC937</t>
  </si>
  <si>
    <t>VVARC155</t>
  </si>
  <si>
    <t>VVARC185</t>
  </si>
  <si>
    <t>VVARC210</t>
  </si>
  <si>
    <t>USIMO650</t>
  </si>
  <si>
    <t>VVARO155</t>
  </si>
  <si>
    <t>VALED820</t>
  </si>
  <si>
    <t>VVARD180</t>
  </si>
  <si>
    <t>VVARD190</t>
  </si>
  <si>
    <t>VVARD210</t>
  </si>
  <si>
    <t>PETRE319</t>
  </si>
  <si>
    <t>BTOWF690</t>
  </si>
  <si>
    <t>BTOWF780</t>
  </si>
  <si>
    <t>PETRG290</t>
  </si>
  <si>
    <t>PETRJ290</t>
  </si>
  <si>
    <t>IBOVA124</t>
  </si>
  <si>
    <t>IO 124000</t>
  </si>
  <si>
    <t>IBOVB124</t>
  </si>
  <si>
    <t>IBOVC101</t>
  </si>
  <si>
    <t>R$ 209,00</t>
  </si>
  <si>
    <t>IBOVC105</t>
  </si>
  <si>
    <t>IBOVC106</t>
  </si>
  <si>
    <t>IBOVC109</t>
  </si>
  <si>
    <t>R$ 430,00</t>
  </si>
  <si>
    <t>IBOVC110</t>
  </si>
  <si>
    <t>IBOVC111</t>
  </si>
  <si>
    <t>IBOVC112</t>
  </si>
  <si>
    <t>IBOVC113</t>
  </si>
  <si>
    <t>R$ 52,00</t>
  </si>
  <si>
    <t>IBOVC114</t>
  </si>
  <si>
    <t>IBOVC115</t>
  </si>
  <si>
    <t>IBOVC116</t>
  </si>
  <si>
    <t>IBOVC117</t>
  </si>
  <si>
    <t>IBOVC122</t>
  </si>
  <si>
    <t>IBOVC123</t>
  </si>
  <si>
    <t>IBOVC124</t>
  </si>
  <si>
    <t>IBOVC97</t>
  </si>
  <si>
    <t>IBOVC98</t>
  </si>
  <si>
    <t>R$ 259,00</t>
  </si>
  <si>
    <t>IBOVD124</t>
  </si>
  <si>
    <t>IBOVF102</t>
  </si>
  <si>
    <t>IBOVF104</t>
  </si>
  <si>
    <t>IBOVF111</t>
  </si>
  <si>
    <t>IBOVF112</t>
  </si>
  <si>
    <t>IBOVF113</t>
  </si>
  <si>
    <t>IBOVF116</t>
  </si>
  <si>
    <t>IBOVF118</t>
  </si>
  <si>
    <t>IBOVF119</t>
  </si>
  <si>
    <t>IBOVF121</t>
  </si>
  <si>
    <t>R$ 500,00</t>
  </si>
  <si>
    <t>IBOVF94</t>
  </si>
  <si>
    <t>IBOVF95</t>
  </si>
  <si>
    <t>R$ 3.380,00</t>
  </si>
  <si>
    <t>IBOVF950</t>
  </si>
  <si>
    <t>IBOVF96</t>
  </si>
  <si>
    <t>R$ 376,00</t>
  </si>
  <si>
    <t>IBOVO101</t>
  </si>
  <si>
    <t>IBOVO105</t>
  </si>
  <si>
    <t>IBOVO106</t>
  </si>
  <si>
    <t>IBOVO109</t>
  </si>
  <si>
    <t>IBOVO110</t>
  </si>
  <si>
    <t>IBOVO111</t>
  </si>
  <si>
    <t>IBOVO112</t>
  </si>
  <si>
    <t>R$ 35.354,00</t>
  </si>
  <si>
    <t>IBOVO113</t>
  </si>
  <si>
    <t>R$ 37.242,00</t>
  </si>
  <si>
    <t>IBOVO114</t>
  </si>
  <si>
    <t>R$ 24.400,00</t>
  </si>
  <si>
    <t>IBOVO115</t>
  </si>
  <si>
    <t>R$ 36.830,00</t>
  </si>
  <si>
    <t>IBOVO116</t>
  </si>
  <si>
    <t>R$ 24.500,00</t>
  </si>
  <si>
    <t>IBOVO117</t>
  </si>
  <si>
    <t>IBOVO97</t>
  </si>
  <si>
    <t>R$ 20.700,00</t>
  </si>
  <si>
    <t>IBOVO98</t>
  </si>
  <si>
    <t>R$ 23.100,00</t>
  </si>
  <si>
    <t>IBOVR102</t>
  </si>
  <si>
    <t>R$ 24.900,00</t>
  </si>
  <si>
    <t>IBOVR104</t>
  </si>
  <si>
    <t>R$ 10.400,00</t>
  </si>
  <si>
    <t>IBOVR111</t>
  </si>
  <si>
    <t>IBOVR112</t>
  </si>
  <si>
    <t>R$ 33.600,00</t>
  </si>
  <si>
    <t>IBOVR113</t>
  </si>
  <si>
    <t>R$ 4.150,00</t>
  </si>
  <si>
    <t>IBOVR116</t>
  </si>
  <si>
    <t>R$ 38.000,00</t>
  </si>
  <si>
    <t>IBOVR118</t>
  </si>
  <si>
    <t>R$ 6.308,00</t>
  </si>
  <si>
    <t>IBOVR94</t>
  </si>
  <si>
    <t>IBOVR95</t>
  </si>
  <si>
    <t>IBOVR950</t>
  </si>
  <si>
    <t>R$ 1.688,00</t>
  </si>
  <si>
    <t>IBOVR96</t>
  </si>
  <si>
    <t>PETRV290</t>
  </si>
  <si>
    <t>VALEV740</t>
  </si>
  <si>
    <t>PETRS290</t>
  </si>
  <si>
    <t>VALES780</t>
  </si>
  <si>
    <t>BBDCE316</t>
  </si>
  <si>
    <t>BBDCQ303</t>
  </si>
  <si>
    <t>BBDCQ316</t>
  </si>
  <si>
    <t>R$ 11,85</t>
  </si>
  <si>
    <t>PETRQ319</t>
  </si>
  <si>
    <t>R$ 13,63</t>
  </si>
  <si>
    <t>R$ 11,58</t>
  </si>
  <si>
    <t>BBDCP234</t>
  </si>
  <si>
    <t>VVARP180</t>
  </si>
  <si>
    <t>IDIF22C301000</t>
  </si>
  <si>
    <t>R$ 1.823,53</t>
  </si>
  <si>
    <t>IDIN21C290400</t>
  </si>
  <si>
    <t>IDIV21C293000</t>
  </si>
  <si>
    <t>WDOG21C005100</t>
  </si>
  <si>
    <t>WDOG21C005175</t>
  </si>
  <si>
    <t>R$ 343.530,00</t>
  </si>
  <si>
    <t>R$ 415.880,00</t>
  </si>
  <si>
    <t>DOLK21P004900</t>
  </si>
  <si>
    <t>R$ 113.500,00</t>
  </si>
  <si>
    <t>DOLM21C003000</t>
  </si>
  <si>
    <t>DOLM21P003000</t>
  </si>
  <si>
    <t>ELETA375</t>
  </si>
  <si>
    <t>EMBRA100</t>
  </si>
  <si>
    <t>LAMEA194</t>
  </si>
  <si>
    <t>MRFGA105</t>
  </si>
  <si>
    <t>TOTSA260</t>
  </si>
  <si>
    <t>USIMA100</t>
  </si>
  <si>
    <t>PRNR3</t>
  </si>
  <si>
    <t>XPSF11</t>
  </si>
  <si>
    <t>R$ 7,32</t>
  </si>
  <si>
    <t>AZULA300</t>
  </si>
  <si>
    <t>AZULA310</t>
  </si>
  <si>
    <t>AZULA320</t>
  </si>
  <si>
    <t>R$ 6,38</t>
  </si>
  <si>
    <t>B3SAA681</t>
  </si>
  <si>
    <t>B3SAA691</t>
  </si>
  <si>
    <t>B3SAA701</t>
  </si>
  <si>
    <t>R$ 7,99</t>
  </si>
  <si>
    <t>BBDCA160</t>
  </si>
  <si>
    <t>BRAPA640</t>
  </si>
  <si>
    <t xml:space="preserve">   64,13</t>
  </si>
  <si>
    <t>CCROA170</t>
  </si>
  <si>
    <t>CMIGA149</t>
  </si>
  <si>
    <t>CPLEA650</t>
  </si>
  <si>
    <t>CSNAA280</t>
  </si>
  <si>
    <t>CSNAA290</t>
  </si>
  <si>
    <t>CYREA330</t>
  </si>
  <si>
    <t>ELETA395</t>
  </si>
  <si>
    <t>ELETA400</t>
  </si>
  <si>
    <t>ENBRA205</t>
  </si>
  <si>
    <t>EQTLA225</t>
  </si>
  <si>
    <t>HYPEA345</t>
  </si>
  <si>
    <t>ITUBA233</t>
  </si>
  <si>
    <t>ITUBA243</t>
  </si>
  <si>
    <t>KLBNA255</t>
  </si>
  <si>
    <t>KLBNA270</t>
  </si>
  <si>
    <t>KLBNA280</t>
  </si>
  <si>
    <t>LAMEA274</t>
  </si>
  <si>
    <t>MRVEA211</t>
  </si>
  <si>
    <t>MRVEA226</t>
  </si>
  <si>
    <t>RADLA255</t>
  </si>
  <si>
    <t>VALEA111</t>
  </si>
  <si>
    <t xml:space="preserve">  111,24</t>
  </si>
  <si>
    <t>VALEA113</t>
  </si>
  <si>
    <t xml:space="preserve">  113,24</t>
  </si>
  <si>
    <t>VALEA115</t>
  </si>
  <si>
    <t xml:space="preserve">  115,24</t>
  </si>
  <si>
    <t>VIVTA930</t>
  </si>
  <si>
    <t>WEGEA710</t>
  </si>
  <si>
    <t>WEGEA720</t>
  </si>
  <si>
    <t>B3SAA666</t>
  </si>
  <si>
    <t>B3SAA696</t>
  </si>
  <si>
    <t>BBASA262</t>
  </si>
  <si>
    <t>ITSAA109</t>
  </si>
  <si>
    <t>ITUBA201</t>
  </si>
  <si>
    <t>ITUBA206</t>
  </si>
  <si>
    <t>ITUBA221</t>
  </si>
  <si>
    <t>ITUBA226</t>
  </si>
  <si>
    <t>VALEA110</t>
  </si>
  <si>
    <t>VALEA112</t>
  </si>
  <si>
    <t xml:space="preserve">  112,24</t>
  </si>
  <si>
    <t>B3SAM636</t>
  </si>
  <si>
    <t>BBASM383</t>
  </si>
  <si>
    <t>BRAPM620</t>
  </si>
  <si>
    <t>CPLEM710</t>
  </si>
  <si>
    <t>CRFBM230</t>
  </si>
  <si>
    <t>CSANM620</t>
  </si>
  <si>
    <t>CSANM690</t>
  </si>
  <si>
    <t>CSANM710</t>
  </si>
  <si>
    <t>CSANM720</t>
  </si>
  <si>
    <t>CSANM730</t>
  </si>
  <si>
    <t>CSNAM180</t>
  </si>
  <si>
    <t>CSNAM202</t>
  </si>
  <si>
    <t>CSNAM217</t>
  </si>
  <si>
    <t>CSNAM270</t>
  </si>
  <si>
    <t>ELETM395</t>
  </si>
  <si>
    <t>ELETM400</t>
  </si>
  <si>
    <t>EMBRM980</t>
  </si>
  <si>
    <t>ENGIM440</t>
  </si>
  <si>
    <t>FLRYM282</t>
  </si>
  <si>
    <t>GGBRM242</t>
  </si>
  <si>
    <t>ITSAM109</t>
  </si>
  <si>
    <t>ITUBM353</t>
  </si>
  <si>
    <t>LAMEM214</t>
  </si>
  <si>
    <t>MGLUM114</t>
  </si>
  <si>
    <t>MULTM245</t>
  </si>
  <si>
    <t>RADLM210</t>
  </si>
  <si>
    <t>RAILM220</t>
  </si>
  <si>
    <t>RENTM676</t>
  </si>
  <si>
    <t>RENTM704</t>
  </si>
  <si>
    <t>USIMM160</t>
  </si>
  <si>
    <t>USIMM190</t>
  </si>
  <si>
    <t>VALEM832</t>
  </si>
  <si>
    <t>VIVTM970</t>
  </si>
  <si>
    <t>WEGEM710</t>
  </si>
  <si>
    <t>ABEVN160</t>
  </si>
  <si>
    <t>BOVAN110</t>
  </si>
  <si>
    <t>BTOWN750</t>
  </si>
  <si>
    <t>CMIGN139</t>
  </si>
  <si>
    <t>COGNN100</t>
  </si>
  <si>
    <t>ENEVN525</t>
  </si>
  <si>
    <t>ENEVN545</t>
  </si>
  <si>
    <t>ENEVN550</t>
  </si>
  <si>
    <t>ENEVN575</t>
  </si>
  <si>
    <t>HYPEN307</t>
  </si>
  <si>
    <t>LAMEN249</t>
  </si>
  <si>
    <t>LAMEN259</t>
  </si>
  <si>
    <t>LRENN423</t>
  </si>
  <si>
    <t>RADLN270</t>
  </si>
  <si>
    <t>SBSPN410</t>
  </si>
  <si>
    <t>SUZBN542</t>
  </si>
  <si>
    <t>UGPAN192</t>
  </si>
  <si>
    <t>ENEVB575</t>
  </si>
  <si>
    <t>ENEVB605</t>
  </si>
  <si>
    <t>ENEVB665</t>
  </si>
  <si>
    <t>GGBRB251</t>
  </si>
  <si>
    <t>ITUBB332</t>
  </si>
  <si>
    <t>PETRB186</t>
  </si>
  <si>
    <t>VALEB682</t>
  </si>
  <si>
    <t>BBASB460</t>
  </si>
  <si>
    <t>BOVAB100</t>
  </si>
  <si>
    <t>BOVAB97</t>
  </si>
  <si>
    <t>ENEVB630</t>
  </si>
  <si>
    <t>GOLLB345</t>
  </si>
  <si>
    <t>ITUBB255</t>
  </si>
  <si>
    <t>JBSSB232</t>
  </si>
  <si>
    <t>MGLUB265</t>
  </si>
  <si>
    <t>RADLB240</t>
  </si>
  <si>
    <t>SBSPB520</t>
  </si>
  <si>
    <t>SBSPB600</t>
  </si>
  <si>
    <t>SUZBB602</t>
  </si>
  <si>
    <t xml:space="preserve">   60,29</t>
  </si>
  <si>
    <t>UGPAB242</t>
  </si>
  <si>
    <t>USIMB880</t>
  </si>
  <si>
    <t xml:space="preserve">   8,80</t>
  </si>
  <si>
    <t>VIVTB450</t>
  </si>
  <si>
    <t>ABEVL21</t>
  </si>
  <si>
    <t>BBDCF276</t>
  </si>
  <si>
    <t xml:space="preserve">   27,72</t>
  </si>
  <si>
    <t>ITSAF114</t>
  </si>
  <si>
    <t>PETRH244</t>
  </si>
  <si>
    <t>VALEA770</t>
  </si>
  <si>
    <t>BBASE413</t>
  </si>
  <si>
    <t>R$ 48,00</t>
  </si>
  <si>
    <t>R$ 7,73</t>
  </si>
  <si>
    <t>R$ 37,60</t>
  </si>
  <si>
    <t>PETRC198</t>
  </si>
  <si>
    <t>VALEC837</t>
  </si>
  <si>
    <t>R$ 360,00</t>
  </si>
  <si>
    <t>R$ 195,00</t>
  </si>
  <si>
    <t>CCMF21P006600</t>
  </si>
  <si>
    <t>B3SAF265</t>
  </si>
  <si>
    <t>B3SAF585</t>
  </si>
  <si>
    <t>B3SAF675</t>
  </si>
  <si>
    <t>B3SAL227</t>
  </si>
  <si>
    <t>B3SAL237</t>
  </si>
  <si>
    <t>R$ 35,11</t>
  </si>
  <si>
    <t>IBOVC130</t>
  </si>
  <si>
    <t>IBOVF850</t>
  </si>
  <si>
    <t>R$ 16.040,00</t>
  </si>
  <si>
    <t>PETRF319</t>
  </si>
  <si>
    <t>STBPL600</t>
  </si>
  <si>
    <t>VALEF852</t>
  </si>
  <si>
    <t>ABEVX21</t>
  </si>
  <si>
    <t>B3SAR570</t>
  </si>
  <si>
    <t>BBDCR226</t>
  </si>
  <si>
    <t xml:space="preserve">   22,72</t>
  </si>
  <si>
    <t>BBDCR287</t>
  </si>
  <si>
    <t>IBOVR850</t>
  </si>
  <si>
    <t>IBOVR900</t>
  </si>
  <si>
    <t>R$ 1.338,00</t>
  </si>
  <si>
    <t>ITSAR114</t>
  </si>
  <si>
    <t>VALER772</t>
  </si>
  <si>
    <t>VALEV840</t>
  </si>
  <si>
    <t>BBASQ313</t>
  </si>
  <si>
    <t>BBASQ373</t>
  </si>
  <si>
    <t>BBDCE276</t>
  </si>
  <si>
    <t>BBDCQ236</t>
  </si>
  <si>
    <t>B3SAD617</t>
  </si>
  <si>
    <t>BBDCD299</t>
  </si>
  <si>
    <t xml:space="preserve">   29,94</t>
  </si>
  <si>
    <t>GOLLP345</t>
  </si>
  <si>
    <t>JBSSP247</t>
  </si>
  <si>
    <t>PETRP269</t>
  </si>
  <si>
    <t>VALEP840</t>
  </si>
  <si>
    <t>AZULO100</t>
  </si>
  <si>
    <t>LAMEC253</t>
  </si>
  <si>
    <t>LAMEC309</t>
  </si>
  <si>
    <t xml:space="preserve">   31,07</t>
  </si>
  <si>
    <t>LAMEO223</t>
  </si>
  <si>
    <t>LAMEO248</t>
  </si>
  <si>
    <t>UGPAO232</t>
  </si>
  <si>
    <t>VVARC207</t>
  </si>
  <si>
    <t>DOLH21C005150</t>
  </si>
  <si>
    <t>R$ 44.000,00</t>
  </si>
  <si>
    <t>R$ 33.000,00</t>
  </si>
  <si>
    <t>DOLJ21C005500</t>
  </si>
  <si>
    <t>DOLJ21C005800</t>
  </si>
  <si>
    <t>R$ 43.700,00</t>
  </si>
  <si>
    <t>R$ 372.000,00</t>
  </si>
  <si>
    <t>R$ 271.000,00</t>
  </si>
  <si>
    <t>WDOG21P004850</t>
  </si>
  <si>
    <t>WDOG21P004950</t>
  </si>
  <si>
    <t>WDOG21P005175</t>
  </si>
  <si>
    <t>BPACA655</t>
  </si>
  <si>
    <t xml:space="preserve">   30,01</t>
  </si>
  <si>
    <t xml:space="preserve">   26,76</t>
  </si>
  <si>
    <t>CSANA620</t>
  </si>
  <si>
    <t>ELETA376</t>
  </si>
  <si>
    <t>ELETA410</t>
  </si>
  <si>
    <t>R$ 29,75</t>
  </si>
  <si>
    <t>R$ 8,36</t>
  </si>
  <si>
    <t>BBDCA180</t>
  </si>
  <si>
    <t>BEEFA180</t>
  </si>
  <si>
    <t xml:space="preserve">   17,74</t>
  </si>
  <si>
    <t>BRAPA651</t>
  </si>
  <si>
    <t xml:space="preserve">   65,13</t>
  </si>
  <si>
    <t>BRKMA210</t>
  </si>
  <si>
    <t>BTOWA840</t>
  </si>
  <si>
    <t>CCROA175</t>
  </si>
  <si>
    <t xml:space="preserve">   17,52</t>
  </si>
  <si>
    <t>COGNA420</t>
  </si>
  <si>
    <t>CSNAA310</t>
  </si>
  <si>
    <t>CVCBA232</t>
  </si>
  <si>
    <t>ELETA39</t>
  </si>
  <si>
    <t>MULTA290</t>
  </si>
  <si>
    <t>SANBA490</t>
  </si>
  <si>
    <t xml:space="preserve">  49,09</t>
  </si>
  <si>
    <t>STBPA600</t>
  </si>
  <si>
    <t>TAEEA295</t>
  </si>
  <si>
    <t>UGPAA245</t>
  </si>
  <si>
    <t>VIVTA870</t>
  </si>
  <si>
    <t>VVARA190</t>
  </si>
  <si>
    <t>WEGEA650</t>
  </si>
  <si>
    <t>B3SAA676</t>
  </si>
  <si>
    <t>CRFBA187</t>
  </si>
  <si>
    <t>R$ 11,24</t>
  </si>
  <si>
    <t>EMBRA107</t>
  </si>
  <si>
    <t>HGTXA195</t>
  </si>
  <si>
    <t>PETRA261</t>
  </si>
  <si>
    <t xml:space="preserve">   26,51</t>
  </si>
  <si>
    <t>BBDCM163</t>
  </si>
  <si>
    <t xml:space="preserve">   16,39</t>
  </si>
  <si>
    <t>BRAPM630</t>
  </si>
  <si>
    <t>BRFSM225</t>
  </si>
  <si>
    <t>BRFSM247</t>
  </si>
  <si>
    <t>CSNAM280</t>
  </si>
  <si>
    <t>ELETM39</t>
  </si>
  <si>
    <t>FLRYM275</t>
  </si>
  <si>
    <t>MULTM235</t>
  </si>
  <si>
    <t>PETRM261</t>
  </si>
  <si>
    <t>PRIOM540</t>
  </si>
  <si>
    <t>RADLM275</t>
  </si>
  <si>
    <t>RAILM115</t>
  </si>
  <si>
    <t>USIMM180</t>
  </si>
  <si>
    <t>VALEM842</t>
  </si>
  <si>
    <t>YDUQM370</t>
  </si>
  <si>
    <t>BRKMN215</t>
  </si>
  <si>
    <t>BRMLN980</t>
  </si>
  <si>
    <t>CCRON153</t>
  </si>
  <si>
    <t>CIELN305</t>
  </si>
  <si>
    <t>CPLEN590</t>
  </si>
  <si>
    <t>CSNAN210</t>
  </si>
  <si>
    <t>CSNAN217</t>
  </si>
  <si>
    <t>ECORN130</t>
  </si>
  <si>
    <t>EMBRN920</t>
  </si>
  <si>
    <t>EQTLN210</t>
  </si>
  <si>
    <t>EQTLN215</t>
  </si>
  <si>
    <t>JBSSN237</t>
  </si>
  <si>
    <t>LAMEN274</t>
  </si>
  <si>
    <t>NTCON465</t>
  </si>
  <si>
    <t>VALEB832</t>
  </si>
  <si>
    <t>BOVAB990</t>
  </si>
  <si>
    <t>R$ 12,38</t>
  </si>
  <si>
    <t>BRFSB275</t>
  </si>
  <si>
    <t>CPLEB780</t>
  </si>
  <si>
    <t>EQTLB200</t>
  </si>
  <si>
    <t>EQTLB210</t>
  </si>
  <si>
    <t>EQTLB255</t>
  </si>
  <si>
    <t>GOAUB840</t>
  </si>
  <si>
    <t>IRBRB740</t>
  </si>
  <si>
    <t>JBSSB227</t>
  </si>
  <si>
    <t>RADLB250</t>
  </si>
  <si>
    <t>RADLB265</t>
  </si>
  <si>
    <t>SBSPB450</t>
  </si>
  <si>
    <t>UGPAB247</t>
  </si>
  <si>
    <t xml:space="preserve">   24,76</t>
  </si>
  <si>
    <t>UGPAB252</t>
  </si>
  <si>
    <t>VALEB109</t>
  </si>
  <si>
    <t xml:space="preserve">  109,24</t>
  </si>
  <si>
    <t xml:space="preserve">   76,89</t>
  </si>
  <si>
    <t>RADLF260</t>
  </si>
  <si>
    <t>VALEG710</t>
  </si>
  <si>
    <t>VALEJ787</t>
  </si>
  <si>
    <t>VALEL80</t>
  </si>
  <si>
    <t>B3SAD732</t>
  </si>
  <si>
    <t>BBASD393</t>
  </si>
  <si>
    <t>COGND520</t>
  </si>
  <si>
    <t>MGLUD240</t>
  </si>
  <si>
    <t>MGLUD265</t>
  </si>
  <si>
    <t>IDIF22P296000</t>
  </si>
  <si>
    <t>CCMK21P005500</t>
  </si>
  <si>
    <t>R$ 13,31</t>
  </si>
  <si>
    <t>CCMH21P007100</t>
  </si>
  <si>
    <t>CCMH21P007175</t>
  </si>
  <si>
    <t>CCMH21P007600</t>
  </si>
  <si>
    <t>R$ 8.240,00</t>
  </si>
  <si>
    <t>IBOVL125</t>
  </si>
  <si>
    <t>14/12/2022</t>
  </si>
  <si>
    <t>IBOVL99</t>
  </si>
  <si>
    <t>R$ 7.970,00</t>
  </si>
  <si>
    <t>ITSAG112</t>
  </si>
  <si>
    <t>BBASX450</t>
  </si>
  <si>
    <t>BRFSR350</t>
  </si>
  <si>
    <t>R$ 12,02</t>
  </si>
  <si>
    <t>CIELR950</t>
  </si>
  <si>
    <t>IBOVX99</t>
  </si>
  <si>
    <t>R$ 7.175,00</t>
  </si>
  <si>
    <t>ITSAR109</t>
  </si>
  <si>
    <t xml:space="preserve">   63,89</t>
  </si>
  <si>
    <t>PETRR256</t>
  </si>
  <si>
    <t>RADLR240</t>
  </si>
  <si>
    <t>STBPX510</t>
  </si>
  <si>
    <t>VALEV847</t>
  </si>
  <si>
    <t>VALEX80</t>
  </si>
  <si>
    <t>ITSAS112</t>
  </si>
  <si>
    <t>VALES807</t>
  </si>
  <si>
    <t>VALES840</t>
  </si>
  <si>
    <t>ITUBE151</t>
  </si>
  <si>
    <t>R$ 15,99</t>
  </si>
  <si>
    <t>B3SAD597</t>
  </si>
  <si>
    <t>COGND610</t>
  </si>
  <si>
    <t>LREND456</t>
  </si>
  <si>
    <t>LREND496</t>
  </si>
  <si>
    <t>B3SAP557</t>
  </si>
  <si>
    <t>VALEP847</t>
  </si>
  <si>
    <t>VALEO782</t>
  </si>
  <si>
    <t>DOLG21P004650</t>
  </si>
  <si>
    <t>DOLH21C005300</t>
  </si>
  <si>
    <t>R$ 120.650,00</t>
  </si>
  <si>
    <t>DOLJ21C005350</t>
  </si>
  <si>
    <t>DOLK21P005100</t>
  </si>
  <si>
    <t>R$ 214.362,00</t>
  </si>
  <si>
    <t>WDOG21C005400</t>
  </si>
  <si>
    <t>CSNAA105</t>
  </si>
  <si>
    <t>R$ 15,56</t>
  </si>
  <si>
    <t>ELETM335</t>
  </si>
  <si>
    <t xml:space="preserve">   32,01</t>
  </si>
  <si>
    <t>IFIX</t>
  </si>
  <si>
    <t>BDRX</t>
  </si>
  <si>
    <t>IEEX</t>
  </si>
  <si>
    <t>IDIV</t>
  </si>
  <si>
    <t>UTIL</t>
  </si>
  <si>
    <t>INDX</t>
  </si>
  <si>
    <t>ISEE</t>
  </si>
  <si>
    <t>MLXC</t>
  </si>
  <si>
    <t>IGNM</t>
  </si>
  <si>
    <t>IBRA</t>
  </si>
  <si>
    <t>IBXXL</t>
  </si>
  <si>
    <t>IGCX</t>
  </si>
  <si>
    <t>IGCT</t>
  </si>
  <si>
    <t>ITAG</t>
  </si>
  <si>
    <t>IBXL</t>
  </si>
  <si>
    <t>ICON</t>
  </si>
  <si>
    <t>IVBX</t>
  </si>
  <si>
    <t>IMAT</t>
  </si>
  <si>
    <t>ICO2</t>
  </si>
  <si>
    <t>IFNC</t>
  </si>
  <si>
    <t>SMLL</t>
  </si>
  <si>
    <t>IMOB</t>
  </si>
  <si>
    <t>R$ 4,53</t>
  </si>
  <si>
    <t>R$ 15,75</t>
  </si>
  <si>
    <t>R$ 25,70</t>
  </si>
  <si>
    <t>R$ 15,85</t>
  </si>
  <si>
    <t>R$ 8,51</t>
  </si>
  <si>
    <t>ELETN301</t>
  </si>
  <si>
    <t>MGLUN210</t>
  </si>
  <si>
    <t>PETRN360</t>
  </si>
  <si>
    <t>R$ 9,12</t>
  </si>
  <si>
    <t>SUZBB632</t>
  </si>
  <si>
    <t xml:space="preserve">   63,29</t>
  </si>
  <si>
    <t>R$ 20,49</t>
  </si>
  <si>
    <t>COGNC600</t>
  </si>
  <si>
    <t>COGNC800</t>
  </si>
  <si>
    <t>CSNAC269</t>
  </si>
  <si>
    <t>CSNAC309</t>
  </si>
  <si>
    <t>CSNAC329</t>
  </si>
  <si>
    <t>VALEC907</t>
  </si>
  <si>
    <t>CCMH21C007025</t>
  </si>
  <si>
    <t>COGNO450</t>
  </si>
  <si>
    <t>CSNAO269</t>
  </si>
  <si>
    <t>GOLLO342</t>
  </si>
  <si>
    <t>ITUBO275</t>
  </si>
  <si>
    <t>ITUBO307</t>
  </si>
  <si>
    <t>TAEEC285</t>
  </si>
  <si>
    <t>VALEO702</t>
  </si>
  <si>
    <t>USIMD160</t>
  </si>
  <si>
    <t xml:space="preserve">  16,00</t>
  </si>
  <si>
    <t>USIMD190</t>
  </si>
  <si>
    <t>R$ 16,83</t>
  </si>
  <si>
    <t>BBDCF174</t>
  </si>
  <si>
    <t>ITUBK389</t>
  </si>
  <si>
    <t>GOLLR345</t>
  </si>
  <si>
    <t>R$ 3.678,00</t>
  </si>
  <si>
    <t>R$ 1.629,00</t>
  </si>
  <si>
    <t>BBDCD284</t>
  </si>
  <si>
    <t>BBDCD314</t>
  </si>
  <si>
    <t>USIMP140</t>
  </si>
  <si>
    <t xml:space="preserve">  14,00</t>
  </si>
  <si>
    <t>DOLG21C005550</t>
  </si>
  <si>
    <t>R$ 117.381,00</t>
  </si>
  <si>
    <t>DOLH21P005050</t>
  </si>
  <si>
    <t>R$ 143.090,00</t>
  </si>
  <si>
    <t>COCA34</t>
  </si>
  <si>
    <t xml:space="preserve">   14,73</t>
  </si>
  <si>
    <t xml:space="preserve">   19,23</t>
  </si>
  <si>
    <t xml:space="preserve">   19,73</t>
  </si>
  <si>
    <t xml:space="preserve">   21,98</t>
  </si>
  <si>
    <t xml:space="preserve">   22,48</t>
  </si>
  <si>
    <t xml:space="preserve">   23,48</t>
  </si>
  <si>
    <t xml:space="preserve">   12,62</t>
  </si>
  <si>
    <t xml:space="preserve">   25,48</t>
  </si>
  <si>
    <t>R$ 7,68</t>
  </si>
  <si>
    <t xml:space="preserve">   11,62</t>
  </si>
  <si>
    <t xml:space="preserve">   28,73</t>
  </si>
  <si>
    <t>R$ 13,70</t>
  </si>
  <si>
    <t>R$ 6,18</t>
  </si>
  <si>
    <t>R$ 7,31</t>
  </si>
  <si>
    <t>R$ 12,15</t>
  </si>
  <si>
    <t xml:space="preserve">   27,98</t>
  </si>
  <si>
    <t xml:space="preserve">   28,48</t>
  </si>
  <si>
    <t xml:space="preserve">   28,98</t>
  </si>
  <si>
    <t xml:space="preserve">   29,48</t>
  </si>
  <si>
    <t xml:space="preserve">   30,48</t>
  </si>
  <si>
    <t>R$ 17,90</t>
  </si>
  <si>
    <t xml:space="preserve">   21,48</t>
  </si>
  <si>
    <t xml:space="preserve">   26,48</t>
  </si>
  <si>
    <t>R$ 21,40</t>
  </si>
  <si>
    <t>R$ 10,77</t>
  </si>
  <si>
    <t>BBDCA181</t>
  </si>
  <si>
    <t>BBSEA236</t>
  </si>
  <si>
    <t>BRDTA180</t>
  </si>
  <si>
    <t>BRKMA215</t>
  </si>
  <si>
    <t>BRKMA225</t>
  </si>
  <si>
    <t>CCROA165</t>
  </si>
  <si>
    <t>CIELA340</t>
  </si>
  <si>
    <t>CSANA690</t>
  </si>
  <si>
    <t>CSNAA300</t>
  </si>
  <si>
    <t>CVCBA267</t>
  </si>
  <si>
    <t>CYREA219</t>
  </si>
  <si>
    <t>HYPEA367</t>
  </si>
  <si>
    <t>HYPEA372</t>
  </si>
  <si>
    <t>IRBRA950</t>
  </si>
  <si>
    <t xml:space="preserve">   10,15</t>
  </si>
  <si>
    <t xml:space="preserve">   10,65</t>
  </si>
  <si>
    <t xml:space="preserve">   11,15</t>
  </si>
  <si>
    <t xml:space="preserve">   11,65</t>
  </si>
  <si>
    <t xml:space="preserve">   12,15</t>
  </si>
  <si>
    <t xml:space="preserve">   12,65</t>
  </si>
  <si>
    <t xml:space="preserve">   13,15</t>
  </si>
  <si>
    <t xml:space="preserve">   13,65</t>
  </si>
  <si>
    <t xml:space="preserve">   14,15</t>
  </si>
  <si>
    <t>LRENA438</t>
  </si>
  <si>
    <t>MRVEA181</t>
  </si>
  <si>
    <t>PETRA272</t>
  </si>
  <si>
    <t xml:space="preserve">   27,26</t>
  </si>
  <si>
    <t>PRIOA550</t>
  </si>
  <si>
    <t>PRIOA580</t>
  </si>
  <si>
    <t>PRIOA600</t>
  </si>
  <si>
    <t>PRIOA620</t>
  </si>
  <si>
    <t>RAILA240</t>
  </si>
  <si>
    <t>RENTA626</t>
  </si>
  <si>
    <t>RENTA749</t>
  </si>
  <si>
    <t>SANBA460</t>
  </si>
  <si>
    <t xml:space="preserve">  46,09</t>
  </si>
  <si>
    <t>SBSPA395</t>
  </si>
  <si>
    <t>SMLSA195</t>
  </si>
  <si>
    <t>SMLSA220</t>
  </si>
  <si>
    <t>SMLSA250</t>
  </si>
  <si>
    <t>R$ 5,03</t>
  </si>
  <si>
    <t>UGPAA260</t>
  </si>
  <si>
    <t>R$ 24,00</t>
  </si>
  <si>
    <t>R$ 14,19</t>
  </si>
  <si>
    <t>WEGEA590</t>
  </si>
  <si>
    <t>WEGEA660</t>
  </si>
  <si>
    <t>WEGEA700</t>
  </si>
  <si>
    <t>ABEVA142</t>
  </si>
  <si>
    <t>BRDTA182</t>
  </si>
  <si>
    <t>BRDTA197</t>
  </si>
  <si>
    <t>IRBRA800</t>
  </si>
  <si>
    <t>IRBRA900</t>
  </si>
  <si>
    <t xml:space="preserve">   10,90</t>
  </si>
  <si>
    <t xml:space="preserve">   14,90</t>
  </si>
  <si>
    <t xml:space="preserve">   15,06</t>
  </si>
  <si>
    <t>RENTA694</t>
  </si>
  <si>
    <t>R$ 4,66</t>
  </si>
  <si>
    <t>ABEVM142</t>
  </si>
  <si>
    <t>B3SAM471</t>
  </si>
  <si>
    <t>BBASM378</t>
  </si>
  <si>
    <t>BBASM655</t>
  </si>
  <si>
    <t>BBDCM204</t>
  </si>
  <si>
    <t>BBDCM280</t>
  </si>
  <si>
    <t>BBDCM298</t>
  </si>
  <si>
    <t>BOVAM118</t>
  </si>
  <si>
    <t>BOVAM121</t>
  </si>
  <si>
    <t>BOVAM122</t>
  </si>
  <si>
    <t>BOVAM123</t>
  </si>
  <si>
    <t>BPACM980</t>
  </si>
  <si>
    <t xml:space="preserve">  98,00</t>
  </si>
  <si>
    <t>CRFBM182</t>
  </si>
  <si>
    <t>CSANM610</t>
  </si>
  <si>
    <t>CSNAM160</t>
  </si>
  <si>
    <t>CSNAM182</t>
  </si>
  <si>
    <t>CSNAM290</t>
  </si>
  <si>
    <t>CSNAM310</t>
  </si>
  <si>
    <t>CYREM322</t>
  </si>
  <si>
    <t>EMBRM910</t>
  </si>
  <si>
    <t>EZTCM425</t>
  </si>
  <si>
    <t>FLRYM290</t>
  </si>
  <si>
    <t>GGBRM202</t>
  </si>
  <si>
    <t>R$ 10,39</t>
  </si>
  <si>
    <t>HYPEM315</t>
  </si>
  <si>
    <t>HYPEM325</t>
  </si>
  <si>
    <t>IRBRM800</t>
  </si>
  <si>
    <t>IRBRM950</t>
  </si>
  <si>
    <t>ITUBM213</t>
  </si>
  <si>
    <t>ITUBM338</t>
  </si>
  <si>
    <t>JBSSM355</t>
  </si>
  <si>
    <t>JHSFM756</t>
  </si>
  <si>
    <t>KLBNM235</t>
  </si>
  <si>
    <t>LRENM433</t>
  </si>
  <si>
    <t>MGLUM314</t>
  </si>
  <si>
    <t>NTCOM380</t>
  </si>
  <si>
    <t>NTCOM400</t>
  </si>
  <si>
    <t>PETRM272</t>
  </si>
  <si>
    <t>PRIOM530</t>
  </si>
  <si>
    <t>PRIOM560</t>
  </si>
  <si>
    <t>PRIOM570</t>
  </si>
  <si>
    <t>QUALM353</t>
  </si>
  <si>
    <t>SANBM430</t>
  </si>
  <si>
    <t>UGPAM230</t>
  </si>
  <si>
    <t>USIMM165</t>
  </si>
  <si>
    <t>USIMM200</t>
  </si>
  <si>
    <t>R$ 9,11</t>
  </si>
  <si>
    <t>VALEM952</t>
  </si>
  <si>
    <t>VVARM190</t>
  </si>
  <si>
    <t>VVARM215</t>
  </si>
  <si>
    <t>VVARM270</t>
  </si>
  <si>
    <t>WEGEM640</t>
  </si>
  <si>
    <t>BBASN308</t>
  </si>
  <si>
    <t>BBDCN200</t>
  </si>
  <si>
    <t xml:space="preserve">   19,99</t>
  </si>
  <si>
    <t>BBDCN209</t>
  </si>
  <si>
    <t xml:space="preserve">   21,40</t>
  </si>
  <si>
    <t>BBDCN221</t>
  </si>
  <si>
    <t>BBDCN224</t>
  </si>
  <si>
    <t>BBDCN226</t>
  </si>
  <si>
    <t>BBDCN261</t>
  </si>
  <si>
    <t>BBDCN289</t>
  </si>
  <si>
    <t>BBDCN303</t>
  </si>
  <si>
    <t>BRAPN345</t>
  </si>
  <si>
    <t>BRMLN110</t>
  </si>
  <si>
    <t>BRMLN140</t>
  </si>
  <si>
    <t>BRMLN960</t>
  </si>
  <si>
    <t>BTOWN700</t>
  </si>
  <si>
    <t>COGNN510</t>
  </si>
  <si>
    <t>COGNN540</t>
  </si>
  <si>
    <t>CSANN675</t>
  </si>
  <si>
    <t>CSANN715</t>
  </si>
  <si>
    <t xml:space="preserve">   71,50</t>
  </si>
  <si>
    <t>CSNAN227</t>
  </si>
  <si>
    <t>CSNAN260</t>
  </si>
  <si>
    <t>CSNAN265</t>
  </si>
  <si>
    <t>EMBRN900</t>
  </si>
  <si>
    <t>GGBRN228</t>
  </si>
  <si>
    <t>HYPEN332</t>
  </si>
  <si>
    <t xml:space="preserve">    9,65</t>
  </si>
  <si>
    <t xml:space="preserve">   11,40</t>
  </si>
  <si>
    <t xml:space="preserve">   11,90</t>
  </si>
  <si>
    <t xml:space="preserve">   12,40</t>
  </si>
  <si>
    <t xml:space="preserve">   12,90</t>
  </si>
  <si>
    <t>ITUBN249</t>
  </si>
  <si>
    <t>ITUBN251</t>
  </si>
  <si>
    <t>ITUBN258</t>
  </si>
  <si>
    <t>JBSSN215</t>
  </si>
  <si>
    <t>LRENN418</t>
  </si>
  <si>
    <t>MGLUN255</t>
  </si>
  <si>
    <t>MGLUN260</t>
  </si>
  <si>
    <t>MRFGN140</t>
  </si>
  <si>
    <t>SBSPN600</t>
  </si>
  <si>
    <t>SUZBN512</t>
  </si>
  <si>
    <t xml:space="preserve">   51,29</t>
  </si>
  <si>
    <t>UGPAN212</t>
  </si>
  <si>
    <t>USIMN137</t>
  </si>
  <si>
    <t>VALEN802</t>
  </si>
  <si>
    <t>VVARN170</t>
  </si>
  <si>
    <t>WEGEN620</t>
  </si>
  <si>
    <t>B3SAB479</t>
  </si>
  <si>
    <t>BBDCB261</t>
  </si>
  <si>
    <t>CSNAB182</t>
  </si>
  <si>
    <t>ELETB360</t>
  </si>
  <si>
    <t>ITUBB316</t>
  </si>
  <si>
    <t>JBSSB190</t>
  </si>
  <si>
    <t>R$ 19,64</t>
  </si>
  <si>
    <t>ABEVB190</t>
  </si>
  <si>
    <t>BBASB353</t>
  </si>
  <si>
    <t>BBDCB200</t>
  </si>
  <si>
    <t>BBDCB220</t>
  </si>
  <si>
    <t>BBDCB259</t>
  </si>
  <si>
    <t>BRFSB260</t>
  </si>
  <si>
    <t>BTOWB920</t>
  </si>
  <si>
    <t xml:space="preserve">   10,40</t>
  </si>
  <si>
    <t>ITUBB308</t>
  </si>
  <si>
    <t>JBSSB247</t>
  </si>
  <si>
    <t>KLBNB220</t>
  </si>
  <si>
    <t>KLBNB230</t>
  </si>
  <si>
    <t>LAMEB189</t>
  </si>
  <si>
    <t xml:space="preserve">   18,90</t>
  </si>
  <si>
    <t>LAMEB194</t>
  </si>
  <si>
    <t>MGLUB255</t>
  </si>
  <si>
    <t>RAILB190</t>
  </si>
  <si>
    <t>SUZBB532</t>
  </si>
  <si>
    <t xml:space="preserve">   53,29</t>
  </si>
  <si>
    <t>SUZBB562</t>
  </si>
  <si>
    <t xml:space="preserve">   56,29</t>
  </si>
  <si>
    <t>SUZBB572</t>
  </si>
  <si>
    <t xml:space="preserve">   57,29</t>
  </si>
  <si>
    <t>UGPAB257</t>
  </si>
  <si>
    <t xml:space="preserve">   25,76</t>
  </si>
  <si>
    <t>USIMB145</t>
  </si>
  <si>
    <t xml:space="preserve">  14,50</t>
  </si>
  <si>
    <t>VALEB101</t>
  </si>
  <si>
    <t xml:space="preserve">  101,24</t>
  </si>
  <si>
    <t>VVARB170</t>
  </si>
  <si>
    <t>WEGEB770</t>
  </si>
  <si>
    <t>WEGEB800</t>
  </si>
  <si>
    <t>WEGEB810</t>
  </si>
  <si>
    <t>YDUQB380</t>
  </si>
  <si>
    <t>B3SAC582</t>
  </si>
  <si>
    <t>BBDCC258</t>
  </si>
  <si>
    <t>EZTCC540</t>
  </si>
  <si>
    <t>EZTCC600</t>
  </si>
  <si>
    <t>ITSAC886</t>
  </si>
  <si>
    <t xml:space="preserve">   14,37</t>
  </si>
  <si>
    <t>NTCOC480</t>
  </si>
  <si>
    <t>VALEC697</t>
  </si>
  <si>
    <t>CCMH21C007800</t>
  </si>
  <si>
    <t>B3SAC635</t>
  </si>
  <si>
    <t>BBDCC280</t>
  </si>
  <si>
    <t>BBDCC295</t>
  </si>
  <si>
    <t>BBDCC315</t>
  </si>
  <si>
    <t>BBDCO285</t>
  </si>
  <si>
    <t>ELETO250</t>
  </si>
  <si>
    <t>ELETO300</t>
  </si>
  <si>
    <t>ELETO400</t>
  </si>
  <si>
    <t>EZTCO515</t>
  </si>
  <si>
    <t>R$ 7,94</t>
  </si>
  <si>
    <t>NTCOO480</t>
  </si>
  <si>
    <t>PCARC725</t>
  </si>
  <si>
    <t>PCARO500</t>
  </si>
  <si>
    <t>PETRC296</t>
  </si>
  <si>
    <t>PETRO294</t>
  </si>
  <si>
    <t>PETRO296</t>
  </si>
  <si>
    <t xml:space="preserve">   10,18</t>
  </si>
  <si>
    <t xml:space="preserve">    9,23</t>
  </si>
  <si>
    <t>JBSSD237</t>
  </si>
  <si>
    <t>VALED93</t>
  </si>
  <si>
    <t>SUZBE495</t>
  </si>
  <si>
    <t>SUZBE520</t>
  </si>
  <si>
    <t>SUZBE580</t>
  </si>
  <si>
    <t>SUZBE590</t>
  </si>
  <si>
    <t>B3SAF450</t>
  </si>
  <si>
    <t>B3SAF480</t>
  </si>
  <si>
    <t>B3SAF580</t>
  </si>
  <si>
    <t>B3SAF650</t>
  </si>
  <si>
    <t>BBASF440</t>
  </si>
  <si>
    <t>BBASF460</t>
  </si>
  <si>
    <t>CVCBL242</t>
  </si>
  <si>
    <t xml:space="preserve">   12,89</t>
  </si>
  <si>
    <t xml:space="preserve">   10,39</t>
  </si>
  <si>
    <t>ITSAI134</t>
  </si>
  <si>
    <t xml:space="preserve">   13,39</t>
  </si>
  <si>
    <t xml:space="preserve">   14,39</t>
  </si>
  <si>
    <t xml:space="preserve">   21,91</t>
  </si>
  <si>
    <t>CPMH21C100000</t>
  </si>
  <si>
    <t>18/03/2021</t>
  </si>
  <si>
    <t>BGIF21C025500</t>
  </si>
  <si>
    <t>BGIV21P024800</t>
  </si>
  <si>
    <t>CCMK21C004700</t>
  </si>
  <si>
    <t>R$ 27,68</t>
  </si>
  <si>
    <t>CCMK21C007000</t>
  </si>
  <si>
    <t>R$ 15,54</t>
  </si>
  <si>
    <t>CCMX21P005200</t>
  </si>
  <si>
    <t>BBDCI346</t>
  </si>
  <si>
    <t>BBDCL307</t>
  </si>
  <si>
    <t>IBOVB130</t>
  </si>
  <si>
    <t>R$ 9.350,00</t>
  </si>
  <si>
    <t>R$ 5.166,00</t>
  </si>
  <si>
    <t>R$ 7.529,00</t>
  </si>
  <si>
    <t>R$ 4.556,00</t>
  </si>
  <si>
    <t>IBOVF123</t>
  </si>
  <si>
    <t>R$ 4.900,00</t>
  </si>
  <si>
    <t>R$ 10.370,00</t>
  </si>
  <si>
    <t xml:space="preserve">   11,14</t>
  </si>
  <si>
    <t xml:space="preserve">   30,92</t>
  </si>
  <si>
    <t xml:space="preserve">   33,94</t>
  </si>
  <si>
    <t xml:space="preserve">   38,94</t>
  </si>
  <si>
    <t>ITUBK409</t>
  </si>
  <si>
    <t>VALEL2</t>
  </si>
  <si>
    <t>BBDCU346</t>
  </si>
  <si>
    <t>CVCBX205</t>
  </si>
  <si>
    <t>R$ 58,00</t>
  </si>
  <si>
    <t>R$ 440,00</t>
  </si>
  <si>
    <t>R$ 1.300,00</t>
  </si>
  <si>
    <t>R$ 1.800,00</t>
  </si>
  <si>
    <t>R$ 2.570,00</t>
  </si>
  <si>
    <t>R$ 980,00</t>
  </si>
  <si>
    <t>R$ 7.616,00</t>
  </si>
  <si>
    <t>ITUBW409</t>
  </si>
  <si>
    <t>PETRV139</t>
  </si>
  <si>
    <t>R$ 9,97</t>
  </si>
  <si>
    <t>VALEX2</t>
  </si>
  <si>
    <t>VALES847</t>
  </si>
  <si>
    <t>B3SAR450</t>
  </si>
  <si>
    <t>B3SAR480</t>
  </si>
  <si>
    <t>BBASR440</t>
  </si>
  <si>
    <t>BBASR460</t>
  </si>
  <si>
    <t>ITSAF918</t>
  </si>
  <si>
    <t xml:space="preserve">   10,89</t>
  </si>
  <si>
    <t>ITUBF371</t>
  </si>
  <si>
    <t>ITUBR371</t>
  </si>
  <si>
    <t>JBSSR190</t>
  </si>
  <si>
    <t>VALEF892</t>
  </si>
  <si>
    <t>VALEF912</t>
  </si>
  <si>
    <t>IRBRE880</t>
  </si>
  <si>
    <t xml:space="preserve">   15,07</t>
  </si>
  <si>
    <t xml:space="preserve">   32,07</t>
  </si>
  <si>
    <t>SUZBE505</t>
  </si>
  <si>
    <t>SUZBE515</t>
  </si>
  <si>
    <t>SUZBE525</t>
  </si>
  <si>
    <t>SUZBQ495</t>
  </si>
  <si>
    <t>SUZBQ505</t>
  </si>
  <si>
    <t>SUZBQ580</t>
  </si>
  <si>
    <t>R$ 19,44</t>
  </si>
  <si>
    <t>JBSSD255</t>
  </si>
  <si>
    <t>JBSSD290</t>
  </si>
  <si>
    <t>JBSSD300</t>
  </si>
  <si>
    <t>JBSSD320</t>
  </si>
  <si>
    <t>VALED912</t>
  </si>
  <si>
    <t>JBSSP227</t>
  </si>
  <si>
    <t>JBSSP237</t>
  </si>
  <si>
    <t>JBSSP255</t>
  </si>
  <si>
    <t>JBSSP280</t>
  </si>
  <si>
    <t>JBSSP290</t>
  </si>
  <si>
    <t>VALEP93</t>
  </si>
  <si>
    <t>IDIF22C296300</t>
  </si>
  <si>
    <t>R$ 1.794,00</t>
  </si>
  <si>
    <t>R$ 397,00</t>
  </si>
  <si>
    <t>IDIV21C293100</t>
  </si>
  <si>
    <t>WDOG21C005000</t>
  </si>
  <si>
    <t>R$ 106.500,00</t>
  </si>
  <si>
    <t>R$ 184.000,00</t>
  </si>
  <si>
    <t>R$ 19.000,00</t>
  </si>
  <si>
    <t>DOLJ21C005100</t>
  </si>
  <si>
    <t>R$ 180.600,00</t>
  </si>
  <si>
    <t>R$ 108.900,00</t>
  </si>
  <si>
    <t>R$ 299.000,00</t>
  </si>
  <si>
    <t>R$ 2.183.565,00</t>
  </si>
  <si>
    <t xml:space="preserve">  39,72</t>
  </si>
  <si>
    <t>EGIEC400</t>
  </si>
  <si>
    <t>EGIEO400</t>
  </si>
  <si>
    <t>ELETC400</t>
  </si>
  <si>
    <t>ELETN319</t>
  </si>
  <si>
    <t>ELETN360</t>
  </si>
  <si>
    <t>ELETN375</t>
  </si>
  <si>
    <t>IRBRE720</t>
  </si>
  <si>
    <t>IRBRQ720</t>
  </si>
  <si>
    <t>BBSEA226</t>
  </si>
  <si>
    <t>BRKMA190</t>
  </si>
  <si>
    <t>ELETA40</t>
  </si>
  <si>
    <t>IRBRA750</t>
  </si>
  <si>
    <t>IRBRA850</t>
  </si>
  <si>
    <t>LAMEA189</t>
  </si>
  <si>
    <t xml:space="preserve">   27,76</t>
  </si>
  <si>
    <t xml:space="preserve">   28,76</t>
  </si>
  <si>
    <t>ELETM374</t>
  </si>
  <si>
    <t>ELETM40</t>
  </si>
  <si>
    <t>IRBRA700</t>
  </si>
  <si>
    <t>IRBRA99</t>
  </si>
  <si>
    <t xml:space="preserve">   10,20</t>
  </si>
  <si>
    <t>IRBRM650</t>
  </si>
  <si>
    <t>IRBRM700</t>
  </si>
  <si>
    <t>IRBRM750</t>
  </si>
  <si>
    <t>IRBRM900</t>
  </si>
  <si>
    <t>JHSFA109</t>
  </si>
  <si>
    <t>R$ 6,28</t>
  </si>
  <si>
    <t>R$ 22,35</t>
  </si>
  <si>
    <t>R$ 10,91</t>
  </si>
  <si>
    <t>R$ 12,11</t>
  </si>
  <si>
    <t xml:space="preserve">  127,00</t>
  </si>
  <si>
    <t>B3SAA481</t>
  </si>
  <si>
    <t>R$ 9,95</t>
  </si>
  <si>
    <t>B3SAA656</t>
  </si>
  <si>
    <t xml:space="preserve">   34,49</t>
  </si>
  <si>
    <t xml:space="preserve">   38,49</t>
  </si>
  <si>
    <t xml:space="preserve">   41,49</t>
  </si>
  <si>
    <t xml:space="preserve">   43,49</t>
  </si>
  <si>
    <t xml:space="preserve">   46,49</t>
  </si>
  <si>
    <t xml:space="preserve">   45,99</t>
  </si>
  <si>
    <t xml:space="preserve">   47,49</t>
  </si>
  <si>
    <t xml:space="preserve">   46,99</t>
  </si>
  <si>
    <t xml:space="preserve">   48,49</t>
  </si>
  <si>
    <t xml:space="preserve">   48,99</t>
  </si>
  <si>
    <t>BBDCA196</t>
  </si>
  <si>
    <t>R$ 16,63</t>
  </si>
  <si>
    <t>FLRYA275</t>
  </si>
  <si>
    <t>R$ 6,24</t>
  </si>
  <si>
    <t>WEGEA665</t>
  </si>
  <si>
    <t>B3SAM738</t>
  </si>
  <si>
    <t xml:space="preserve">   33,24</t>
  </si>
  <si>
    <t xml:space="preserve">   35,24</t>
  </si>
  <si>
    <t xml:space="preserve">   36,24</t>
  </si>
  <si>
    <t xml:space="preserve">   38,24</t>
  </si>
  <si>
    <t>BBASM388</t>
  </si>
  <si>
    <t>BBASM395</t>
  </si>
  <si>
    <t>BBASM410</t>
  </si>
  <si>
    <t>BBDCM197</t>
  </si>
  <si>
    <t>BEEFM115</t>
  </si>
  <si>
    <t>BRAPM640</t>
  </si>
  <si>
    <t>BRAPM651</t>
  </si>
  <si>
    <t>BTOWM780</t>
  </si>
  <si>
    <t>CIELM410</t>
  </si>
  <si>
    <t>ELETM41</t>
  </si>
  <si>
    <t xml:space="preserve">  40,72</t>
  </si>
  <si>
    <t>EQTLM240</t>
  </si>
  <si>
    <t>GGBRM176</t>
  </si>
  <si>
    <t>GOLLM267</t>
  </si>
  <si>
    <t>IGTAM397</t>
  </si>
  <si>
    <t>IRBRM600</t>
  </si>
  <si>
    <t>IRBRM850</t>
  </si>
  <si>
    <t>MGLUM291</t>
  </si>
  <si>
    <t>NTCOM460</t>
  </si>
  <si>
    <t>PCARM740</t>
  </si>
  <si>
    <t>SMLSM230</t>
  </si>
  <si>
    <t>WEGEM600</t>
  </si>
  <si>
    <t>ABEVA105</t>
  </si>
  <si>
    <t>ABEVA110</t>
  </si>
  <si>
    <t>ABEVA115</t>
  </si>
  <si>
    <t>ABEVA980</t>
  </si>
  <si>
    <t>AZULA220</t>
  </si>
  <si>
    <t>R$ 17,75</t>
  </si>
  <si>
    <t xml:space="preserve">   39,24</t>
  </si>
  <si>
    <t>BBSEA320</t>
  </si>
  <si>
    <t>R$ 23,45</t>
  </si>
  <si>
    <t>BRAPA661</t>
  </si>
  <si>
    <t xml:space="preserve">   66,13</t>
  </si>
  <si>
    <t>BRAPA671</t>
  </si>
  <si>
    <t xml:space="preserve">   67,13</t>
  </si>
  <si>
    <t>CSNAA380</t>
  </si>
  <si>
    <t>CSNAA390</t>
  </si>
  <si>
    <t>CSNAA400</t>
  </si>
  <si>
    <t>ELETA405</t>
  </si>
  <si>
    <t>ELETA41</t>
  </si>
  <si>
    <t>HYPEA362</t>
  </si>
  <si>
    <t>ITSAA911</t>
  </si>
  <si>
    <t>LRENA443</t>
  </si>
  <si>
    <t>R$ 3,46</t>
  </si>
  <si>
    <t>SANBA470</t>
  </si>
  <si>
    <t xml:space="preserve">  47,09</t>
  </si>
  <si>
    <t>TIETA162</t>
  </si>
  <si>
    <t>TIMSA160</t>
  </si>
  <si>
    <t>R$ 28,45</t>
  </si>
  <si>
    <t>B3SAB642</t>
  </si>
  <si>
    <t>BBASB273</t>
  </si>
  <si>
    <t>R$ 11,26</t>
  </si>
  <si>
    <t xml:space="preserve">   31,26</t>
  </si>
  <si>
    <t xml:space="preserve">   33,76</t>
  </si>
  <si>
    <t xml:space="preserve">   35,26</t>
  </si>
  <si>
    <t xml:space="preserve">   37,76</t>
  </si>
  <si>
    <t xml:space="preserve">   39,26</t>
  </si>
  <si>
    <t>BBASB405</t>
  </si>
  <si>
    <t xml:space="preserve">   40,26</t>
  </si>
  <si>
    <t xml:space="preserve">   40,76</t>
  </si>
  <si>
    <t xml:space="preserve">   46,26</t>
  </si>
  <si>
    <t xml:space="preserve">   46,76</t>
  </si>
  <si>
    <t xml:space="preserve">   48,26</t>
  </si>
  <si>
    <t xml:space="preserve">   53,26</t>
  </si>
  <si>
    <t>BOVAB900</t>
  </si>
  <si>
    <t>CIELB385</t>
  </si>
  <si>
    <t xml:space="preserve">    3,85</t>
  </si>
  <si>
    <t>COGNB110</t>
  </si>
  <si>
    <t>CPLEB650</t>
  </si>
  <si>
    <t>EQTLB235</t>
  </si>
  <si>
    <t>GNDIB840</t>
  </si>
  <si>
    <t>ITUBB244</t>
  </si>
  <si>
    <t xml:space="preserve">   24,43</t>
  </si>
  <si>
    <t>LAMEB219</t>
  </si>
  <si>
    <t>LRENB506</t>
  </si>
  <si>
    <t>LRENB516</t>
  </si>
  <si>
    <t>VALEB847</t>
  </si>
  <si>
    <t>VALEB867</t>
  </si>
  <si>
    <t>VIVTB490</t>
  </si>
  <si>
    <t>BBASB276</t>
  </si>
  <si>
    <t xml:space="preserve">   27,51</t>
  </si>
  <si>
    <t>R$ 11,14</t>
  </si>
  <si>
    <t xml:space="preserve">   32,51</t>
  </si>
  <si>
    <t xml:space="preserve">   33,51</t>
  </si>
  <si>
    <t xml:space="preserve">   33,01</t>
  </si>
  <si>
    <t xml:space="preserve">   34,51</t>
  </si>
  <si>
    <t xml:space="preserve">   34,01</t>
  </si>
  <si>
    <t xml:space="preserve">   36,51</t>
  </si>
  <si>
    <t xml:space="preserve">   37,01</t>
  </si>
  <si>
    <t xml:space="preserve">   48,51</t>
  </si>
  <si>
    <t xml:space="preserve">   65,76</t>
  </si>
  <si>
    <t>VALEB552</t>
  </si>
  <si>
    <t>VALEB702</t>
  </si>
  <si>
    <t>VALEB972</t>
  </si>
  <si>
    <t>VALEB992</t>
  </si>
  <si>
    <t>ABEVN155</t>
  </si>
  <si>
    <t>AZULN310</t>
  </si>
  <si>
    <t>B3SAN527</t>
  </si>
  <si>
    <t xml:space="preserve">   28,26</t>
  </si>
  <si>
    <t xml:space="preserve">   29,51</t>
  </si>
  <si>
    <t xml:space="preserve">   29,76</t>
  </si>
  <si>
    <t xml:space="preserve">   30,26</t>
  </si>
  <si>
    <t xml:space="preserve">   30,76</t>
  </si>
  <si>
    <t xml:space="preserve">   31,51</t>
  </si>
  <si>
    <t xml:space="preserve">   31,76</t>
  </si>
  <si>
    <t xml:space="preserve">   32,76</t>
  </si>
  <si>
    <t xml:space="preserve">   34,26</t>
  </si>
  <si>
    <t xml:space="preserve">   34,76</t>
  </si>
  <si>
    <t>BBDCN264</t>
  </si>
  <si>
    <t>BBDCN271</t>
  </si>
  <si>
    <t>BBSEN270</t>
  </si>
  <si>
    <t>BRKMN192</t>
  </si>
  <si>
    <t xml:space="preserve">  19,25</t>
  </si>
  <si>
    <t>BTOWN104</t>
  </si>
  <si>
    <t>CSNAN240</t>
  </si>
  <si>
    <t>ELETN475</t>
  </si>
  <si>
    <t>GNDIN675</t>
  </si>
  <si>
    <t>GNDIN720</t>
  </si>
  <si>
    <t>ITUBN308</t>
  </si>
  <si>
    <t>JBSSN195</t>
  </si>
  <si>
    <t>JBSSN207</t>
  </si>
  <si>
    <t>JBSSN217</t>
  </si>
  <si>
    <t>LRENN391</t>
  </si>
  <si>
    <t>LRENN506</t>
  </si>
  <si>
    <t>MGLUN220</t>
  </si>
  <si>
    <t>MRVEN202</t>
  </si>
  <si>
    <t>SUZBN495</t>
  </si>
  <si>
    <t>VALEN697</t>
  </si>
  <si>
    <t>ABEVC162</t>
  </si>
  <si>
    <t>ABEVO162</t>
  </si>
  <si>
    <t>AZULO470</t>
  </si>
  <si>
    <t xml:space="preserve">   24,51</t>
  </si>
  <si>
    <t xml:space="preserve">   25,51</t>
  </si>
  <si>
    <t xml:space="preserve">   35,01</t>
  </si>
  <si>
    <t xml:space="preserve">   35,51</t>
  </si>
  <si>
    <t xml:space="preserve">   38,51</t>
  </si>
  <si>
    <t xml:space="preserve">   39,01</t>
  </si>
  <si>
    <t xml:space="preserve">   39,51</t>
  </si>
  <si>
    <t xml:space="preserve">   51,26</t>
  </si>
  <si>
    <t xml:space="preserve">   47,76</t>
  </si>
  <si>
    <t xml:space="preserve">   49,26</t>
  </si>
  <si>
    <t>COGNC650</t>
  </si>
  <si>
    <t>ELETC412</t>
  </si>
  <si>
    <t>GFSAO550</t>
  </si>
  <si>
    <t>LAMEC294</t>
  </si>
  <si>
    <t xml:space="preserve">   29,57</t>
  </si>
  <si>
    <t>LAMEO233</t>
  </si>
  <si>
    <t>LAMEO244</t>
  </si>
  <si>
    <t xml:space="preserve">   24,57</t>
  </si>
  <si>
    <t>NTCOC505</t>
  </si>
  <si>
    <t>NTCOO455</t>
  </si>
  <si>
    <t>LAMEC258</t>
  </si>
  <si>
    <t>NTCOC580</t>
  </si>
  <si>
    <t>R$ 18,46</t>
  </si>
  <si>
    <t>VALEC747</t>
  </si>
  <si>
    <t xml:space="preserve">   32,94</t>
  </si>
  <si>
    <t xml:space="preserve">   39,94</t>
  </si>
  <si>
    <t xml:space="preserve">   43,94</t>
  </si>
  <si>
    <t xml:space="preserve">   45,94</t>
  </si>
  <si>
    <t xml:space="preserve">   44,64</t>
  </si>
  <si>
    <t xml:space="preserve">   34,90</t>
  </si>
  <si>
    <t>BBDCL1</t>
  </si>
  <si>
    <t>COGNK76</t>
  </si>
  <si>
    <t>ITSAF119</t>
  </si>
  <si>
    <t xml:space="preserve">   11,89</t>
  </si>
  <si>
    <t xml:space="preserve">   11,35</t>
  </si>
  <si>
    <t>PETRG180</t>
  </si>
  <si>
    <t>SUZBF415</t>
  </si>
  <si>
    <t>VALEL799</t>
  </si>
  <si>
    <t xml:space="preserve">   35,76</t>
  </si>
  <si>
    <t xml:space="preserve">   36,26</t>
  </si>
  <si>
    <t xml:space="preserve">   36,76</t>
  </si>
  <si>
    <t>BBDCE278</t>
  </si>
  <si>
    <t>COGNE600</t>
  </si>
  <si>
    <t>IRBRE830</t>
  </si>
  <si>
    <t>SUZBE510</t>
  </si>
  <si>
    <t xml:space="preserve">   41,76</t>
  </si>
  <si>
    <t>LAMED221</t>
  </si>
  <si>
    <t>VALED101</t>
  </si>
  <si>
    <t xml:space="preserve">  105,24</t>
  </si>
  <si>
    <t>VVARD15</t>
  </si>
  <si>
    <t>BGIG21P025000</t>
  </si>
  <si>
    <t>BGIG21P026500</t>
  </si>
  <si>
    <t>BGIK21C027800</t>
  </si>
  <si>
    <t>CCMX21P005000</t>
  </si>
  <si>
    <t>CCMF21C007525</t>
  </si>
  <si>
    <t>CCMF21P007325</t>
  </si>
  <si>
    <t>R$ 10.150,00</t>
  </si>
  <si>
    <t>R$ 16.300,00</t>
  </si>
  <si>
    <t>VALEH820</t>
  </si>
  <si>
    <t xml:space="preserve">   44,90</t>
  </si>
  <si>
    <t>BBDCX1</t>
  </si>
  <si>
    <t>R$ 295,00</t>
  </si>
  <si>
    <t>R$ 250,00</t>
  </si>
  <si>
    <t>ITSAV113</t>
  </si>
  <si>
    <t>VALEV867</t>
  </si>
  <si>
    <t>VALEX799</t>
  </si>
  <si>
    <t>R$ 7,87</t>
  </si>
  <si>
    <t>VALES867</t>
  </si>
  <si>
    <t>BBASF505</t>
  </si>
  <si>
    <t xml:space="preserve">   50,44</t>
  </si>
  <si>
    <t xml:space="preserve">   36,94</t>
  </si>
  <si>
    <t>BBASR495</t>
  </si>
  <si>
    <t xml:space="preserve">   49,44</t>
  </si>
  <si>
    <t>BBASR505</t>
  </si>
  <si>
    <t>BBASR520</t>
  </si>
  <si>
    <t xml:space="preserve">   51,94</t>
  </si>
  <si>
    <t>R$ 13,84</t>
  </si>
  <si>
    <t>BBDCR271</t>
  </si>
  <si>
    <t xml:space="preserve">   27,22</t>
  </si>
  <si>
    <t>BBDCR336</t>
  </si>
  <si>
    <t>ITUBR286</t>
  </si>
  <si>
    <t>JBSSR180</t>
  </si>
  <si>
    <t>PETRF264</t>
  </si>
  <si>
    <t>PETRF274</t>
  </si>
  <si>
    <t>PETRR211</t>
  </si>
  <si>
    <t>PETRR274</t>
  </si>
  <si>
    <t>SUZBR415</t>
  </si>
  <si>
    <t>SUZBR440</t>
  </si>
  <si>
    <t>UGPAR285</t>
  </si>
  <si>
    <t xml:space="preserve">   36,01</t>
  </si>
  <si>
    <t>BBASQ230</t>
  </si>
  <si>
    <t>BBDCE311</t>
  </si>
  <si>
    <t>BBDCQ241</t>
  </si>
  <si>
    <t>COGNQ510</t>
  </si>
  <si>
    <t>IRBRQ700</t>
  </si>
  <si>
    <t>SUZBE575</t>
  </si>
  <si>
    <t>SUZBE585</t>
  </si>
  <si>
    <t>SUZBQ490</t>
  </si>
  <si>
    <t>SUZBQ500</t>
  </si>
  <si>
    <t>VALEE812</t>
  </si>
  <si>
    <t>VALEE85</t>
  </si>
  <si>
    <t>VALEE942</t>
  </si>
  <si>
    <t>VALEQ827</t>
  </si>
  <si>
    <t>VALEQ85</t>
  </si>
  <si>
    <t xml:space="preserve">   41,01</t>
  </si>
  <si>
    <t>BRFSD212</t>
  </si>
  <si>
    <t>BRFSD237</t>
  </si>
  <si>
    <t>BRFSD262</t>
  </si>
  <si>
    <t>JBSSD265</t>
  </si>
  <si>
    <t>JBSSD270</t>
  </si>
  <si>
    <t>JBSSD285</t>
  </si>
  <si>
    <t>VVARD187</t>
  </si>
  <si>
    <t>BRFSP212</t>
  </si>
  <si>
    <t>BRFSP237</t>
  </si>
  <si>
    <t>COGNP102</t>
  </si>
  <si>
    <t>JBSSP172</t>
  </si>
  <si>
    <t>JBSSP212</t>
  </si>
  <si>
    <t>VALEP860</t>
  </si>
  <si>
    <t>VALEP867</t>
  </si>
  <si>
    <t>R$ 970,00</t>
  </si>
  <si>
    <t>R$ 123.699,00</t>
  </si>
  <si>
    <t>R$ 95.000,00</t>
  </si>
  <si>
    <t>R$ 44.500,00</t>
  </si>
  <si>
    <t>R$ 329.000,00</t>
  </si>
  <si>
    <t>R$ 392.000,00</t>
  </si>
  <si>
    <t>R$ 427.000,00</t>
  </si>
  <si>
    <t>R$ 463.500,00</t>
  </si>
  <si>
    <t>R$ 540.500,00</t>
  </si>
  <si>
    <t>BPACA645</t>
  </si>
  <si>
    <t>R$ 17,35</t>
  </si>
  <si>
    <t>BTCR11</t>
  </si>
  <si>
    <t>IBFF11</t>
  </si>
  <si>
    <t>PLCR11</t>
  </si>
  <si>
    <t>R$ 11,80</t>
  </si>
  <si>
    <t>R$ 12,65</t>
  </si>
  <si>
    <t>R$ 9,66</t>
  </si>
  <si>
    <t>R$ 36,50</t>
  </si>
  <si>
    <t xml:space="preserve">  129,00</t>
  </si>
  <si>
    <t>R$ 5,43</t>
  </si>
  <si>
    <t>BOVAA129</t>
  </si>
  <si>
    <t>BRDTA227</t>
  </si>
  <si>
    <t>BRDTA237</t>
  </si>
  <si>
    <t>CYREA322</t>
  </si>
  <si>
    <t>CYREA337</t>
  </si>
  <si>
    <t>GOLLA257</t>
  </si>
  <si>
    <t>GOLLA287</t>
  </si>
  <si>
    <t>GOLLA307</t>
  </si>
  <si>
    <t>IGTAA417</t>
  </si>
  <si>
    <t>IRBRA600</t>
  </si>
  <si>
    <t>VIVTA510</t>
  </si>
  <si>
    <t>BBASM393</t>
  </si>
  <si>
    <t>BBASM442</t>
  </si>
  <si>
    <t xml:space="preserve">   44,24</t>
  </si>
  <si>
    <t>R$ 5,39</t>
  </si>
  <si>
    <t>BBDCM313</t>
  </si>
  <si>
    <t>BEEFM180</t>
  </si>
  <si>
    <t>BPACM920</t>
  </si>
  <si>
    <t>BTOWM840</t>
  </si>
  <si>
    <t>CCROM145</t>
  </si>
  <si>
    <t>CIELM470</t>
  </si>
  <si>
    <t>CPLEM730</t>
  </si>
  <si>
    <t>CSANM670</t>
  </si>
  <si>
    <t>CYREM307</t>
  </si>
  <si>
    <t>CYREM312</t>
  </si>
  <si>
    <t>EMBRM960</t>
  </si>
  <si>
    <t>ITUBM333</t>
  </si>
  <si>
    <t>LAMEM194</t>
  </si>
  <si>
    <t>LAMEM264</t>
  </si>
  <si>
    <t>PRIOM580</t>
  </si>
  <si>
    <t>SANBM373</t>
  </si>
  <si>
    <t xml:space="preserve">  37,09</t>
  </si>
  <si>
    <t>R$ 10,04</t>
  </si>
  <si>
    <t>SMLSM236</t>
  </si>
  <si>
    <t>SUZBM630</t>
  </si>
  <si>
    <t>TOTSM200</t>
  </si>
  <si>
    <t>VIVTM455</t>
  </si>
  <si>
    <t>VIVTM965</t>
  </si>
  <si>
    <t>VIVTM980</t>
  </si>
  <si>
    <t>VIVTM990</t>
  </si>
  <si>
    <t>VVARM230</t>
  </si>
  <si>
    <t>R$ 6,11</t>
  </si>
  <si>
    <t>WEGEM690</t>
  </si>
  <si>
    <t>BBASA410</t>
  </si>
  <si>
    <t>BRMLA130</t>
  </si>
  <si>
    <t>BRMLA135</t>
  </si>
  <si>
    <t>BTOWA810</t>
  </si>
  <si>
    <t>BTOWA870</t>
  </si>
  <si>
    <t>CSNAA130</t>
  </si>
  <si>
    <t>R$ 14,47</t>
  </si>
  <si>
    <t>R$ 6,32</t>
  </si>
  <si>
    <t>GGBRA184</t>
  </si>
  <si>
    <t>IRBRA650</t>
  </si>
  <si>
    <t>ITSAA931</t>
  </si>
  <si>
    <t>LAMEA234</t>
  </si>
  <si>
    <t>MRVEA240</t>
  </si>
  <si>
    <t>PCARA760</t>
  </si>
  <si>
    <t>SUZBA620</t>
  </si>
  <si>
    <t xml:space="preserve">  16,19</t>
  </si>
  <si>
    <t>UGPAA265</t>
  </si>
  <si>
    <t>R$ 39,25</t>
  </si>
  <si>
    <t>VVARA240</t>
  </si>
  <si>
    <t>VVARA250</t>
  </si>
  <si>
    <t>R$ 7,84</t>
  </si>
  <si>
    <t>B3SAB412</t>
  </si>
  <si>
    <t>R$ 17,25</t>
  </si>
  <si>
    <t>B3SAB417</t>
  </si>
  <si>
    <t>BBDCB270</t>
  </si>
  <si>
    <t>BBSEB330</t>
  </si>
  <si>
    <t>R$ 17,23</t>
  </si>
  <si>
    <t>BRFSB230</t>
  </si>
  <si>
    <t>CMIGB109</t>
  </si>
  <si>
    <t>COGNB660</t>
  </si>
  <si>
    <t>CSANB700</t>
  </si>
  <si>
    <t>CSANB710</t>
  </si>
  <si>
    <t>CSANB720</t>
  </si>
  <si>
    <t>CYREB320</t>
  </si>
  <si>
    <t>ECORB140</t>
  </si>
  <si>
    <t>ITSAB791</t>
  </si>
  <si>
    <t>LAMEB259</t>
  </si>
  <si>
    <t>MULTB275</t>
  </si>
  <si>
    <t>RADLB255</t>
  </si>
  <si>
    <t>RENTB680</t>
  </si>
  <si>
    <t>RENTB700</t>
  </si>
  <si>
    <t>SUZBB512</t>
  </si>
  <si>
    <t>SUZBB522</t>
  </si>
  <si>
    <t xml:space="preserve">   52,29</t>
  </si>
  <si>
    <t>TAEEB353</t>
  </si>
  <si>
    <t xml:space="preserve">   9,72</t>
  </si>
  <si>
    <t>TOTSB285</t>
  </si>
  <si>
    <t>VALEB103</t>
  </si>
  <si>
    <t xml:space="preserve">  103,24</t>
  </si>
  <si>
    <t>VALEB105</t>
  </si>
  <si>
    <t>VALEB617</t>
  </si>
  <si>
    <t>R$ 12,82</t>
  </si>
  <si>
    <t>WEGEB820</t>
  </si>
  <si>
    <t>WEGEB830</t>
  </si>
  <si>
    <t>BRKMB192</t>
  </si>
  <si>
    <t>GGBRB231</t>
  </si>
  <si>
    <t>ITUBB213</t>
  </si>
  <si>
    <t>ITUBB323</t>
  </si>
  <si>
    <t>R$ 6,78</t>
  </si>
  <si>
    <t>VALEB892</t>
  </si>
  <si>
    <t>VALEB932</t>
  </si>
  <si>
    <t>VALEB952</t>
  </si>
  <si>
    <t>BBASN660</t>
  </si>
  <si>
    <t>R$ 26,80</t>
  </si>
  <si>
    <t>BOVAN112</t>
  </si>
  <si>
    <t>BRKMN185</t>
  </si>
  <si>
    <t>CIELN455</t>
  </si>
  <si>
    <t xml:space="preserve">    4,55</t>
  </si>
  <si>
    <t>COGNN430</t>
  </si>
  <si>
    <t>CSANN700</t>
  </si>
  <si>
    <t>CSANN710</t>
  </si>
  <si>
    <t>CSANN720</t>
  </si>
  <si>
    <t>CSNAN212</t>
  </si>
  <si>
    <t>CYREN320</t>
  </si>
  <si>
    <t>ELETN410</t>
  </si>
  <si>
    <t>ENBRN180</t>
  </si>
  <si>
    <t>EQTLN220</t>
  </si>
  <si>
    <t>ITUBN333</t>
  </si>
  <si>
    <t>LAMEN224</t>
  </si>
  <si>
    <t>MRFGN170</t>
  </si>
  <si>
    <t>VALEN707</t>
  </si>
  <si>
    <t>VALEN712</t>
  </si>
  <si>
    <t>VVARN260</t>
  </si>
  <si>
    <t>YDUQN550</t>
  </si>
  <si>
    <t>BRKMO185</t>
  </si>
  <si>
    <t>HYPEO295</t>
  </si>
  <si>
    <t>HYPEO300</t>
  </si>
  <si>
    <t>HYPEO305</t>
  </si>
  <si>
    <t>HYPEO310</t>
  </si>
  <si>
    <t>HYPEO320</t>
  </si>
  <si>
    <t>HYPEO330</t>
  </si>
  <si>
    <t>HYPEO340</t>
  </si>
  <si>
    <t>HYPEO380</t>
  </si>
  <si>
    <t>HYPEO385</t>
  </si>
  <si>
    <t>JBSSO235</t>
  </si>
  <si>
    <t>JBSSO280</t>
  </si>
  <si>
    <t>R$ 8,72</t>
  </si>
  <si>
    <t>LRENO490</t>
  </si>
  <si>
    <t>LRENO510</t>
  </si>
  <si>
    <t>VVARC292</t>
  </si>
  <si>
    <t>VVARO197</t>
  </si>
  <si>
    <t>HYPEC295</t>
  </si>
  <si>
    <t>HYPEC300</t>
  </si>
  <si>
    <t>HYPEC305</t>
  </si>
  <si>
    <t>HYPEC310</t>
  </si>
  <si>
    <t>HYPEC315</t>
  </si>
  <si>
    <t>HYPEC320</t>
  </si>
  <si>
    <t>HYPEC325</t>
  </si>
  <si>
    <t>HYPEC330</t>
  </si>
  <si>
    <t>HYPEC340</t>
  </si>
  <si>
    <t>HYPEC345</t>
  </si>
  <si>
    <t>HYPEC350</t>
  </si>
  <si>
    <t>HYPEC355</t>
  </si>
  <si>
    <t>HYPEC360</t>
  </si>
  <si>
    <t>HYPEC380</t>
  </si>
  <si>
    <t>HYPEC385</t>
  </si>
  <si>
    <t>JBSSC235</t>
  </si>
  <si>
    <t>JBSSC280</t>
  </si>
  <si>
    <t>KLBNC210</t>
  </si>
  <si>
    <t>LRENC495</t>
  </si>
  <si>
    <t>LRENC510</t>
  </si>
  <si>
    <t>PCARC800</t>
  </si>
  <si>
    <t>VVARC295</t>
  </si>
  <si>
    <t>ABEVF160</t>
  </si>
  <si>
    <t>BBASG387</t>
  </si>
  <si>
    <t>BRMLF110</t>
  </si>
  <si>
    <t>JBSSF280</t>
  </si>
  <si>
    <t>JBSSF300</t>
  </si>
  <si>
    <t>R$ 9,96</t>
  </si>
  <si>
    <t>SBSPF580</t>
  </si>
  <si>
    <t>R$ 16,86</t>
  </si>
  <si>
    <t>VVARF210</t>
  </si>
  <si>
    <t>BRDTE285</t>
  </si>
  <si>
    <t>CVCBE265</t>
  </si>
  <si>
    <t>MULTE320</t>
  </si>
  <si>
    <t>B3SAD652</t>
  </si>
  <si>
    <t>BBASD41</t>
  </si>
  <si>
    <t>BBASD457</t>
  </si>
  <si>
    <t xml:space="preserve">   45,76</t>
  </si>
  <si>
    <t>BBASD497</t>
  </si>
  <si>
    <t xml:space="preserve">   49,76</t>
  </si>
  <si>
    <t>JBSSD272</t>
  </si>
  <si>
    <t>BGIF21C025700</t>
  </si>
  <si>
    <t>BGIF21C026700</t>
  </si>
  <si>
    <t>BGIG21C026200</t>
  </si>
  <si>
    <t>BGIG21C026700</t>
  </si>
  <si>
    <t>CCMN21C007250</t>
  </si>
  <si>
    <t>BBASG419</t>
  </si>
  <si>
    <t xml:space="preserve">   41,99</t>
  </si>
  <si>
    <t>IBOVA125</t>
  </si>
  <si>
    <t>R$ 7.539,00</t>
  </si>
  <si>
    <t>IBOVB126</t>
  </si>
  <si>
    <t>IBOVB800</t>
  </si>
  <si>
    <t>R$ 35.300,00</t>
  </si>
  <si>
    <t>R$ 12.200,00</t>
  </si>
  <si>
    <t>R$ 9.603,00</t>
  </si>
  <si>
    <t>R$ 9.505,00</t>
  </si>
  <si>
    <t>R$ 8.189,00</t>
  </si>
  <si>
    <t>R$ 3.542,00</t>
  </si>
  <si>
    <t>IBOVE980</t>
  </si>
  <si>
    <t>12/05/2021</t>
  </si>
  <si>
    <t>IBOVF125</t>
  </si>
  <si>
    <t>IBOVL13</t>
  </si>
  <si>
    <t>R$ 5.780,00</t>
  </si>
  <si>
    <t>IBOVL134</t>
  </si>
  <si>
    <t>IO 134000</t>
  </si>
  <si>
    <t>R$ 4.350,00</t>
  </si>
  <si>
    <t>IBOVL980</t>
  </si>
  <si>
    <t>R$ 8.421,00</t>
  </si>
  <si>
    <t>IRBRK810</t>
  </si>
  <si>
    <t>VALEL119</t>
  </si>
  <si>
    <t>R$ 7,28</t>
  </si>
  <si>
    <t>R$ 591,00</t>
  </si>
  <si>
    <t>R$ 2.711,00</t>
  </si>
  <si>
    <t>R$ 1.900,00</t>
  </si>
  <si>
    <t>IBOVX13</t>
  </si>
  <si>
    <t>R$ 10.615,00</t>
  </si>
  <si>
    <t>R$ 6.200,00</t>
  </si>
  <si>
    <t>IBOVX980</t>
  </si>
  <si>
    <t>R$ 4.727,00</t>
  </si>
  <si>
    <t>B3SAS592</t>
  </si>
  <si>
    <t>ABEVR160</t>
  </si>
  <si>
    <t>BRMLR105</t>
  </si>
  <si>
    <t>JBSSR280</t>
  </si>
  <si>
    <t>JBSSR300</t>
  </si>
  <si>
    <t>VALEF972</t>
  </si>
  <si>
    <t>CVCBE222</t>
  </si>
  <si>
    <t>CVCBQ190</t>
  </si>
  <si>
    <t>R$ 6,19</t>
  </si>
  <si>
    <t>BBASD380</t>
  </si>
  <si>
    <t>B3SAP552</t>
  </si>
  <si>
    <t>B3SAP622</t>
  </si>
  <si>
    <t>BBASP380</t>
  </si>
  <si>
    <t>BBASP41</t>
  </si>
  <si>
    <t>BBASP457</t>
  </si>
  <si>
    <t>BBASP497</t>
  </si>
  <si>
    <t>JBSSP272</t>
  </si>
  <si>
    <t>R$ 53.000,00</t>
  </si>
  <si>
    <t>DOLG21C004500</t>
  </si>
  <si>
    <t>R$ 6.000,00</t>
  </si>
  <si>
    <t>R$ 472.000,00</t>
  </si>
  <si>
    <t>R$ 83.500,00</t>
  </si>
  <si>
    <t>BGIG21C025700</t>
  </si>
  <si>
    <t>ELETB38</t>
  </si>
  <si>
    <t>ELETB380</t>
  </si>
  <si>
    <t>ELETB39</t>
  </si>
  <si>
    <t>ELETB390</t>
  </si>
  <si>
    <t>ELETB40</t>
  </si>
  <si>
    <t>ELETB400</t>
  </si>
  <si>
    <t>ELETB410</t>
  </si>
  <si>
    <t>ELETN38</t>
  </si>
  <si>
    <t>ELETN380</t>
  </si>
  <si>
    <t>ELETN39</t>
  </si>
  <si>
    <t>ELETN390</t>
  </si>
  <si>
    <t>ELETN40</t>
  </si>
  <si>
    <t>ELETN400</t>
  </si>
  <si>
    <t>CMIGA105</t>
  </si>
  <si>
    <t>R$ 10,45</t>
  </si>
  <si>
    <t>ELETM376</t>
  </si>
  <si>
    <t>R$ 8,95</t>
  </si>
  <si>
    <t xml:space="preserve">  15,19</t>
  </si>
  <si>
    <t>INEP3</t>
  </si>
  <si>
    <t xml:space="preserve">  26,53</t>
  </si>
  <si>
    <t xml:space="preserve">  27,53</t>
  </si>
  <si>
    <t xml:space="preserve">  28,53</t>
  </si>
  <si>
    <t>R$ 10,28</t>
  </si>
  <si>
    <t xml:space="preserve">   25,68</t>
  </si>
  <si>
    <t xml:space="preserve">   26,68</t>
  </si>
  <si>
    <t xml:space="preserve">   28,68</t>
  </si>
  <si>
    <t xml:space="preserve">   29,68</t>
  </si>
  <si>
    <t xml:space="preserve">   30,68</t>
  </si>
  <si>
    <t xml:space="preserve">  29,53</t>
  </si>
  <si>
    <t xml:space="preserve">  30,53</t>
  </si>
  <si>
    <t xml:space="preserve">  31,53</t>
  </si>
  <si>
    <t xml:space="preserve">  32,53</t>
  </si>
  <si>
    <t xml:space="preserve">  33,03</t>
  </si>
  <si>
    <t xml:space="preserve">  33,53</t>
  </si>
  <si>
    <t xml:space="preserve">  35,03</t>
  </si>
  <si>
    <t xml:space="preserve">  35,53</t>
  </si>
  <si>
    <t xml:space="preserve">  34,53</t>
  </si>
  <si>
    <t>R$ 27,35</t>
  </si>
  <si>
    <t xml:space="preserve">   20,43</t>
  </si>
  <si>
    <t xml:space="preserve">   21,93</t>
  </si>
  <si>
    <t xml:space="preserve">   24,93</t>
  </si>
  <si>
    <t xml:space="preserve">   26,93</t>
  </si>
  <si>
    <t xml:space="preserve">   28,93</t>
  </si>
  <si>
    <t xml:space="preserve">   29,43</t>
  </si>
  <si>
    <t xml:space="preserve">   30,43</t>
  </si>
  <si>
    <t>R$ 6,56</t>
  </si>
  <si>
    <t>R$ 6,53</t>
  </si>
  <si>
    <t>R$ 5,48</t>
  </si>
  <si>
    <t>B3SAA486</t>
  </si>
  <si>
    <t>R$ 5,58</t>
  </si>
  <si>
    <t>R$ 5,22</t>
  </si>
  <si>
    <t>R$ 4,76</t>
  </si>
  <si>
    <t>BBASA420</t>
  </si>
  <si>
    <t>BBASA449</t>
  </si>
  <si>
    <t xml:space="preserve">   44,99</t>
  </si>
  <si>
    <t>BOVAA127</t>
  </si>
  <si>
    <t>BPACA905</t>
  </si>
  <si>
    <t>BPACA935</t>
  </si>
  <si>
    <t xml:space="preserve">  93,50</t>
  </si>
  <si>
    <t>BRDTA242</t>
  </si>
  <si>
    <t>BRKMA312</t>
  </si>
  <si>
    <t>CCROA122</t>
  </si>
  <si>
    <t>COGNA530</t>
  </si>
  <si>
    <t>COGNA550</t>
  </si>
  <si>
    <t>COGNA570</t>
  </si>
  <si>
    <t>COGNA590</t>
  </si>
  <si>
    <t>COGNA630</t>
  </si>
  <si>
    <t>COGNA650</t>
  </si>
  <si>
    <t>COGNA670</t>
  </si>
  <si>
    <t>COGNA690</t>
  </si>
  <si>
    <t xml:space="preserve">   32,18</t>
  </si>
  <si>
    <t>EMBRA112</t>
  </si>
  <si>
    <t>GOLLA267</t>
  </si>
  <si>
    <t>GOLLA277</t>
  </si>
  <si>
    <t>LAMEA337</t>
  </si>
  <si>
    <t xml:space="preserve">   62,36</t>
  </si>
  <si>
    <t xml:space="preserve">   69,36</t>
  </si>
  <si>
    <t xml:space="preserve">   70,36</t>
  </si>
  <si>
    <t>BBASM420</t>
  </si>
  <si>
    <t>BBASM449</t>
  </si>
  <si>
    <t>BBSEM301</t>
  </si>
  <si>
    <t>R$ 9,67</t>
  </si>
  <si>
    <t>BOVAM129</t>
  </si>
  <si>
    <t>BPACM825</t>
  </si>
  <si>
    <t>BPACM835</t>
  </si>
  <si>
    <t>BPACM875</t>
  </si>
  <si>
    <t>BPACM890</t>
  </si>
  <si>
    <t>BPACM950</t>
  </si>
  <si>
    <t xml:space="preserve">  95,00</t>
  </si>
  <si>
    <t>BRKMM285</t>
  </si>
  <si>
    <t>BRKMM312</t>
  </si>
  <si>
    <t>COGNM530</t>
  </si>
  <si>
    <t>COGNM550</t>
  </si>
  <si>
    <t>COGNM620</t>
  </si>
  <si>
    <t>COGNM660</t>
  </si>
  <si>
    <t>COGNM670</t>
  </si>
  <si>
    <t>CPLEM720</t>
  </si>
  <si>
    <t>CSANM650</t>
  </si>
  <si>
    <t>CSNAM300</t>
  </si>
  <si>
    <t xml:space="preserve">   19,93</t>
  </si>
  <si>
    <t xml:space="preserve">   20,93</t>
  </si>
  <si>
    <t xml:space="preserve">   21,43</t>
  </si>
  <si>
    <t xml:space="preserve">   22,43</t>
  </si>
  <si>
    <t xml:space="preserve">   23,43</t>
  </si>
  <si>
    <t xml:space="preserve">   23,93</t>
  </si>
  <si>
    <t xml:space="preserve">   26,43</t>
  </si>
  <si>
    <t xml:space="preserve">   27,43</t>
  </si>
  <si>
    <t xml:space="preserve">   28,43</t>
  </si>
  <si>
    <t>CYREM317</t>
  </si>
  <si>
    <t>CYREM320</t>
  </si>
  <si>
    <t>ELETM384</t>
  </si>
  <si>
    <t>ENBRM200</t>
  </si>
  <si>
    <t>EQTLM225</t>
  </si>
  <si>
    <t>GGBRM197</t>
  </si>
  <si>
    <t>GNDIM700</t>
  </si>
  <si>
    <t>HYPEM357</t>
  </si>
  <si>
    <t>HYPEM372</t>
  </si>
  <si>
    <t>LAMEM284</t>
  </si>
  <si>
    <t>MRVEM207</t>
  </si>
  <si>
    <t>RADLM215</t>
  </si>
  <si>
    <t>RAILM240</t>
  </si>
  <si>
    <t xml:space="preserve">   57,86</t>
  </si>
  <si>
    <t xml:space="preserve">   58,86</t>
  </si>
  <si>
    <t xml:space="preserve">   59,86</t>
  </si>
  <si>
    <t xml:space="preserve">   60,86</t>
  </si>
  <si>
    <t xml:space="preserve">   61,86</t>
  </si>
  <si>
    <t xml:space="preserve">   62,86</t>
  </si>
  <si>
    <t xml:space="preserve">   63,86</t>
  </si>
  <si>
    <t xml:space="preserve">   64,86</t>
  </si>
  <si>
    <t xml:space="preserve">   65,86</t>
  </si>
  <si>
    <t xml:space="preserve">   66,86</t>
  </si>
  <si>
    <t xml:space="preserve">   67,86</t>
  </si>
  <si>
    <t xml:space="preserve">   68,86</t>
  </si>
  <si>
    <t>R$ 2,89</t>
  </si>
  <si>
    <t xml:space="preserve">  23,03</t>
  </si>
  <si>
    <t>TIMSM150</t>
  </si>
  <si>
    <t>USIMM155</t>
  </si>
  <si>
    <t>VIVTM445</t>
  </si>
  <si>
    <t>VVARM250</t>
  </si>
  <si>
    <t>WEGEM680</t>
  </si>
  <si>
    <t>R$ 7,67</t>
  </si>
  <si>
    <t>R$ 5,19</t>
  </si>
  <si>
    <t>BBASA442</t>
  </si>
  <si>
    <t>BBDCA284</t>
  </si>
  <si>
    <t>BPACA920</t>
  </si>
  <si>
    <t>R$ 11,47</t>
  </si>
  <si>
    <t>BRDTA185</t>
  </si>
  <si>
    <t>BTOWA780</t>
  </si>
  <si>
    <t>COGNA620</t>
  </si>
  <si>
    <t>COGNA660</t>
  </si>
  <si>
    <t>COGNA680</t>
  </si>
  <si>
    <t xml:space="preserve">   25,93</t>
  </si>
  <si>
    <t xml:space="preserve">   27,93</t>
  </si>
  <si>
    <t xml:space="preserve">   31,43</t>
  </si>
  <si>
    <t>CYREA344</t>
  </si>
  <si>
    <t xml:space="preserve">   32,93</t>
  </si>
  <si>
    <t>EQTLA245</t>
  </si>
  <si>
    <t>HYPEA355</t>
  </si>
  <si>
    <t>HYPEA357</t>
  </si>
  <si>
    <t>KLBNA205</t>
  </si>
  <si>
    <t>LRENA453</t>
  </si>
  <si>
    <t>PETRA344</t>
  </si>
  <si>
    <t>PETRA354</t>
  </si>
  <si>
    <t>PETRA364</t>
  </si>
  <si>
    <t>QUALA308</t>
  </si>
  <si>
    <t xml:space="preserve">   69,86</t>
  </si>
  <si>
    <t xml:space="preserve">   70,86</t>
  </si>
  <si>
    <t xml:space="preserve">   72,86</t>
  </si>
  <si>
    <t xml:space="preserve">   73,86</t>
  </si>
  <si>
    <t xml:space="preserve">   74,86</t>
  </si>
  <si>
    <t xml:space="preserve">  28,03</t>
  </si>
  <si>
    <t>TIMSA165</t>
  </si>
  <si>
    <t>R$ 25,50</t>
  </si>
  <si>
    <t>R$ 6,65</t>
  </si>
  <si>
    <t>BBDCB230</t>
  </si>
  <si>
    <t>BBSEB300</t>
  </si>
  <si>
    <t>BBSEB345</t>
  </si>
  <si>
    <t>BOVAB850</t>
  </si>
  <si>
    <t>R$ 20,24</t>
  </si>
  <si>
    <t>BRAPB630</t>
  </si>
  <si>
    <t>BRAPB650</t>
  </si>
  <si>
    <t>BRAPB660</t>
  </si>
  <si>
    <t>BRDTB250</t>
  </si>
  <si>
    <t>BRKMB220</t>
  </si>
  <si>
    <t>BRKMB230</t>
  </si>
  <si>
    <t>BRKMB240</t>
  </si>
  <si>
    <t>BRMLB105</t>
  </si>
  <si>
    <t>CCROB138</t>
  </si>
  <si>
    <t>CCROB148</t>
  </si>
  <si>
    <t>CIELB375</t>
  </si>
  <si>
    <t xml:space="preserve">    3,75</t>
  </si>
  <si>
    <t>CIELB395</t>
  </si>
  <si>
    <t xml:space="preserve">    3,95</t>
  </si>
  <si>
    <t>CIELB405</t>
  </si>
  <si>
    <t xml:space="preserve">    4,05</t>
  </si>
  <si>
    <t>CMIGB104</t>
  </si>
  <si>
    <t>CMIGB134</t>
  </si>
  <si>
    <t>CMIGB139</t>
  </si>
  <si>
    <t>CMIGB149</t>
  </si>
  <si>
    <t>COGNB410</t>
  </si>
  <si>
    <t>CPLEB740</t>
  </si>
  <si>
    <t>R$ 7,06</t>
  </si>
  <si>
    <t>CSANB730</t>
  </si>
  <si>
    <t>CSANB740</t>
  </si>
  <si>
    <t>CSNAB270</t>
  </si>
  <si>
    <t>CSNAB280</t>
  </si>
  <si>
    <t>CSNAB290</t>
  </si>
  <si>
    <t>CSNAB300</t>
  </si>
  <si>
    <t xml:space="preserve">   28,18</t>
  </si>
  <si>
    <t>CYREB310</t>
  </si>
  <si>
    <t>CYREB340</t>
  </si>
  <si>
    <t xml:space="preserve">   35,18</t>
  </si>
  <si>
    <t xml:space="preserve">   38,18</t>
  </si>
  <si>
    <t xml:space="preserve">   38,68</t>
  </si>
  <si>
    <t>ELETB367</t>
  </si>
  <si>
    <t>ELETB374</t>
  </si>
  <si>
    <t xml:space="preserve">  37,50</t>
  </si>
  <si>
    <t>ELETB505</t>
  </si>
  <si>
    <t>ELETB902</t>
  </si>
  <si>
    <t>ELETB982</t>
  </si>
  <si>
    <t>ELETB992</t>
  </si>
  <si>
    <t>EMBRB920</t>
  </si>
  <si>
    <t>EMBRB940</t>
  </si>
  <si>
    <t>EMBRB960</t>
  </si>
  <si>
    <t>ENBRB200</t>
  </si>
  <si>
    <t>ENBRB210</t>
  </si>
  <si>
    <t>EQTLB250</t>
  </si>
  <si>
    <t>GGBRB248</t>
  </si>
  <si>
    <t>HYPEB317</t>
  </si>
  <si>
    <t>HYPEB327</t>
  </si>
  <si>
    <t>HYPEB347</t>
  </si>
  <si>
    <t>HYPEB357</t>
  </si>
  <si>
    <t>IRBRB720</t>
  </si>
  <si>
    <t>ITSAB110</t>
  </si>
  <si>
    <t>ITUBB318</t>
  </si>
  <si>
    <t>ITUBB340</t>
  </si>
  <si>
    <t>JBSSB217</t>
  </si>
  <si>
    <t>LAMEB229</t>
  </si>
  <si>
    <t>LAMEB239</t>
  </si>
  <si>
    <t>LAMEB249</t>
  </si>
  <si>
    <t>LRENB448</t>
  </si>
  <si>
    <t>LRENB458</t>
  </si>
  <si>
    <t>LRENB468</t>
  </si>
  <si>
    <t>LRENB478</t>
  </si>
  <si>
    <t>MRFGB140</t>
  </si>
  <si>
    <t>MRFGB155</t>
  </si>
  <si>
    <t>MRVEB197</t>
  </si>
  <si>
    <t>MULTB250</t>
  </si>
  <si>
    <t>MULTB270</t>
  </si>
  <si>
    <t>MULTB280</t>
  </si>
  <si>
    <t>PCARB720</t>
  </si>
  <si>
    <t>PCARB730</t>
  </si>
  <si>
    <t>PCARB740</t>
  </si>
  <si>
    <t>R$ 3,52</t>
  </si>
  <si>
    <t>PCARB750</t>
  </si>
  <si>
    <t>QUALB345</t>
  </si>
  <si>
    <t>QUALB365</t>
  </si>
  <si>
    <t>RADLB280</t>
  </si>
  <si>
    <t>RAILB185</t>
  </si>
  <si>
    <t>RAILB200</t>
  </si>
  <si>
    <t>RENTB660</t>
  </si>
  <si>
    <t xml:space="preserve">  33,74</t>
  </si>
  <si>
    <t xml:space="preserve">  34,74</t>
  </si>
  <si>
    <t xml:space="preserve">  35,24</t>
  </si>
  <si>
    <t>TIMSB145</t>
  </si>
  <si>
    <t>USIMB140</t>
  </si>
  <si>
    <t>WEGEB700</t>
  </si>
  <si>
    <t>WEGEB710</t>
  </si>
  <si>
    <t>WEGEB730</t>
  </si>
  <si>
    <t>WEGEB740</t>
  </si>
  <si>
    <t>WEGEB850</t>
  </si>
  <si>
    <t>COGNB510</t>
  </si>
  <si>
    <t>CSANB675</t>
  </si>
  <si>
    <t>CSANB765</t>
  </si>
  <si>
    <t xml:space="preserve">   34,43</t>
  </si>
  <si>
    <t xml:space="preserve">   35,43</t>
  </si>
  <si>
    <t>ELETB465</t>
  </si>
  <si>
    <t xml:space="preserve">  29,49</t>
  </si>
  <si>
    <t>VALEB802</t>
  </si>
  <si>
    <t>B3SAN577</t>
  </si>
  <si>
    <t>BBASN381</t>
  </si>
  <si>
    <t>BBASN400</t>
  </si>
  <si>
    <t>BBDCN211</t>
  </si>
  <si>
    <t xml:space="preserve">   21,15</t>
  </si>
  <si>
    <t>BBDCN240</t>
  </si>
  <si>
    <t>BBDCN269</t>
  </si>
  <si>
    <t>BBSEN280</t>
  </si>
  <si>
    <t>BBSEN290</t>
  </si>
  <si>
    <t>BRAPN620</t>
  </si>
  <si>
    <t>BRAPN630</t>
  </si>
  <si>
    <t>BRAPN640</t>
  </si>
  <si>
    <t>BRKMN200</t>
  </si>
  <si>
    <t>BRKMN220</t>
  </si>
  <si>
    <t>CIELN375</t>
  </si>
  <si>
    <t>CIELN385</t>
  </si>
  <si>
    <t>CMIGN134</t>
  </si>
  <si>
    <t>COGNN640</t>
  </si>
  <si>
    <t>CPLEN620</t>
  </si>
  <si>
    <t>CPLEN740</t>
  </si>
  <si>
    <t>CSANN730</t>
  </si>
  <si>
    <t>CSANN740</t>
  </si>
  <si>
    <t>CSNAN270</t>
  </si>
  <si>
    <t>CSNAN280</t>
  </si>
  <si>
    <t>CSNAN300</t>
  </si>
  <si>
    <t>CYREN310</t>
  </si>
  <si>
    <t xml:space="preserve">   33,43</t>
  </si>
  <si>
    <t xml:space="preserve">   34,18</t>
  </si>
  <si>
    <t>ELETN359</t>
  </si>
  <si>
    <t>ELETN367</t>
  </si>
  <si>
    <t>ELETN409</t>
  </si>
  <si>
    <t>EMBRN880</t>
  </si>
  <si>
    <t>ENBRN190</t>
  </si>
  <si>
    <t>ENBRN195</t>
  </si>
  <si>
    <t>ENBRN200</t>
  </si>
  <si>
    <t>EQTLN195</t>
  </si>
  <si>
    <t>EQTLN230</t>
  </si>
  <si>
    <t>FLRYN260</t>
  </si>
  <si>
    <t>GGBRN221</t>
  </si>
  <si>
    <t>GOAUN980</t>
  </si>
  <si>
    <t>HYPEN327</t>
  </si>
  <si>
    <t>ITSAN100</t>
  </si>
  <si>
    <t>ITSAN105</t>
  </si>
  <si>
    <t>ITUBN318</t>
  </si>
  <si>
    <t>JBSSN247</t>
  </si>
  <si>
    <t>JBSSN300</t>
  </si>
  <si>
    <t>KLBNN240</t>
  </si>
  <si>
    <t>LAMEN219</t>
  </si>
  <si>
    <t>LAMEN244</t>
  </si>
  <si>
    <t>LRENN438</t>
  </si>
  <si>
    <t>LRENN448</t>
  </si>
  <si>
    <t>LRENN458</t>
  </si>
  <si>
    <t>MULTN240</t>
  </si>
  <si>
    <t>MULTN250</t>
  </si>
  <si>
    <t>MULTN260</t>
  </si>
  <si>
    <t>PCARN710</t>
  </si>
  <si>
    <t>PCARN730</t>
  </si>
  <si>
    <t>RADLN250</t>
  </si>
  <si>
    <t>RENTN620</t>
  </si>
  <si>
    <t>RENTN630</t>
  </si>
  <si>
    <t>RENTN640</t>
  </si>
  <si>
    <t>SANBN417</t>
  </si>
  <si>
    <t xml:space="preserve">  41,77</t>
  </si>
  <si>
    <t>SANBN440</t>
  </si>
  <si>
    <t xml:space="preserve">  44,27</t>
  </si>
  <si>
    <t>SBSPN445</t>
  </si>
  <si>
    <t>SMLSN230</t>
  </si>
  <si>
    <t>SMLSN240</t>
  </si>
  <si>
    <t>TIMSN150</t>
  </si>
  <si>
    <t>USIMN125</t>
  </si>
  <si>
    <t>USIMN130</t>
  </si>
  <si>
    <t>USIMN135</t>
  </si>
  <si>
    <t>VALEN777</t>
  </si>
  <si>
    <t>VALEN782</t>
  </si>
  <si>
    <t>VALEN810</t>
  </si>
  <si>
    <t>VALEN817</t>
  </si>
  <si>
    <t>VALEN840</t>
  </si>
  <si>
    <t>VALEN847</t>
  </si>
  <si>
    <t>VALEN860</t>
  </si>
  <si>
    <t>VIVTN450</t>
  </si>
  <si>
    <t>VIVTN470</t>
  </si>
  <si>
    <t>WEGEN615</t>
  </si>
  <si>
    <t>WEGEN685</t>
  </si>
  <si>
    <t>WEGEN710</t>
  </si>
  <si>
    <t>B3SAO647</t>
  </si>
  <si>
    <t>BBDCC181</t>
  </si>
  <si>
    <t>BBDCO100</t>
  </si>
  <si>
    <t>BRDTO190</t>
  </si>
  <si>
    <t>BRDTO215</t>
  </si>
  <si>
    <t>BRDTO250</t>
  </si>
  <si>
    <t>BTOWC785</t>
  </si>
  <si>
    <t xml:space="preserve">   78,75</t>
  </si>
  <si>
    <t>BTOWC875</t>
  </si>
  <si>
    <t xml:space="preserve">   87,75</t>
  </si>
  <si>
    <t xml:space="preserve">   30,19</t>
  </si>
  <si>
    <t xml:space="preserve">   33,19</t>
  </si>
  <si>
    <t xml:space="preserve">   29,44</t>
  </si>
  <si>
    <t>ITSAC131</t>
  </si>
  <si>
    <t>ITSAO131</t>
  </si>
  <si>
    <t>LAMEO25</t>
  </si>
  <si>
    <t>NTCOO460</t>
  </si>
  <si>
    <t>NTCOO470</t>
  </si>
  <si>
    <t>NTCOO490</t>
  </si>
  <si>
    <t>PCARO780</t>
  </si>
  <si>
    <t>PCARO790</t>
  </si>
  <si>
    <t>QUALO322</t>
  </si>
  <si>
    <t xml:space="preserve">  28,37</t>
  </si>
  <si>
    <t>VALEO897</t>
  </si>
  <si>
    <t>VVARC197</t>
  </si>
  <si>
    <t>VVARO207</t>
  </si>
  <si>
    <t>BRDTC250</t>
  </si>
  <si>
    <t>COGNC450</t>
  </si>
  <si>
    <t>LAMEC25</t>
  </si>
  <si>
    <t>LAMEC278</t>
  </si>
  <si>
    <t>NTCOC460</t>
  </si>
  <si>
    <t>NTCOC470</t>
  </si>
  <si>
    <t>NTCOC490</t>
  </si>
  <si>
    <t>NTCOC520</t>
  </si>
  <si>
    <t>NTCOC530</t>
  </si>
  <si>
    <t>VVARC180</t>
  </si>
  <si>
    <t>YDUQC345</t>
  </si>
  <si>
    <t>R$ 9,83</t>
  </si>
  <si>
    <t>CCMH21P006800</t>
  </si>
  <si>
    <t>BBASD467</t>
  </si>
  <si>
    <t>R$ 4,26</t>
  </si>
  <si>
    <t>VALED827</t>
  </si>
  <si>
    <t>VVARD200</t>
  </si>
  <si>
    <t xml:space="preserve">   25,92</t>
  </si>
  <si>
    <t>BBASP467</t>
  </si>
  <si>
    <t>R$ 17,15</t>
  </si>
  <si>
    <t>BRDTP297</t>
  </si>
  <si>
    <t xml:space="preserve">   19,42</t>
  </si>
  <si>
    <t xml:space="preserve">   22,67</t>
  </si>
  <si>
    <t>LAMEE234</t>
  </si>
  <si>
    <t>ABEVG180</t>
  </si>
  <si>
    <t>BBDCF261</t>
  </si>
  <si>
    <t>CVCBF217</t>
  </si>
  <si>
    <t xml:space="preserve">   32,68</t>
  </si>
  <si>
    <t>LAMEF214</t>
  </si>
  <si>
    <t>IBOVA126</t>
  </si>
  <si>
    <t>IBOVA910</t>
  </si>
  <si>
    <t>IBOVB132</t>
  </si>
  <si>
    <t>IO 132000</t>
  </si>
  <si>
    <t>R$ 12.005,00</t>
  </si>
  <si>
    <t>R$ 9.484,00</t>
  </si>
  <si>
    <t>R$ 6.788,00</t>
  </si>
  <si>
    <t>R$ 7.927,00</t>
  </si>
  <si>
    <t xml:space="preserve">   81,93</t>
  </si>
  <si>
    <t>B3SAX237</t>
  </si>
  <si>
    <t>IBOVM125</t>
  </si>
  <si>
    <t>R$ 9.860,00</t>
  </si>
  <si>
    <t>R$ 2.750,00</t>
  </si>
  <si>
    <t>R$ 530,00</t>
  </si>
  <si>
    <t>R$ 2.900,00</t>
  </si>
  <si>
    <t>R$ 7.283,00</t>
  </si>
  <si>
    <t>IBOVP125</t>
  </si>
  <si>
    <t>R$ 10.957,00</t>
  </si>
  <si>
    <t>R$ 536,00</t>
  </si>
  <si>
    <t>R$ 589,00</t>
  </si>
  <si>
    <t>R$ 647,00</t>
  </si>
  <si>
    <t>R$ 4.650,00</t>
  </si>
  <si>
    <t>VALEV780</t>
  </si>
  <si>
    <t>ABEVS180</t>
  </si>
  <si>
    <t>VALES860</t>
  </si>
  <si>
    <t>VALES907</t>
  </si>
  <si>
    <t>VALES927</t>
  </si>
  <si>
    <t>VALES947</t>
  </si>
  <si>
    <t>R$ 14,01</t>
  </si>
  <si>
    <t>ABEVR142</t>
  </si>
  <si>
    <t>ABEVR157</t>
  </si>
  <si>
    <t>ABEVR177</t>
  </si>
  <si>
    <t>BBDCR236</t>
  </si>
  <si>
    <t>CVCBR195</t>
  </si>
  <si>
    <t>CYRER265</t>
  </si>
  <si>
    <t>ITSAR918</t>
  </si>
  <si>
    <t>PETRR217</t>
  </si>
  <si>
    <t>ABEVF177</t>
  </si>
  <si>
    <t>CVCBF260</t>
  </si>
  <si>
    <t>PETRF217</t>
  </si>
  <si>
    <t>PETRF256</t>
  </si>
  <si>
    <t>PETRF399</t>
  </si>
  <si>
    <t>ITUBQ252</t>
  </si>
  <si>
    <t xml:space="preserve">   25,07</t>
  </si>
  <si>
    <t>LAMEE261</t>
  </si>
  <si>
    <t>CCMK21P006400</t>
  </si>
  <si>
    <t>IDIN21P290800</t>
  </si>
  <si>
    <t>WDOG21P004700</t>
  </si>
  <si>
    <t>R$ 9.800,00</t>
  </si>
  <si>
    <t>R$ 137.300,00</t>
  </si>
  <si>
    <t>DOLF22C005100</t>
  </si>
  <si>
    <t>R$ 389.000,00</t>
  </si>
  <si>
    <t>DOLG21C005025</t>
  </si>
  <si>
    <t>R$ 170.000,00</t>
  </si>
  <si>
    <t>R$ 153.650,00</t>
  </si>
  <si>
    <t>R$ 142.000,00</t>
  </si>
  <si>
    <t>DOLJ21C004500</t>
  </si>
  <si>
    <t>R$ 1.162.350,00</t>
  </si>
  <si>
    <t>R$ 1.070.300,00</t>
  </si>
  <si>
    <t>R$ 1.009.500,00</t>
  </si>
  <si>
    <t>R$ 976.000,00</t>
  </si>
  <si>
    <t>R$ 870.000,00</t>
  </si>
  <si>
    <t>R$ 15.500,00</t>
  </si>
  <si>
    <t>ELETB359</t>
  </si>
  <si>
    <t>ELETB369</t>
  </si>
  <si>
    <t>ELETB445</t>
  </si>
  <si>
    <t>ELETN404</t>
  </si>
  <si>
    <t>ELETN421</t>
  </si>
  <si>
    <t>BRKMA180</t>
  </si>
  <si>
    <t xml:space="preserve">   19,43</t>
  </si>
  <si>
    <t>PETRA321</t>
  </si>
  <si>
    <t>PSSAA510</t>
  </si>
  <si>
    <t>R$ 7,78</t>
  </si>
  <si>
    <t>R$ 10,34</t>
  </si>
  <si>
    <t>R$ 8,21</t>
  </si>
  <si>
    <t>R$ 4,11</t>
  </si>
  <si>
    <t>R$ 27,40</t>
  </si>
  <si>
    <t>R$ 12,35</t>
  </si>
  <si>
    <t>R$ 12,28</t>
  </si>
  <si>
    <t>R$ 6,21</t>
  </si>
  <si>
    <t>R$ 7,58</t>
  </si>
  <si>
    <t>R$ 17,45</t>
  </si>
  <si>
    <t>R$ 16,87</t>
  </si>
  <si>
    <t>R$ 5,54</t>
  </si>
  <si>
    <t>COGNA610</t>
  </si>
  <si>
    <t>GOLLA272</t>
  </si>
  <si>
    <t>R$ 34,35</t>
  </si>
  <si>
    <t>B3SAM656</t>
  </si>
  <si>
    <t>B3SAM668</t>
  </si>
  <si>
    <t>B3SAM676</t>
  </si>
  <si>
    <t>B3SAM696</t>
  </si>
  <si>
    <t>B3SAM701</t>
  </si>
  <si>
    <t>B3SAM723</t>
  </si>
  <si>
    <t>B3SAM728</t>
  </si>
  <si>
    <t>BBASM42</t>
  </si>
  <si>
    <t>BBDCM196</t>
  </si>
  <si>
    <t>BOVVM118</t>
  </si>
  <si>
    <t>BRDTM227</t>
  </si>
  <si>
    <t>BRKMM175</t>
  </si>
  <si>
    <t>R$ 6,54</t>
  </si>
  <si>
    <t>BTOWM810</t>
  </si>
  <si>
    <t>BTOWM880</t>
  </si>
  <si>
    <t>CIELM570</t>
  </si>
  <si>
    <t>COGNM650</t>
  </si>
  <si>
    <t>COGNM680</t>
  </si>
  <si>
    <t>CYREM294</t>
  </si>
  <si>
    <t>CYREM32</t>
  </si>
  <si>
    <t xml:space="preserve">   31,93</t>
  </si>
  <si>
    <t>ECORM165</t>
  </si>
  <si>
    <t>GGBRM252</t>
  </si>
  <si>
    <t>HYPEM340</t>
  </si>
  <si>
    <t>HYPEM350</t>
  </si>
  <si>
    <t>IRBRM740</t>
  </si>
  <si>
    <t>JBSSM242</t>
  </si>
  <si>
    <t>MRFGM162</t>
  </si>
  <si>
    <t>PETRM321</t>
  </si>
  <si>
    <t>PRIOM550</t>
  </si>
  <si>
    <t>VALEM110</t>
  </si>
  <si>
    <t>VALEM111</t>
  </si>
  <si>
    <t>R$ 25,80</t>
  </si>
  <si>
    <t>VALEM113</t>
  </si>
  <si>
    <t>VALEM114</t>
  </si>
  <si>
    <t>WEGEM580</t>
  </si>
  <si>
    <t>WEGEM590</t>
  </si>
  <si>
    <t>WEGEM840</t>
  </si>
  <si>
    <t>BBASA42</t>
  </si>
  <si>
    <t>BOVVA122</t>
  </si>
  <si>
    <t>COGNA980</t>
  </si>
  <si>
    <t>CYREA32</t>
  </si>
  <si>
    <t>EGIEA486</t>
  </si>
  <si>
    <t>ENBRA220</t>
  </si>
  <si>
    <t>ENBRA225</t>
  </si>
  <si>
    <t>ENBRA230</t>
  </si>
  <si>
    <t>ITSAA891</t>
  </si>
  <si>
    <t>NEOEA200</t>
  </si>
  <si>
    <t>PRIOA400</t>
  </si>
  <si>
    <t>PRIOA560</t>
  </si>
  <si>
    <t>SUZBA630</t>
  </si>
  <si>
    <t>TRPLA280</t>
  </si>
  <si>
    <t>UGPAA255</t>
  </si>
  <si>
    <t>BBASB343</t>
  </si>
  <si>
    <t>BOVVB120</t>
  </si>
  <si>
    <t>BOVVB122</t>
  </si>
  <si>
    <t>BRAPB640</t>
  </si>
  <si>
    <t>BRAPB670</t>
  </si>
  <si>
    <t>BRKMB210</t>
  </si>
  <si>
    <t>BRKMB275</t>
  </si>
  <si>
    <t>CIELB455</t>
  </si>
  <si>
    <t>CMIGB129</t>
  </si>
  <si>
    <t>COGNB480</t>
  </si>
  <si>
    <t>COGNB490</t>
  </si>
  <si>
    <t>CSNAB310</t>
  </si>
  <si>
    <t>CYREB330</t>
  </si>
  <si>
    <t xml:space="preserve">   31,18</t>
  </si>
  <si>
    <t>ELETB284</t>
  </si>
  <si>
    <t>ELETB304</t>
  </si>
  <si>
    <t>ELETB910</t>
  </si>
  <si>
    <t>EMBRB860</t>
  </si>
  <si>
    <t>EMBRB980</t>
  </si>
  <si>
    <t>EQTLB220</t>
  </si>
  <si>
    <t>EQTLB240</t>
  </si>
  <si>
    <t>EZTCB400</t>
  </si>
  <si>
    <t>GGBRB263</t>
  </si>
  <si>
    <t>HYPEB337</t>
  </si>
  <si>
    <t>HYPEB367</t>
  </si>
  <si>
    <t>IRBRB760</t>
  </si>
  <si>
    <t>IRBRB880</t>
  </si>
  <si>
    <t>JBSSB222</t>
  </si>
  <si>
    <t>JBSSB237</t>
  </si>
  <si>
    <t>KLBNB270</t>
  </si>
  <si>
    <t>LAMEB279</t>
  </si>
  <si>
    <t>LIGTB205</t>
  </si>
  <si>
    <t>LIGTB210</t>
  </si>
  <si>
    <t>LIGTB230</t>
  </si>
  <si>
    <t>LIGTB235</t>
  </si>
  <si>
    <t>MRFGB150</t>
  </si>
  <si>
    <t>PCARB710</t>
  </si>
  <si>
    <t>PETRB184</t>
  </si>
  <si>
    <t>QUALB360</t>
  </si>
  <si>
    <t>QUALB370</t>
  </si>
  <si>
    <t>RADLB270</t>
  </si>
  <si>
    <t>RAILB210</t>
  </si>
  <si>
    <t>RENTB670</t>
  </si>
  <si>
    <t>SANBB430</t>
  </si>
  <si>
    <t xml:space="preserve">  43,27</t>
  </si>
  <si>
    <t>SANBB440</t>
  </si>
  <si>
    <t>SANBB460</t>
  </si>
  <si>
    <t xml:space="preserve">  46,27</t>
  </si>
  <si>
    <t>SMLSB250</t>
  </si>
  <si>
    <t>TAEEB328</t>
  </si>
  <si>
    <t xml:space="preserve">  32,74</t>
  </si>
  <si>
    <t>TIMSB140</t>
  </si>
  <si>
    <t>TIMSB160</t>
  </si>
  <si>
    <t>UGPAB217</t>
  </si>
  <si>
    <t>VIVTB460</t>
  </si>
  <si>
    <t>VVARB260</t>
  </si>
  <si>
    <t>WEGEB750</t>
  </si>
  <si>
    <t>YDUQB330</t>
  </si>
  <si>
    <t>YDUQB340</t>
  </si>
  <si>
    <t>YDUQB350</t>
  </si>
  <si>
    <t>B3SAB637</t>
  </si>
  <si>
    <t>CSNAB157</t>
  </si>
  <si>
    <t>LAMEB289</t>
  </si>
  <si>
    <t>LIGTB212</t>
  </si>
  <si>
    <t>SUZBB567</t>
  </si>
  <si>
    <t xml:space="preserve">   56,79</t>
  </si>
  <si>
    <t>USIMB102</t>
  </si>
  <si>
    <t xml:space="preserve">  10,25</t>
  </si>
  <si>
    <t>USIMB142</t>
  </si>
  <si>
    <t xml:space="preserve">  14,25</t>
  </si>
  <si>
    <t>USIMB850</t>
  </si>
  <si>
    <t xml:space="preserve">   8,50</t>
  </si>
  <si>
    <t>USIMB950</t>
  </si>
  <si>
    <t xml:space="preserve">   9,50</t>
  </si>
  <si>
    <t>AZULN350</t>
  </si>
  <si>
    <t>BOVVN112</t>
  </si>
  <si>
    <t>BOVVN118</t>
  </si>
  <si>
    <t>BRAPN650</t>
  </si>
  <si>
    <t>BRDTN210</t>
  </si>
  <si>
    <t>BRDTN230</t>
  </si>
  <si>
    <t>CCRON138</t>
  </si>
  <si>
    <t>CSNAN157</t>
  </si>
  <si>
    <t>CSNAN290</t>
  </si>
  <si>
    <t>CYREN292</t>
  </si>
  <si>
    <t>CYREN302</t>
  </si>
  <si>
    <t>ECORN135</t>
  </si>
  <si>
    <t>ECORN140</t>
  </si>
  <si>
    <t>EGIEN426</t>
  </si>
  <si>
    <t>EMBRN940</t>
  </si>
  <si>
    <t>GGBRN240</t>
  </si>
  <si>
    <t>HYPEN317</t>
  </si>
  <si>
    <t>HYPEN337</t>
  </si>
  <si>
    <t>IRBRN760</t>
  </si>
  <si>
    <t>KLBNN275</t>
  </si>
  <si>
    <t>LRENN468</t>
  </si>
  <si>
    <t>PCARN740</t>
  </si>
  <si>
    <t>QUALN330</t>
  </si>
  <si>
    <t>QUALN340</t>
  </si>
  <si>
    <t>QUALN350</t>
  </si>
  <si>
    <t>SANBN430</t>
  </si>
  <si>
    <t>SANBN450</t>
  </si>
  <si>
    <t xml:space="preserve">  45,27</t>
  </si>
  <si>
    <t>SBSPN520</t>
  </si>
  <si>
    <t>TAEEN318</t>
  </si>
  <si>
    <t xml:space="preserve">  31,74</t>
  </si>
  <si>
    <t>TAEEN328</t>
  </si>
  <si>
    <t>TAEEN338</t>
  </si>
  <si>
    <t>TIMSN140</t>
  </si>
  <si>
    <t>TIMSN145</t>
  </si>
  <si>
    <t>USIMN102</t>
  </si>
  <si>
    <t>USIMN140</t>
  </si>
  <si>
    <t>USIMN850</t>
  </si>
  <si>
    <t>USIMN950</t>
  </si>
  <si>
    <t>VALEN109</t>
  </si>
  <si>
    <t>R$ 24,95</t>
  </si>
  <si>
    <t>VALEN682</t>
  </si>
  <si>
    <t>VALEN727</t>
  </si>
  <si>
    <t>VALEN737</t>
  </si>
  <si>
    <t>VALEN747</t>
  </si>
  <si>
    <t>VALEN772</t>
  </si>
  <si>
    <t>VALEN832</t>
  </si>
  <si>
    <t>VALEN867</t>
  </si>
  <si>
    <t>VALEN952</t>
  </si>
  <si>
    <t>VIVTN440</t>
  </si>
  <si>
    <t>VIVTN460</t>
  </si>
  <si>
    <t>WEGEN570</t>
  </si>
  <si>
    <t>WEGEN730</t>
  </si>
  <si>
    <t>YDUQN340</t>
  </si>
  <si>
    <t>YDUQN350</t>
  </si>
  <si>
    <t>ABEVC127</t>
  </si>
  <si>
    <t>B3SAO552</t>
  </si>
  <si>
    <t>B3SAO577</t>
  </si>
  <si>
    <t>BBASO457</t>
  </si>
  <si>
    <t>BBASO530</t>
  </si>
  <si>
    <t xml:space="preserve">   55,26</t>
  </si>
  <si>
    <t>COGNO600</t>
  </si>
  <si>
    <t>COGNO800</t>
  </si>
  <si>
    <t>CVCBO342</t>
  </si>
  <si>
    <t>IRBRO908</t>
  </si>
  <si>
    <t xml:space="preserve">    9,08</t>
  </si>
  <si>
    <t>LRENO450</t>
  </si>
  <si>
    <t>PETRO245</t>
  </si>
  <si>
    <t xml:space="preserve">   21,72</t>
  </si>
  <si>
    <t>WEGEO737</t>
  </si>
  <si>
    <t>BBASC457</t>
  </si>
  <si>
    <t>BBSEC287</t>
  </si>
  <si>
    <t>JBSSC275</t>
  </si>
  <si>
    <t>PETRC245</t>
  </si>
  <si>
    <t>PETRC269</t>
  </si>
  <si>
    <t>CCROD175</t>
  </si>
  <si>
    <t>GRNDD110</t>
  </si>
  <si>
    <t>JBSSD197</t>
  </si>
  <si>
    <t>PETRD299</t>
  </si>
  <si>
    <t>R$ 52,50</t>
  </si>
  <si>
    <t>CCROD152</t>
  </si>
  <si>
    <t xml:space="preserve">   15,27</t>
  </si>
  <si>
    <t>MGLUD295</t>
  </si>
  <si>
    <t>VALED932</t>
  </si>
  <si>
    <t>VVARD237</t>
  </si>
  <si>
    <t>CCROP132</t>
  </si>
  <si>
    <t xml:space="preserve">   13,27</t>
  </si>
  <si>
    <t>MGLUP235</t>
  </si>
  <si>
    <t>VALEP722</t>
  </si>
  <si>
    <t>VALEP802</t>
  </si>
  <si>
    <t>VVARP200</t>
  </si>
  <si>
    <t>BRFSE255</t>
  </si>
  <si>
    <t>IRBRE730</t>
  </si>
  <si>
    <t>IRBRE970</t>
  </si>
  <si>
    <t>ABEVF180</t>
  </si>
  <si>
    <t>ABEVF210</t>
  </si>
  <si>
    <t>ABEVF215</t>
  </si>
  <si>
    <t>BBDCF271</t>
  </si>
  <si>
    <t>NTCOF560</t>
  </si>
  <si>
    <t>PETRF296</t>
  </si>
  <si>
    <t>SUZBF590</t>
  </si>
  <si>
    <t>ABEVG185</t>
  </si>
  <si>
    <t>PETRJ300</t>
  </si>
  <si>
    <t>R$ 23,15</t>
  </si>
  <si>
    <t>VALEG887</t>
  </si>
  <si>
    <t>BGIF21C026500</t>
  </si>
  <si>
    <t>BGIF21C026850</t>
  </si>
  <si>
    <t>BGIG21C027400</t>
  </si>
  <si>
    <t>BGIV21P024000</t>
  </si>
  <si>
    <t>R$ 12,58</t>
  </si>
  <si>
    <t>B3SAL442</t>
  </si>
  <si>
    <t>IBOVC950</t>
  </si>
  <si>
    <t>R$ 498,00</t>
  </si>
  <si>
    <t>R$ 24.272,00</t>
  </si>
  <si>
    <t>R$ 18.174,00</t>
  </si>
  <si>
    <t>IBOVO920</t>
  </si>
  <si>
    <t>R$ 842,00</t>
  </si>
  <si>
    <t>IBOVO950</t>
  </si>
  <si>
    <t>R$ 1.027,00</t>
  </si>
  <si>
    <t>IBOVO970</t>
  </si>
  <si>
    <t>IBOVF130</t>
  </si>
  <si>
    <t>IBOVF132</t>
  </si>
  <si>
    <t>IBOVF135</t>
  </si>
  <si>
    <t>R$ 8.712,00</t>
  </si>
  <si>
    <t>PETRV300</t>
  </si>
  <si>
    <t>VALEV860</t>
  </si>
  <si>
    <t>BRFSX437</t>
  </si>
  <si>
    <t>R$ 10.230,00</t>
  </si>
  <si>
    <t>R$ 10.314,00</t>
  </si>
  <si>
    <t>R$ 9.500,00</t>
  </si>
  <si>
    <t>R$ 5.995,00</t>
  </si>
  <si>
    <t>R$ 2.400,00</t>
  </si>
  <si>
    <t>R$ 115,00</t>
  </si>
  <si>
    <t>R$ 6.507,00</t>
  </si>
  <si>
    <t>IBOVD128</t>
  </si>
  <si>
    <t>IBOVB128</t>
  </si>
  <si>
    <t>IBOVN19</t>
  </si>
  <si>
    <t>R$ 144,00</t>
  </si>
  <si>
    <t>R$ 322,00</t>
  </si>
  <si>
    <t>R$ 468,00</t>
  </si>
  <si>
    <t>R$ 495,00</t>
  </si>
  <si>
    <t>R$ 670,00</t>
  </si>
  <si>
    <t>ABEVG182</t>
  </si>
  <si>
    <t>ABEVS142</t>
  </si>
  <si>
    <t>ABEVS157</t>
  </si>
  <si>
    <t>ABEVS185</t>
  </si>
  <si>
    <t>ABEVF212</t>
  </si>
  <si>
    <t>BBDCF304</t>
  </si>
  <si>
    <t>PETRF269</t>
  </si>
  <si>
    <t>PETRF334</t>
  </si>
  <si>
    <t>ABEVR140</t>
  </si>
  <si>
    <t>ABEVR155</t>
  </si>
  <si>
    <t>ABEVR180</t>
  </si>
  <si>
    <t>ABEVR210</t>
  </si>
  <si>
    <t>ABEVR212</t>
  </si>
  <si>
    <t>ABEVR215</t>
  </si>
  <si>
    <t>NTCOR440</t>
  </si>
  <si>
    <t>PETRR296</t>
  </si>
  <si>
    <t>PETRR319</t>
  </si>
  <si>
    <t>SUZBR490</t>
  </si>
  <si>
    <t>BPACQ725</t>
  </si>
  <si>
    <t>BRFSE222</t>
  </si>
  <si>
    <t>BRFSE242</t>
  </si>
  <si>
    <t>BRFSQ212</t>
  </si>
  <si>
    <t>BRFSQ222</t>
  </si>
  <si>
    <t>BRFSQ242</t>
  </si>
  <si>
    <t>BRFSQ255</t>
  </si>
  <si>
    <t>SMALQ113</t>
  </si>
  <si>
    <t>CCMN21P005500</t>
  </si>
  <si>
    <t>CCMN21P005700</t>
  </si>
  <si>
    <t>IDIV21P291300</t>
  </si>
  <si>
    <t>IDIV21P291400</t>
  </si>
  <si>
    <t>DOLH21C005525</t>
  </si>
  <si>
    <t>R$ 17.600,00</t>
  </si>
  <si>
    <t>PETRF251</t>
  </si>
  <si>
    <t>PETRR251</t>
  </si>
  <si>
    <t>ALPAA417</t>
  </si>
  <si>
    <t>BOVVA120</t>
  </si>
  <si>
    <t>ELETA258</t>
  </si>
  <si>
    <t>ENGIA510</t>
  </si>
  <si>
    <t>RAPTA175</t>
  </si>
  <si>
    <t>TRPLA270</t>
  </si>
  <si>
    <t xml:space="preserve">   16,73</t>
  </si>
  <si>
    <t xml:space="preserve">   15,73</t>
  </si>
  <si>
    <t xml:space="preserve">   16,23</t>
  </si>
  <si>
    <t>R$ 5,71</t>
  </si>
  <si>
    <t>R$ 23,80</t>
  </si>
  <si>
    <t>R$ 17,22</t>
  </si>
  <si>
    <t>R$ 10,82</t>
  </si>
  <si>
    <t>R$ 6,26</t>
  </si>
  <si>
    <t>R$ 6,14</t>
  </si>
  <si>
    <t>R$ 24,55</t>
  </si>
  <si>
    <t>R$ 21,20</t>
  </si>
  <si>
    <t>R$ 14,75</t>
  </si>
  <si>
    <t>R$ 11,90</t>
  </si>
  <si>
    <t>R$ 8,87</t>
  </si>
  <si>
    <t xml:space="preserve">   13,90</t>
  </si>
  <si>
    <t xml:space="preserve">   14,40</t>
  </si>
  <si>
    <t xml:space="preserve">   15,40</t>
  </si>
  <si>
    <t>B3SAA446</t>
  </si>
  <si>
    <t>B3SAA456</t>
  </si>
  <si>
    <t>BBASA272</t>
  </si>
  <si>
    <t>BBASA307</t>
  </si>
  <si>
    <t>R$ 15,62</t>
  </si>
  <si>
    <t>GGBRA187</t>
  </si>
  <si>
    <t>GOLLA247</t>
  </si>
  <si>
    <t>IGTAA427</t>
  </si>
  <si>
    <t>IRBRA740</t>
  </si>
  <si>
    <t>ITUBA191</t>
  </si>
  <si>
    <t>R$ 35,13</t>
  </si>
  <si>
    <t>R$ 31,58</t>
  </si>
  <si>
    <t>R$ 23,70</t>
  </si>
  <si>
    <t xml:space="preserve">   14,65</t>
  </si>
  <si>
    <t xml:space="preserve">   15,15</t>
  </si>
  <si>
    <t xml:space="preserve">   15,65</t>
  </si>
  <si>
    <t xml:space="preserve">   16,15</t>
  </si>
  <si>
    <t xml:space="preserve">   16,65</t>
  </si>
  <si>
    <t xml:space="preserve">   17,15</t>
  </si>
  <si>
    <t xml:space="preserve">   17,65</t>
  </si>
  <si>
    <t xml:space="preserve">   18,15</t>
  </si>
  <si>
    <t>ABEVM190</t>
  </si>
  <si>
    <t xml:space="preserve">   18,65</t>
  </si>
  <si>
    <t>B3SAM666</t>
  </si>
  <si>
    <t>B3SAM788</t>
  </si>
  <si>
    <t>BBASM250</t>
  </si>
  <si>
    <t xml:space="preserve">   24,74</t>
  </si>
  <si>
    <t>BBASM267</t>
  </si>
  <si>
    <t>R$ 5,78</t>
  </si>
  <si>
    <t>BBDCM166</t>
  </si>
  <si>
    <t>BBDCM234</t>
  </si>
  <si>
    <t>BBDCM249</t>
  </si>
  <si>
    <t>BBDCM283</t>
  </si>
  <si>
    <t>BBDCM291</t>
  </si>
  <si>
    <t>BOVAM117</t>
  </si>
  <si>
    <t>R$ 14,54</t>
  </si>
  <si>
    <t>BRAPM435</t>
  </si>
  <si>
    <t xml:space="preserve">   41,63</t>
  </si>
  <si>
    <t>COGNM590</t>
  </si>
  <si>
    <t>COGNM630</t>
  </si>
  <si>
    <t>COGNM820</t>
  </si>
  <si>
    <t>GGBRM244</t>
  </si>
  <si>
    <t>GGBRM247</t>
  </si>
  <si>
    <t>R$ 6,72</t>
  </si>
  <si>
    <t>JBSSM284</t>
  </si>
  <si>
    <t>KLBNM210</t>
  </si>
  <si>
    <t>LRENM461</t>
  </si>
  <si>
    <t>MRVEM206</t>
  </si>
  <si>
    <t>PETRM344</t>
  </si>
  <si>
    <t>PETRM354</t>
  </si>
  <si>
    <t>PETRM360</t>
  </si>
  <si>
    <t>PETRM364</t>
  </si>
  <si>
    <t>SBSPM410</t>
  </si>
  <si>
    <t>UGPAM225</t>
  </si>
  <si>
    <t>VALEM112</t>
  </si>
  <si>
    <t>R$ 25,60</t>
  </si>
  <si>
    <t>VALEM115</t>
  </si>
  <si>
    <t>VVARM240</t>
  </si>
  <si>
    <t>B3SAA453</t>
  </si>
  <si>
    <t>BBDCA289</t>
  </si>
  <si>
    <t>R$ 21,88</t>
  </si>
  <si>
    <t>BPACA950</t>
  </si>
  <si>
    <t>BRAPA681</t>
  </si>
  <si>
    <t xml:space="preserve">   68,13</t>
  </si>
  <si>
    <t>BTOWA900</t>
  </si>
  <si>
    <t>CMIGA154</t>
  </si>
  <si>
    <t>CPLEA770</t>
  </si>
  <si>
    <t>ENGIA520</t>
  </si>
  <si>
    <t>ITUBA198</t>
  </si>
  <si>
    <t>LRENA378</t>
  </si>
  <si>
    <t>R$ 17,70</t>
  </si>
  <si>
    <t>PRIOA610</t>
  </si>
  <si>
    <t>QUALA373</t>
  </si>
  <si>
    <t>RENTA716</t>
  </si>
  <si>
    <t xml:space="preserve">   71,86</t>
  </si>
  <si>
    <t>SAPRA265</t>
  </si>
  <si>
    <t>SBSPA455</t>
  </si>
  <si>
    <t>SMLSA190</t>
  </si>
  <si>
    <t>TIETA172</t>
  </si>
  <si>
    <t xml:space="preserve">  17,19</t>
  </si>
  <si>
    <t>TOTSA300</t>
  </si>
  <si>
    <t>WEGEA620</t>
  </si>
  <si>
    <t xml:space="preserve">   19,15</t>
  </si>
  <si>
    <t>BBASB420</t>
  </si>
  <si>
    <t>BRKMB250</t>
  </si>
  <si>
    <t>BRKMB285</t>
  </si>
  <si>
    <t>CCROB143</t>
  </si>
  <si>
    <t>CESPB315</t>
  </si>
  <si>
    <t>CIELB435</t>
  </si>
  <si>
    <t xml:space="preserve">    4,35</t>
  </si>
  <si>
    <t>CSNAB32</t>
  </si>
  <si>
    <t>EGIEB456</t>
  </si>
  <si>
    <t>ENBRB220</t>
  </si>
  <si>
    <t>GOAUB860</t>
  </si>
  <si>
    <t>HYPEB322</t>
  </si>
  <si>
    <t>ITSAB145</t>
  </si>
  <si>
    <t>KLBNB240</t>
  </si>
  <si>
    <t>MGLUB290</t>
  </si>
  <si>
    <t>PCARB760</t>
  </si>
  <si>
    <t>PCARB850</t>
  </si>
  <si>
    <t>RAILB220</t>
  </si>
  <si>
    <t>RENTB690</t>
  </si>
  <si>
    <t xml:space="preserve">   68,93</t>
  </si>
  <si>
    <t>SANBB470</t>
  </si>
  <si>
    <t xml:space="preserve">  47,27</t>
  </si>
  <si>
    <t>SUZBB582</t>
  </si>
  <si>
    <t xml:space="preserve">   58,29</t>
  </si>
  <si>
    <t>TAEEB358</t>
  </si>
  <si>
    <t xml:space="preserve">  35,74</t>
  </si>
  <si>
    <t>USIMB155</t>
  </si>
  <si>
    <t xml:space="preserve">  15,50</t>
  </si>
  <si>
    <t>USIMB160</t>
  </si>
  <si>
    <t>WEGEB620</t>
  </si>
  <si>
    <t>CESPB287</t>
  </si>
  <si>
    <t>GGBRB241</t>
  </si>
  <si>
    <t>GGBRB261</t>
  </si>
  <si>
    <t>PETRB386</t>
  </si>
  <si>
    <t>VALEB602</t>
  </si>
  <si>
    <t>R$ 19,25</t>
  </si>
  <si>
    <t>WEGEB615</t>
  </si>
  <si>
    <t>AZULN380</t>
  </si>
  <si>
    <t>B3SAN447</t>
  </si>
  <si>
    <t>BBASN376</t>
  </si>
  <si>
    <t>BBDCN250</t>
  </si>
  <si>
    <t>BOVAN114</t>
  </si>
  <si>
    <t>BRDTN220</t>
  </si>
  <si>
    <t>BRFSN230</t>
  </si>
  <si>
    <t>CCRON128</t>
  </si>
  <si>
    <t>CESPN222</t>
  </si>
  <si>
    <t>CESPN262</t>
  </si>
  <si>
    <t>CIELN325</t>
  </si>
  <si>
    <t xml:space="preserve">    3,25</t>
  </si>
  <si>
    <t>CIELN345</t>
  </si>
  <si>
    <t xml:space="preserve">    3,45</t>
  </si>
  <si>
    <t>CIELN650</t>
  </si>
  <si>
    <t>COGNN440</t>
  </si>
  <si>
    <t>CPLEN610</t>
  </si>
  <si>
    <t>CSNAN32</t>
  </si>
  <si>
    <t>ECORN125</t>
  </si>
  <si>
    <t>EGIEN446</t>
  </si>
  <si>
    <t>ELETN342</t>
  </si>
  <si>
    <t>EZTCN430</t>
  </si>
  <si>
    <t>HYPEN347</t>
  </si>
  <si>
    <t>IRBRN670</t>
  </si>
  <si>
    <t>IRBRN690</t>
  </si>
  <si>
    <t>IRBRN740</t>
  </si>
  <si>
    <t>ITUBN313</t>
  </si>
  <si>
    <t>LAMEN264</t>
  </si>
  <si>
    <t>MRVEN192</t>
  </si>
  <si>
    <t>MRVEN197</t>
  </si>
  <si>
    <t>PCARN750</t>
  </si>
  <si>
    <t>PETRN184</t>
  </si>
  <si>
    <t>PETRN731</t>
  </si>
  <si>
    <t>RENTN660</t>
  </si>
  <si>
    <t>RENTN670</t>
  </si>
  <si>
    <t>SUZBN532</t>
  </si>
  <si>
    <t>SUZBN552</t>
  </si>
  <si>
    <t>VALEN101</t>
  </si>
  <si>
    <t>VALEN103</t>
  </si>
  <si>
    <t>R$ 16,79</t>
  </si>
  <si>
    <t>VALEN677</t>
  </si>
  <si>
    <t>VALEN702</t>
  </si>
  <si>
    <t>VALEN722</t>
  </si>
  <si>
    <t>VALEN852</t>
  </si>
  <si>
    <t>VALEN872</t>
  </si>
  <si>
    <t>VALEN892</t>
  </si>
  <si>
    <t>VALEN972</t>
  </si>
  <si>
    <t>VVARN107</t>
  </si>
  <si>
    <t>WEGEN720</t>
  </si>
  <si>
    <t xml:space="preserve">   15,90</t>
  </si>
  <si>
    <t>ABEVO160</t>
  </si>
  <si>
    <t>BBASC530</t>
  </si>
  <si>
    <t>BRKMO205</t>
  </si>
  <si>
    <t>MGLUO100</t>
  </si>
  <si>
    <t>NTCOC565</t>
  </si>
  <si>
    <t>NTCOO450</t>
  </si>
  <si>
    <t>PETRO181</t>
  </si>
  <si>
    <t>RAILO170</t>
  </si>
  <si>
    <t>RAILO175</t>
  </si>
  <si>
    <t>RAILO180</t>
  </si>
  <si>
    <t>RAILO185</t>
  </si>
  <si>
    <t>RAILO190</t>
  </si>
  <si>
    <t>RAILO195</t>
  </si>
  <si>
    <t>RAILO200</t>
  </si>
  <si>
    <t>RAILO210</t>
  </si>
  <si>
    <t>RAILO26</t>
  </si>
  <si>
    <t>TAEEO396</t>
  </si>
  <si>
    <t xml:space="preserve">  39,62</t>
  </si>
  <si>
    <t>R$ 23,23</t>
  </si>
  <si>
    <t>VVARC192</t>
  </si>
  <si>
    <t>VVARO192</t>
  </si>
  <si>
    <t xml:space="preserve">   19,65</t>
  </si>
  <si>
    <t>GOAUC120</t>
  </si>
  <si>
    <t>MRFGC155</t>
  </si>
  <si>
    <t>NTCOC450</t>
  </si>
  <si>
    <t>RAILC175</t>
  </si>
  <si>
    <t>RAILC180</t>
  </si>
  <si>
    <t>RAILC185</t>
  </si>
  <si>
    <t>RAILC190</t>
  </si>
  <si>
    <t>RAILC195</t>
  </si>
  <si>
    <t>RAILC200</t>
  </si>
  <si>
    <t>RAILC205</t>
  </si>
  <si>
    <t>RAILC210</t>
  </si>
  <si>
    <t>RAILC26</t>
  </si>
  <si>
    <t>BBASD515</t>
  </si>
  <si>
    <t xml:space="preserve">   51,51</t>
  </si>
  <si>
    <t>BBASD555</t>
  </si>
  <si>
    <t xml:space="preserve">   55,51</t>
  </si>
  <si>
    <t>PCARD654</t>
  </si>
  <si>
    <t>VALED847</t>
  </si>
  <si>
    <t>VVARD165</t>
  </si>
  <si>
    <t>BBDCD339</t>
  </si>
  <si>
    <t>BBASP500</t>
  </si>
  <si>
    <t xml:space="preserve">   50,01</t>
  </si>
  <si>
    <t>BBDCP269</t>
  </si>
  <si>
    <t>BBDCP301</t>
  </si>
  <si>
    <t>BBDCP339</t>
  </si>
  <si>
    <t>VALEP100</t>
  </si>
  <si>
    <t>R$ 15,77</t>
  </si>
  <si>
    <t>VALEP880</t>
  </si>
  <si>
    <t>VALEP967</t>
  </si>
  <si>
    <t>R$ 13,21</t>
  </si>
  <si>
    <t>VALEP987</t>
  </si>
  <si>
    <t>VVARP165</t>
  </si>
  <si>
    <t>CCROE138</t>
  </si>
  <si>
    <t>GRNDE110</t>
  </si>
  <si>
    <t>IRBRE990</t>
  </si>
  <si>
    <t>RENTF810</t>
  </si>
  <si>
    <t>VALEF747</t>
  </si>
  <si>
    <t>R$ 22,80</t>
  </si>
  <si>
    <t>R$ 13,10</t>
  </si>
  <si>
    <t>CPMK21C100000</t>
  </si>
  <si>
    <t>06/05/2021</t>
  </si>
  <si>
    <t>BGIF21C026300</t>
  </si>
  <si>
    <t>BGIF21C026400</t>
  </si>
  <si>
    <t>BGIF21C027200</t>
  </si>
  <si>
    <t>BGIG21C026500</t>
  </si>
  <si>
    <t>BGIG21P024000</t>
  </si>
  <si>
    <t>BGIG21P025300</t>
  </si>
  <si>
    <t>BGIK21P021700</t>
  </si>
  <si>
    <t>BBASH413</t>
  </si>
  <si>
    <t xml:space="preserve">   41,39</t>
  </si>
  <si>
    <t>BOVAX11</t>
  </si>
  <si>
    <t>IRBRW710</t>
  </si>
  <si>
    <t>IBOVF136</t>
  </si>
  <si>
    <t>IO 136000</t>
  </si>
  <si>
    <t>R$ 1.918,00</t>
  </si>
  <si>
    <t>R$ 4.415,00</t>
  </si>
  <si>
    <t>VALEV880</t>
  </si>
  <si>
    <t>GGBRL26</t>
  </si>
  <si>
    <t>GGBRX220</t>
  </si>
  <si>
    <t>GGBRX26</t>
  </si>
  <si>
    <t>R$ 9.075,00</t>
  </si>
  <si>
    <t>R$ 5.050,00</t>
  </si>
  <si>
    <t>R$ 1.773,00</t>
  </si>
  <si>
    <t>R$ 496,00</t>
  </si>
  <si>
    <t>IBOVA127</t>
  </si>
  <si>
    <t>IBOVA135</t>
  </si>
  <si>
    <t>R$ 8.910,00</t>
  </si>
  <si>
    <t>IBOVB129</t>
  </si>
  <si>
    <t>IBOVB135</t>
  </si>
  <si>
    <t>IBOVB136</t>
  </si>
  <si>
    <t>IBOVB200</t>
  </si>
  <si>
    <t>IO 200000</t>
  </si>
  <si>
    <t>R$ 235,00</t>
  </si>
  <si>
    <t>R$ 410,00</t>
  </si>
  <si>
    <t xml:space="preserve">   17,40</t>
  </si>
  <si>
    <t>B3SAF382</t>
  </si>
  <si>
    <t>R$ 22,11</t>
  </si>
  <si>
    <t>RENTF705</t>
  </si>
  <si>
    <t>RENTR610</t>
  </si>
  <si>
    <t>CCROE150</t>
  </si>
  <si>
    <t>ELETE367</t>
  </si>
  <si>
    <t>ELETE397</t>
  </si>
  <si>
    <t>IRBRE740</t>
  </si>
  <si>
    <t>MEALE570</t>
  </si>
  <si>
    <t>MEALQ480</t>
  </si>
  <si>
    <t>R$ 8,99</t>
  </si>
  <si>
    <t>IDIN21C290300</t>
  </si>
  <si>
    <t>DOLG21P004975</t>
  </si>
  <si>
    <t>DOLG21P005025</t>
  </si>
  <si>
    <t>DOLH21C004800</t>
  </si>
  <si>
    <t>DOLH21C005100</t>
  </si>
  <si>
    <t>R$ 30.067,00</t>
  </si>
  <si>
    <t>R$ 85.625,00</t>
  </si>
  <si>
    <t>R$ 182.000,00</t>
  </si>
  <si>
    <t>R$ 603.000,00</t>
  </si>
  <si>
    <t>R$ 490.000,00</t>
  </si>
  <si>
    <t>DOLM21C004200</t>
  </si>
  <si>
    <t>R$ 900.250,00</t>
  </si>
  <si>
    <t>DOLM21C004250</t>
  </si>
  <si>
    <t>DOLM21P004200</t>
  </si>
  <si>
    <t>DOLM21P004250</t>
  </si>
  <si>
    <t>R$ 159.880,00</t>
  </si>
  <si>
    <t>DOLN21P004750</t>
  </si>
  <si>
    <t>R$ 102.000,00</t>
  </si>
  <si>
    <t>R$ 5.200,00</t>
  </si>
  <si>
    <t>IRBRM99</t>
  </si>
  <si>
    <t>LRENA373</t>
  </si>
  <si>
    <t>JPMC34</t>
  </si>
  <si>
    <t>R$ 21,80</t>
  </si>
  <si>
    <t>BBDCM318</t>
  </si>
  <si>
    <t>BOVAM125</t>
  </si>
  <si>
    <t>BRAPM661</t>
  </si>
  <si>
    <t>BRMLM170</t>
  </si>
  <si>
    <t>COGNM340</t>
  </si>
  <si>
    <t>COGNM350</t>
  </si>
  <si>
    <t>COGNM380</t>
  </si>
  <si>
    <t>COGNM390</t>
  </si>
  <si>
    <t>COGNM410</t>
  </si>
  <si>
    <t>COGNM510</t>
  </si>
  <si>
    <t>COGNM720</t>
  </si>
  <si>
    <t>COGNM760</t>
  </si>
  <si>
    <t>COGNM900</t>
  </si>
  <si>
    <t>CSNAM320</t>
  </si>
  <si>
    <t>CVCBM267</t>
  </si>
  <si>
    <t>R$ 12,44</t>
  </si>
  <si>
    <t xml:space="preserve">   39,81</t>
  </si>
  <si>
    <t xml:space="preserve">   40,81</t>
  </si>
  <si>
    <t xml:space="preserve">   41,31</t>
  </si>
  <si>
    <t xml:space="preserve">   41,81</t>
  </si>
  <si>
    <t xml:space="preserve">   42,81</t>
  </si>
  <si>
    <t xml:space="preserve">   43,81</t>
  </si>
  <si>
    <t xml:space="preserve">   44,81</t>
  </si>
  <si>
    <t xml:space="preserve">   46,81</t>
  </si>
  <si>
    <t xml:space="preserve">   50,81</t>
  </si>
  <si>
    <t>ELETM361</t>
  </si>
  <si>
    <t>ENEVM670</t>
  </si>
  <si>
    <t>FLRYM212</t>
  </si>
  <si>
    <t>GGBRM249</t>
  </si>
  <si>
    <t>GGBRM264</t>
  </si>
  <si>
    <t>GNDIM725</t>
  </si>
  <si>
    <t>GOAUM115</t>
  </si>
  <si>
    <t>GOLLM247</t>
  </si>
  <si>
    <t>GOLLM257</t>
  </si>
  <si>
    <t>HAPVM763</t>
  </si>
  <si>
    <t>HYPEM345</t>
  </si>
  <si>
    <t>ITSAM124</t>
  </si>
  <si>
    <t>JBSSM254</t>
  </si>
  <si>
    <t>JBSSM264</t>
  </si>
  <si>
    <t>LAMEM269</t>
  </si>
  <si>
    <t xml:space="preserve">   40,06</t>
  </si>
  <si>
    <t xml:space="preserve">   40,31</t>
  </si>
  <si>
    <t xml:space="preserve">   42,31</t>
  </si>
  <si>
    <t xml:space="preserve">   43,31</t>
  </si>
  <si>
    <t xml:space="preserve">   44,31</t>
  </si>
  <si>
    <t xml:space="preserve">   45,06</t>
  </si>
  <si>
    <t xml:space="preserve">   45,31</t>
  </si>
  <si>
    <t xml:space="preserve">   46,06</t>
  </si>
  <si>
    <t xml:space="preserve">   55,31</t>
  </si>
  <si>
    <t>PETRM14</t>
  </si>
  <si>
    <t>PETRM285</t>
  </si>
  <si>
    <t>PETRM306</t>
  </si>
  <si>
    <t>PETRM351</t>
  </si>
  <si>
    <t>PETRM369</t>
  </si>
  <si>
    <t>PETRM379</t>
  </si>
  <si>
    <t>PSSAM470</t>
  </si>
  <si>
    <t>RADLM305</t>
  </si>
  <si>
    <t xml:space="preserve">    8,79</t>
  </si>
  <si>
    <t>SAPRM265</t>
  </si>
  <si>
    <t>R$ 9,27</t>
  </si>
  <si>
    <t>SMLSM225</t>
  </si>
  <si>
    <t>SUZBM600</t>
  </si>
  <si>
    <t xml:space="preserve">   13,12</t>
  </si>
  <si>
    <t xml:space="preserve">   13,62</t>
  </si>
  <si>
    <t xml:space="preserve">   14,12</t>
  </si>
  <si>
    <t xml:space="preserve">   14,62</t>
  </si>
  <si>
    <t>USIMM175</t>
  </si>
  <si>
    <t>VALEM101</t>
  </si>
  <si>
    <t>R$ 24,05</t>
  </si>
  <si>
    <t>VALEM907</t>
  </si>
  <si>
    <t>VALEM982</t>
  </si>
  <si>
    <t>VIVTM380</t>
  </si>
  <si>
    <t xml:space="preserve">   37,80</t>
  </si>
  <si>
    <t>VIVTM540</t>
  </si>
  <si>
    <t>R$ 5,94</t>
  </si>
  <si>
    <t xml:space="preserve">   57,97</t>
  </si>
  <si>
    <t xml:space="preserve">   58,97</t>
  </si>
  <si>
    <t xml:space="preserve">   59,97</t>
  </si>
  <si>
    <t xml:space="preserve">   63,97</t>
  </si>
  <si>
    <t xml:space="preserve">   64,97</t>
  </si>
  <si>
    <t xml:space="preserve">   65,97</t>
  </si>
  <si>
    <t xml:space="preserve">   66,97</t>
  </si>
  <si>
    <t xml:space="preserve">   67,97</t>
  </si>
  <si>
    <t xml:space="preserve">   68,97</t>
  </si>
  <si>
    <t xml:space="preserve">   69,97</t>
  </si>
  <si>
    <t xml:space="preserve">   70,97</t>
  </si>
  <si>
    <t xml:space="preserve">   71,97</t>
  </si>
  <si>
    <t xml:space="preserve">   72,97</t>
  </si>
  <si>
    <t xml:space="preserve">   73,97</t>
  </si>
  <si>
    <t xml:space="preserve">   74,97</t>
  </si>
  <si>
    <t xml:space="preserve">   75,97</t>
  </si>
  <si>
    <t xml:space="preserve">   76,97</t>
  </si>
  <si>
    <t xml:space="preserve">   77,97</t>
  </si>
  <si>
    <t xml:space="preserve">   78,97</t>
  </si>
  <si>
    <t xml:space="preserve">   79,97</t>
  </si>
  <si>
    <t xml:space="preserve">   80,97</t>
  </si>
  <si>
    <t xml:space="preserve">   81,97</t>
  </si>
  <si>
    <t xml:space="preserve">   82,97</t>
  </si>
  <si>
    <t xml:space="preserve">   83,97</t>
  </si>
  <si>
    <t xml:space="preserve">   89,97</t>
  </si>
  <si>
    <t>WEGEM920</t>
  </si>
  <si>
    <t xml:space="preserve">   91,97</t>
  </si>
  <si>
    <t>BBDCA163</t>
  </si>
  <si>
    <t>COGNA510</t>
  </si>
  <si>
    <t>COGNA710</t>
  </si>
  <si>
    <t>GGBRA182</t>
  </si>
  <si>
    <t>ITSAA124</t>
  </si>
  <si>
    <t>ITUBA431</t>
  </si>
  <si>
    <t>R$ 11,02</t>
  </si>
  <si>
    <t>PETRA14</t>
  </si>
  <si>
    <t>PETRA285</t>
  </si>
  <si>
    <t>PETRA306</t>
  </si>
  <si>
    <t>PETRA351</t>
  </si>
  <si>
    <t xml:space="preserve">    9,49</t>
  </si>
  <si>
    <t>R$ 50,78</t>
  </si>
  <si>
    <t>R$ 34,16</t>
  </si>
  <si>
    <t>R$ 30,82</t>
  </si>
  <si>
    <t>R$ 15,55</t>
  </si>
  <si>
    <t>R$ 14,26</t>
  </si>
  <si>
    <t xml:space="preserve">   66,47</t>
  </si>
  <si>
    <t>BBASA600</t>
  </si>
  <si>
    <t>R$ 17,20</t>
  </si>
  <si>
    <t>R$ 23,20</t>
  </si>
  <si>
    <t>BPACA980</t>
  </si>
  <si>
    <t>BRAPA691</t>
  </si>
  <si>
    <t xml:space="preserve">   69,13</t>
  </si>
  <si>
    <t>BRAPA711</t>
  </si>
  <si>
    <t xml:space="preserve">   71,13</t>
  </si>
  <si>
    <t>BRAPA731</t>
  </si>
  <si>
    <t xml:space="preserve">   73,13</t>
  </si>
  <si>
    <t>BRMLA170</t>
  </si>
  <si>
    <t>R$ 8,62</t>
  </si>
  <si>
    <t>CSNAA320</t>
  </si>
  <si>
    <t>CVCBA182</t>
  </si>
  <si>
    <t xml:space="preserve">   47,81</t>
  </si>
  <si>
    <t>EMBRA130</t>
  </si>
  <si>
    <t>EQTLA260</t>
  </si>
  <si>
    <t>GNDIA790</t>
  </si>
  <si>
    <t>KLBNA265</t>
  </si>
  <si>
    <t>LAMEA290</t>
  </si>
  <si>
    <t>LRENA418</t>
  </si>
  <si>
    <t xml:space="preserve">   48,81</t>
  </si>
  <si>
    <t xml:space="preserve">   49,81</t>
  </si>
  <si>
    <t>NEOEA190</t>
  </si>
  <si>
    <t>NEOEA210</t>
  </si>
  <si>
    <t>PETRA369</t>
  </si>
  <si>
    <t>PETRA379</t>
  </si>
  <si>
    <t>PETRA389</t>
  </si>
  <si>
    <t>PETRA399</t>
  </si>
  <si>
    <t>PETRA410</t>
  </si>
  <si>
    <t>PETRA415</t>
  </si>
  <si>
    <t>PETRA425</t>
  </si>
  <si>
    <t>PETRA435</t>
  </si>
  <si>
    <t>PETRA445</t>
  </si>
  <si>
    <t>PSSAA530</t>
  </si>
  <si>
    <t>SAPRA275</t>
  </si>
  <si>
    <t>SBSPA445</t>
  </si>
  <si>
    <t xml:space="preserve">   15,12</t>
  </si>
  <si>
    <t xml:space="preserve">   15,62</t>
  </si>
  <si>
    <t xml:space="preserve">   16,12</t>
  </si>
  <si>
    <t>TRPLA290</t>
  </si>
  <si>
    <t>USIMA811</t>
  </si>
  <si>
    <t xml:space="preserve">   8,06</t>
  </si>
  <si>
    <t>R$ 33,14</t>
  </si>
  <si>
    <t>R$ 14,10</t>
  </si>
  <si>
    <t>R$ 9,61</t>
  </si>
  <si>
    <t>WEGEA560</t>
  </si>
  <si>
    <t xml:space="preserve">   55,97</t>
  </si>
  <si>
    <t xml:space="preserve">   61,97</t>
  </si>
  <si>
    <t xml:space="preserve">   84,97</t>
  </si>
  <si>
    <t xml:space="preserve">   85,97</t>
  </si>
  <si>
    <t xml:space="preserve">   86,97</t>
  </si>
  <si>
    <t xml:space="preserve">   87,97</t>
  </si>
  <si>
    <t xml:space="preserve">   88,97</t>
  </si>
  <si>
    <t xml:space="preserve">   90,97</t>
  </si>
  <si>
    <t>BOVVB116</t>
  </si>
  <si>
    <t>BRAPB485</t>
  </si>
  <si>
    <t>R$ 18,35</t>
  </si>
  <si>
    <t>BRAPB680</t>
  </si>
  <si>
    <t>BRAPB800</t>
  </si>
  <si>
    <t>BRKMB255</t>
  </si>
  <si>
    <t>BRKMB270</t>
  </si>
  <si>
    <t>CIELB425</t>
  </si>
  <si>
    <t>CPLEB730</t>
  </si>
  <si>
    <t>CSNAB160</t>
  </si>
  <si>
    <t>CSNAB33</t>
  </si>
  <si>
    <t>EGIEB476</t>
  </si>
  <si>
    <t>EMBRB100</t>
  </si>
  <si>
    <t>EQTLB260</t>
  </si>
  <si>
    <t>GGBRB253</t>
  </si>
  <si>
    <t>GGBRB268</t>
  </si>
  <si>
    <t xml:space="preserve">   44,79</t>
  </si>
  <si>
    <t xml:space="preserve">   46,79</t>
  </si>
  <si>
    <t xml:space="preserve">   47,79</t>
  </si>
  <si>
    <t>MULTB240</t>
  </si>
  <si>
    <t>MULTB260</t>
  </si>
  <si>
    <t>PETRB201</t>
  </si>
  <si>
    <t>RENTB740</t>
  </si>
  <si>
    <t xml:space="preserve">   73,93</t>
  </si>
  <si>
    <t xml:space="preserve">   13,80</t>
  </si>
  <si>
    <t xml:space="preserve">   14,30</t>
  </si>
  <si>
    <t xml:space="preserve">   15,80</t>
  </si>
  <si>
    <t>UGPAB270</t>
  </si>
  <si>
    <t>VALEB107</t>
  </si>
  <si>
    <t xml:space="preserve">  107,24</t>
  </si>
  <si>
    <t>R$ 27,05</t>
  </si>
  <si>
    <t>VALEB657</t>
  </si>
  <si>
    <t>R$ 22,90</t>
  </si>
  <si>
    <t>VALEB900</t>
  </si>
  <si>
    <t>VVARB135</t>
  </si>
  <si>
    <t>BBASB291</t>
  </si>
  <si>
    <t>BBDCB211</t>
  </si>
  <si>
    <t>BBDCB227</t>
  </si>
  <si>
    <t xml:space="preserve">   22,74</t>
  </si>
  <si>
    <t>BRAPB487</t>
  </si>
  <si>
    <t>BRDTB192</t>
  </si>
  <si>
    <t>BRMLB117</t>
  </si>
  <si>
    <t>CSNAB227</t>
  </si>
  <si>
    <t>ITUBB257</t>
  </si>
  <si>
    <t>ITUBB280</t>
  </si>
  <si>
    <t>R$ 42,70</t>
  </si>
  <si>
    <t xml:space="preserve">   61,47</t>
  </si>
  <si>
    <t>ABEVN110</t>
  </si>
  <si>
    <t>ABEVN115</t>
  </si>
  <si>
    <t>BBASN333</t>
  </si>
  <si>
    <t>R$ 9,24</t>
  </si>
  <si>
    <t>BBDCN214</t>
  </si>
  <si>
    <t>BBDCN235</t>
  </si>
  <si>
    <t>BBDCN236</t>
  </si>
  <si>
    <t>BOVAN116</t>
  </si>
  <si>
    <t>BOVVN120</t>
  </si>
  <si>
    <t>BRAPN660</t>
  </si>
  <si>
    <t>BRKMN260</t>
  </si>
  <si>
    <t>BRMLN117</t>
  </si>
  <si>
    <t>R$ 24,62</t>
  </si>
  <si>
    <t>CCRON133</t>
  </si>
  <si>
    <t>CIELN315</t>
  </si>
  <si>
    <t xml:space="preserve">    3,15</t>
  </si>
  <si>
    <t>CIELN395</t>
  </si>
  <si>
    <t>CSNAN297</t>
  </si>
  <si>
    <t>CSNAN310</t>
  </si>
  <si>
    <t>CSNAN33</t>
  </si>
  <si>
    <t>ENBRN185</t>
  </si>
  <si>
    <t>EQTLN240</t>
  </si>
  <si>
    <t>GGBRN248</t>
  </si>
  <si>
    <t>GGBRN251</t>
  </si>
  <si>
    <t>GGBRN253</t>
  </si>
  <si>
    <t>ITUBN315</t>
  </si>
  <si>
    <t>ITUBN323</t>
  </si>
  <si>
    <t>JHSFN760</t>
  </si>
  <si>
    <t>KLBNN265</t>
  </si>
  <si>
    <t>LAMEN269</t>
  </si>
  <si>
    <t>LRENN443</t>
  </si>
  <si>
    <t xml:space="preserve">   44,29</t>
  </si>
  <si>
    <t>MGLUN280</t>
  </si>
  <si>
    <t>MULTN230</t>
  </si>
  <si>
    <t>NTCON510</t>
  </si>
  <si>
    <t>NTCON520</t>
  </si>
  <si>
    <t>PETRN317</t>
  </si>
  <si>
    <t>PRION360</t>
  </si>
  <si>
    <t>QUALN320</t>
  </si>
  <si>
    <t>RAILN195</t>
  </si>
  <si>
    <t>RENTN590</t>
  </si>
  <si>
    <t xml:space="preserve">   58,93</t>
  </si>
  <si>
    <t>RENTN650</t>
  </si>
  <si>
    <t xml:space="preserve">   64,93</t>
  </si>
  <si>
    <t>SANBN377</t>
  </si>
  <si>
    <t xml:space="preserve">  37,77</t>
  </si>
  <si>
    <t>SBSPN425</t>
  </si>
  <si>
    <t>SUZBN567</t>
  </si>
  <si>
    <t>SUZBN582</t>
  </si>
  <si>
    <t xml:space="preserve">   14,80</t>
  </si>
  <si>
    <t>USIMN147</t>
  </si>
  <si>
    <t xml:space="preserve">  14,75</t>
  </si>
  <si>
    <t>VALEN602</t>
  </si>
  <si>
    <t>VALEN612</t>
  </si>
  <si>
    <t>VALEN617</t>
  </si>
  <si>
    <t>VALEN732</t>
  </si>
  <si>
    <t>VALEN752</t>
  </si>
  <si>
    <t>VALEN762</t>
  </si>
  <si>
    <t>VALEN900</t>
  </si>
  <si>
    <t>VVARN135</t>
  </si>
  <si>
    <t xml:space="preserve">   68,47</t>
  </si>
  <si>
    <t>WEGEN700</t>
  </si>
  <si>
    <t>WEGEN760</t>
  </si>
  <si>
    <t>BOVAO610</t>
  </si>
  <si>
    <t>ITSAO122</t>
  </si>
  <si>
    <t>JBSSO255</t>
  </si>
  <si>
    <t>JHSFO843</t>
  </si>
  <si>
    <t xml:space="preserve">   44,94</t>
  </si>
  <si>
    <t xml:space="preserve">   48,94</t>
  </si>
  <si>
    <t xml:space="preserve">   50,94</t>
  </si>
  <si>
    <t>MGLUO239</t>
  </si>
  <si>
    <t>MGLUO570</t>
  </si>
  <si>
    <t>MGLUO935</t>
  </si>
  <si>
    <t>QUALO348</t>
  </si>
  <si>
    <t>VVARO135</t>
  </si>
  <si>
    <t>VVARO165</t>
  </si>
  <si>
    <t>VVARO200</t>
  </si>
  <si>
    <t>VVARO220</t>
  </si>
  <si>
    <t>VVARO61</t>
  </si>
  <si>
    <t xml:space="preserve">   73,72</t>
  </si>
  <si>
    <t>BBASC802</t>
  </si>
  <si>
    <t xml:space="preserve">   80,26</t>
  </si>
  <si>
    <t xml:space="preserve">   52,22</t>
  </si>
  <si>
    <t>R$ 7,47</t>
  </si>
  <si>
    <t xml:space="preserve">   47,94</t>
  </si>
  <si>
    <t>MRVEC227</t>
  </si>
  <si>
    <t>MRVEC262</t>
  </si>
  <si>
    <t>PETRC294</t>
  </si>
  <si>
    <t>VALEC617</t>
  </si>
  <si>
    <t>VVARC135</t>
  </si>
  <si>
    <t>VVARC165</t>
  </si>
  <si>
    <t>VVARC190</t>
  </si>
  <si>
    <t>BRDTD302</t>
  </si>
  <si>
    <t>ELETD405</t>
  </si>
  <si>
    <t>ELETD440</t>
  </si>
  <si>
    <t>PETRD339</t>
  </si>
  <si>
    <t>VALED770</t>
  </si>
  <si>
    <t>VALED860</t>
  </si>
  <si>
    <t>VVARD135</t>
  </si>
  <si>
    <t>VVARD225</t>
  </si>
  <si>
    <t>VVARD235</t>
  </si>
  <si>
    <t>BRDTD325</t>
  </si>
  <si>
    <t>COGND107</t>
  </si>
  <si>
    <t>ELETD377</t>
  </si>
  <si>
    <t>GGBRD242</t>
  </si>
  <si>
    <t>BRDTP302</t>
  </si>
  <si>
    <t>R$ 11,61</t>
  </si>
  <si>
    <t>COGNP107</t>
  </si>
  <si>
    <t>ELETP377</t>
  </si>
  <si>
    <t xml:space="preserve">   35,79</t>
  </si>
  <si>
    <t xml:space="preserve">   39,79</t>
  </si>
  <si>
    <t>PETRP199</t>
  </si>
  <si>
    <t>R$ 5,46</t>
  </si>
  <si>
    <t>VVARP135</t>
  </si>
  <si>
    <t>VVARP235</t>
  </si>
  <si>
    <t>BRFSF330</t>
  </si>
  <si>
    <t>R$ 13,25</t>
  </si>
  <si>
    <t>BBDCL249</t>
  </si>
  <si>
    <t>BRFSL320</t>
  </si>
  <si>
    <t>R$ 47,56</t>
  </si>
  <si>
    <t>VALEJ987</t>
  </si>
  <si>
    <t xml:space="preserve">   53,81</t>
  </si>
  <si>
    <t>R$ 55,00</t>
  </si>
  <si>
    <t>R$ 9,98</t>
  </si>
  <si>
    <t>VALEV807</t>
  </si>
  <si>
    <t>BRFSX320</t>
  </si>
  <si>
    <t>R$ 78,25</t>
  </si>
  <si>
    <t>VALEX105</t>
  </si>
  <si>
    <t>VALEX111</t>
  </si>
  <si>
    <t>R$ 2.710,00</t>
  </si>
  <si>
    <t>R$ 1.091,00</t>
  </si>
  <si>
    <t>R$ 503,00</t>
  </si>
  <si>
    <t>R$ 230,00</t>
  </si>
  <si>
    <t>R$ 99,00</t>
  </si>
  <si>
    <t xml:space="preserve">   61,31</t>
  </si>
  <si>
    <t>R$ 7,74</t>
  </si>
  <si>
    <t>VALES880</t>
  </si>
  <si>
    <t>VALES887</t>
  </si>
  <si>
    <t>BRFSR330</t>
  </si>
  <si>
    <t>ITUBQ321</t>
  </si>
  <si>
    <t>MGLUQ301</t>
  </si>
  <si>
    <t>CCMK21C007350</t>
  </si>
  <si>
    <t>R$ 173.400,00</t>
  </si>
  <si>
    <t>R$ 200.500,00</t>
  </si>
  <si>
    <t>R$ 349.850,00</t>
  </si>
  <si>
    <t>DOLH21C004900</t>
  </si>
  <si>
    <t>R$ 274.400,00</t>
  </si>
  <si>
    <t>R$ 158.900,00</t>
  </si>
  <si>
    <t>R$ 23.000,00</t>
  </si>
  <si>
    <t>ARZZM680</t>
  </si>
  <si>
    <t>CSMGA550</t>
  </si>
  <si>
    <t xml:space="preserve">   16,17</t>
  </si>
  <si>
    <t>DIRRA134</t>
  </si>
  <si>
    <t>PETRA296</t>
  </si>
  <si>
    <t>PETRA314</t>
  </si>
  <si>
    <t>PETRM296</t>
  </si>
  <si>
    <t xml:space="preserve">   10,54</t>
  </si>
  <si>
    <t>ELETN349</t>
  </si>
  <si>
    <t>BOBR4</t>
  </si>
  <si>
    <t>Vol Implicita</t>
  </si>
  <si>
    <t>Delta</t>
  </si>
  <si>
    <t>Gamma</t>
  </si>
  <si>
    <t>Theta</t>
  </si>
  <si>
    <t>Pjusto</t>
  </si>
  <si>
    <t>HLOG11</t>
  </si>
  <si>
    <t>INEP4</t>
  </si>
  <si>
    <t>RSID3</t>
  </si>
  <si>
    <t>EDGA11</t>
  </si>
  <si>
    <t>BCSA34</t>
  </si>
  <si>
    <t>GSFI11</t>
  </si>
  <si>
    <t>BSEV3</t>
  </si>
  <si>
    <t>NVDC34</t>
  </si>
  <si>
    <t>KNRE11</t>
  </si>
  <si>
    <t>EALT4</t>
  </si>
  <si>
    <t>FNOR11</t>
  </si>
  <si>
    <t>AZEV4</t>
  </si>
  <si>
    <t>AZEV3</t>
  </si>
  <si>
    <t>ITLC34</t>
  </si>
  <si>
    <t>DOLG21</t>
  </si>
  <si>
    <t>WING21</t>
  </si>
  <si>
    <t>RVBI11</t>
  </si>
  <si>
    <t>JNJB34</t>
  </si>
  <si>
    <t>OUFF11</t>
  </si>
  <si>
    <t>ENGI4</t>
  </si>
  <si>
    <t>TESA3</t>
  </si>
  <si>
    <t>ATOM3</t>
  </si>
  <si>
    <t>COPEL PNB</t>
  </si>
  <si>
    <t>ENEVA ON</t>
  </si>
  <si>
    <t>JHSF PART ON</t>
  </si>
  <si>
    <t>LOCAMERICA ON</t>
  </si>
  <si>
    <t xml:space="preserve">   41,82</t>
  </si>
  <si>
    <t xml:space="preserve">   44,07</t>
  </si>
  <si>
    <t xml:space="preserve">   47,07</t>
  </si>
  <si>
    <t xml:space="preserve">   47,57</t>
  </si>
  <si>
    <t xml:space="preserve">   16,54</t>
  </si>
  <si>
    <t>BEEFM774</t>
  </si>
  <si>
    <t xml:space="preserve">    2,95</t>
  </si>
  <si>
    <t xml:space="preserve">   10,26</t>
  </si>
  <si>
    <t xml:space="preserve">   10,76</t>
  </si>
  <si>
    <t xml:space="preserve">    9,26</t>
  </si>
  <si>
    <t xml:space="preserve">    9,76</t>
  </si>
  <si>
    <t>COGNM300</t>
  </si>
  <si>
    <t>COGNM320</t>
  </si>
  <si>
    <t>COGNM330</t>
  </si>
  <si>
    <t>COGNM360</t>
  </si>
  <si>
    <t>EQTLM160</t>
  </si>
  <si>
    <t xml:space="preserve">   13,21</t>
  </si>
  <si>
    <t xml:space="preserve">   18,46</t>
  </si>
  <si>
    <t xml:space="preserve">    7,63</t>
  </si>
  <si>
    <t xml:space="preserve">    8,83</t>
  </si>
  <si>
    <t>ITSAM871</t>
  </si>
  <si>
    <t xml:space="preserve">   20,05</t>
  </si>
  <si>
    <t xml:space="preserve">   20,30</t>
  </si>
  <si>
    <t xml:space="preserve">   20,55</t>
  </si>
  <si>
    <t xml:space="preserve">   21,80</t>
  </si>
  <si>
    <t xml:space="preserve">   22,30</t>
  </si>
  <si>
    <t xml:space="preserve">   23,80</t>
  </si>
  <si>
    <t xml:space="preserve">   11,83</t>
  </si>
  <si>
    <t xml:space="preserve">   16,08</t>
  </si>
  <si>
    <t>MRFGM100</t>
  </si>
  <si>
    <t>MRFGM110</t>
  </si>
  <si>
    <t xml:space="preserve">   15,11</t>
  </si>
  <si>
    <t xml:space="preserve">   27,61</t>
  </si>
  <si>
    <t>PETRM102</t>
  </si>
  <si>
    <t>PETRM137</t>
  </si>
  <si>
    <t>RADLM195</t>
  </si>
  <si>
    <t>TIETM132</t>
  </si>
  <si>
    <t xml:space="preserve">  13,19</t>
  </si>
  <si>
    <t>USIMM920</t>
  </si>
  <si>
    <t xml:space="preserve">   9,26</t>
  </si>
  <si>
    <t>VALEM89</t>
  </si>
  <si>
    <t>VALEM95</t>
  </si>
  <si>
    <t>VVARM100</t>
  </si>
  <si>
    <t>VVARM120</t>
  </si>
  <si>
    <t xml:space="preserve">    5,65</t>
  </si>
  <si>
    <t xml:space="preserve">    5,85</t>
  </si>
  <si>
    <t xml:space="preserve">    6,25</t>
  </si>
  <si>
    <t xml:space="preserve">    7,25</t>
  </si>
  <si>
    <t>COGNA730</t>
  </si>
  <si>
    <t>COGNA950</t>
  </si>
  <si>
    <t xml:space="preserve">   43,05</t>
  </si>
  <si>
    <t>PETRA356</t>
  </si>
  <si>
    <t>PETRA361</t>
  </si>
  <si>
    <t>PETRA366</t>
  </si>
  <si>
    <t>PETRA371</t>
  </si>
  <si>
    <t>PETRA376</t>
  </si>
  <si>
    <t>PETRA381</t>
  </si>
  <si>
    <t>PETRA386</t>
  </si>
  <si>
    <t>PETRA391</t>
  </si>
  <si>
    <t>PETRA396</t>
  </si>
  <si>
    <t>PETRA406</t>
  </si>
  <si>
    <t>PETRA417</t>
  </si>
  <si>
    <t>PETRA422</t>
  </si>
  <si>
    <t xml:space="preserve">   42,25</t>
  </si>
  <si>
    <t xml:space="preserve">   43,57</t>
  </si>
  <si>
    <t>B3SAA451</t>
  </si>
  <si>
    <t xml:space="preserve">   44,57</t>
  </si>
  <si>
    <t xml:space="preserve">   45,07</t>
  </si>
  <si>
    <t xml:space="preserve">   46,07</t>
  </si>
  <si>
    <t xml:space="preserve">   48,07</t>
  </si>
  <si>
    <t xml:space="preserve">   50,07</t>
  </si>
  <si>
    <t xml:space="preserve">   51,07</t>
  </si>
  <si>
    <t xml:space="preserve">   52,07</t>
  </si>
  <si>
    <t>R$ 9,31</t>
  </si>
  <si>
    <t xml:space="preserve">   53,07</t>
  </si>
  <si>
    <t xml:space="preserve">   54,07</t>
  </si>
  <si>
    <t xml:space="preserve">   55,07</t>
  </si>
  <si>
    <t xml:space="preserve">   56,07</t>
  </si>
  <si>
    <t>R$ 5,59</t>
  </si>
  <si>
    <t xml:space="preserve">   57,07</t>
  </si>
  <si>
    <t xml:space="preserve">   58,07</t>
  </si>
  <si>
    <t xml:space="preserve">   59,07</t>
  </si>
  <si>
    <t xml:space="preserve">   60,07</t>
  </si>
  <si>
    <t xml:space="preserve">   61,07</t>
  </si>
  <si>
    <t xml:space="preserve">   62,07</t>
  </si>
  <si>
    <t xml:space="preserve">   63,07</t>
  </si>
  <si>
    <t xml:space="preserve">   64,07</t>
  </si>
  <si>
    <t xml:space="preserve">   65,07</t>
  </si>
  <si>
    <t xml:space="preserve">   66,07</t>
  </si>
  <si>
    <t xml:space="preserve">   67,07</t>
  </si>
  <si>
    <t xml:space="preserve">   68,07</t>
  </si>
  <si>
    <t xml:space="preserve">   69,07</t>
  </si>
  <si>
    <t xml:space="preserve">   70,07</t>
  </si>
  <si>
    <t xml:space="preserve">   71,07</t>
  </si>
  <si>
    <t>R$ 15,40</t>
  </si>
  <si>
    <t>R$ 11,56</t>
  </si>
  <si>
    <t>R$ 8,84</t>
  </si>
  <si>
    <t>R$ 7,48</t>
  </si>
  <si>
    <t>R$ 5,09</t>
  </si>
  <si>
    <t xml:space="preserve">   22,04</t>
  </si>
  <si>
    <t>BBDCA300</t>
  </si>
  <si>
    <t>BOVAA131</t>
  </si>
  <si>
    <t xml:space="preserve">  131,00</t>
  </si>
  <si>
    <t>BOVAA139</t>
  </si>
  <si>
    <t xml:space="preserve">  139,00</t>
  </si>
  <si>
    <t>R$ 10,30</t>
  </si>
  <si>
    <t>BPACA895</t>
  </si>
  <si>
    <t xml:space="preserve">  89,50</t>
  </si>
  <si>
    <t>BPACA965</t>
  </si>
  <si>
    <t xml:space="preserve">  96,50</t>
  </si>
  <si>
    <t xml:space="preserve">   17,39</t>
  </si>
  <si>
    <t>BRDTA192</t>
  </si>
  <si>
    <t xml:space="preserve">  17,05</t>
  </si>
  <si>
    <t xml:space="preserve">    7,65</t>
  </si>
  <si>
    <t>CPLEA695</t>
  </si>
  <si>
    <t xml:space="preserve">  66,86</t>
  </si>
  <si>
    <t>CPLEA755</t>
  </si>
  <si>
    <t xml:space="preserve">  72,86</t>
  </si>
  <si>
    <t>R$ 20,72</t>
  </si>
  <si>
    <t>EMBRA117</t>
  </si>
  <si>
    <t>ENEVA630</t>
  </si>
  <si>
    <t>ENEVA650</t>
  </si>
  <si>
    <t>ENEVA680</t>
  </si>
  <si>
    <t>FLRYA280</t>
  </si>
  <si>
    <t xml:space="preserve">   13,46</t>
  </si>
  <si>
    <t xml:space="preserve">   13,96</t>
  </si>
  <si>
    <t xml:space="preserve">   14,96</t>
  </si>
  <si>
    <t xml:space="preserve">   16,96</t>
  </si>
  <si>
    <t xml:space="preserve">   17,96</t>
  </si>
  <si>
    <t xml:space="preserve">   20,46</t>
  </si>
  <si>
    <t xml:space="preserve">   22,96</t>
  </si>
  <si>
    <t xml:space="preserve">   10,08</t>
  </si>
  <si>
    <t xml:space="preserve">   11,08</t>
  </si>
  <si>
    <t>GOLLA317</t>
  </si>
  <si>
    <t>HAPVA167</t>
  </si>
  <si>
    <t xml:space="preserve">   16,77</t>
  </si>
  <si>
    <t>HAPVA763</t>
  </si>
  <si>
    <t xml:space="preserve">   15,05</t>
  </si>
  <si>
    <t xml:space="preserve">   18,55</t>
  </si>
  <si>
    <t xml:space="preserve">   19,05</t>
  </si>
  <si>
    <t>R$ 12,20</t>
  </si>
  <si>
    <t>ITUBA196</t>
  </si>
  <si>
    <t xml:space="preserve">   19,55</t>
  </si>
  <si>
    <t xml:space="preserve">   21,05</t>
  </si>
  <si>
    <t xml:space="preserve">   22,05</t>
  </si>
  <si>
    <t xml:space="preserve">   22,55</t>
  </si>
  <si>
    <t xml:space="preserve">   23,05</t>
  </si>
  <si>
    <t xml:space="preserve">   23,55</t>
  </si>
  <si>
    <t>R$ 8,37</t>
  </si>
  <si>
    <t xml:space="preserve">   24,05</t>
  </si>
  <si>
    <t>R$ 7,89</t>
  </si>
  <si>
    <t xml:space="preserve">   24,55</t>
  </si>
  <si>
    <t xml:space="preserve">   25,05</t>
  </si>
  <si>
    <t xml:space="preserve">   25,55</t>
  </si>
  <si>
    <t xml:space="preserve">   26,05</t>
  </si>
  <si>
    <t xml:space="preserve">   26,55</t>
  </si>
  <si>
    <t xml:space="preserve">   27,05</t>
  </si>
  <si>
    <t xml:space="preserve">   27,55</t>
  </si>
  <si>
    <t xml:space="preserve">   28,05</t>
  </si>
  <si>
    <t xml:space="preserve">   28,55</t>
  </si>
  <si>
    <t xml:space="preserve">   29,05</t>
  </si>
  <si>
    <t xml:space="preserve">   29,55</t>
  </si>
  <si>
    <t xml:space="preserve">   30,05</t>
  </si>
  <si>
    <t xml:space="preserve">   30,55</t>
  </si>
  <si>
    <t xml:space="preserve">   31,05</t>
  </si>
  <si>
    <t xml:space="preserve">   31,55</t>
  </si>
  <si>
    <t xml:space="preserve">   32,05</t>
  </si>
  <si>
    <t xml:space="preserve">   33,55</t>
  </si>
  <si>
    <t xml:space="preserve">   33,05</t>
  </si>
  <si>
    <t xml:space="preserve">   32,55</t>
  </si>
  <si>
    <t xml:space="preserve">   34,05</t>
  </si>
  <si>
    <t xml:space="preserve">   34,55</t>
  </si>
  <si>
    <t xml:space="preserve">   35,05</t>
  </si>
  <si>
    <t>JHSFA819</t>
  </si>
  <si>
    <t xml:space="preserve">    8,19</t>
  </si>
  <si>
    <t>LIGTA243</t>
  </si>
  <si>
    <t xml:space="preserve">   27,58</t>
  </si>
  <si>
    <t xml:space="preserve">   28,58</t>
  </si>
  <si>
    <t xml:space="preserve">   24,08</t>
  </si>
  <si>
    <t xml:space="preserve">   24,58</t>
  </si>
  <si>
    <t xml:space="preserve">   25,08</t>
  </si>
  <si>
    <t xml:space="preserve">   25,58</t>
  </si>
  <si>
    <t xml:space="preserve">   27,08</t>
  </si>
  <si>
    <t xml:space="preserve">   29,08</t>
  </si>
  <si>
    <t xml:space="preserve">   19,58</t>
  </si>
  <si>
    <t xml:space="preserve">   20,08</t>
  </si>
  <si>
    <t xml:space="preserve">   22,58</t>
  </si>
  <si>
    <t xml:space="preserve">   23,08</t>
  </si>
  <si>
    <t xml:space="preserve">   23,58</t>
  </si>
  <si>
    <t>PETRA117</t>
  </si>
  <si>
    <t>R$ 11,03</t>
  </si>
  <si>
    <t>R$ 9,57</t>
  </si>
  <si>
    <t>R$ 12,80</t>
  </si>
  <si>
    <t>R$ 9,14</t>
  </si>
  <si>
    <t>R$ 7,21</t>
  </si>
  <si>
    <t>R$ 4,81</t>
  </si>
  <si>
    <t>R$ 6,17</t>
  </si>
  <si>
    <t>R$ 5,18</t>
  </si>
  <si>
    <t>PETRA336</t>
  </si>
  <si>
    <t>PETRA346</t>
  </si>
  <si>
    <t>VALEA102</t>
  </si>
  <si>
    <t>VALEA106</t>
  </si>
  <si>
    <t>VALEA108</t>
  </si>
  <si>
    <t xml:space="preserve">  108,24</t>
  </si>
  <si>
    <t>R$ 74,98</t>
  </si>
  <si>
    <t>R$ 38,05</t>
  </si>
  <si>
    <t>R$ 39,09</t>
  </si>
  <si>
    <t>R$ 31,87</t>
  </si>
  <si>
    <t>R$ 34,50</t>
  </si>
  <si>
    <t>R$ 28,39</t>
  </si>
  <si>
    <t>R$ 28,00</t>
  </si>
  <si>
    <t>R$ 22,24</t>
  </si>
  <si>
    <t>R$ 24,83</t>
  </si>
  <si>
    <t>R$ 23,09</t>
  </si>
  <si>
    <t>R$ 19,42</t>
  </si>
  <si>
    <t>R$ 17,99</t>
  </si>
  <si>
    <t>R$ 20,27</t>
  </si>
  <si>
    <t>R$ 17,61</t>
  </si>
  <si>
    <t>R$ 16,17</t>
  </si>
  <si>
    <t>R$ 14,76</t>
  </si>
  <si>
    <t>R$ 13,09</t>
  </si>
  <si>
    <t>R$ 12,40</t>
  </si>
  <si>
    <t>R$ 11,22</t>
  </si>
  <si>
    <t>VALEA92</t>
  </si>
  <si>
    <t xml:space="preserve">  104,24</t>
  </si>
  <si>
    <t xml:space="preserve">   50,21</t>
  </si>
  <si>
    <t>R$ 5,73</t>
  </si>
  <si>
    <t xml:space="preserve">   43,32</t>
  </si>
  <si>
    <t xml:space="preserve">   45,32</t>
  </si>
  <si>
    <t xml:space="preserve">   45,82</t>
  </si>
  <si>
    <t xml:space="preserve">   46,32</t>
  </si>
  <si>
    <t xml:space="preserve">   45,57</t>
  </si>
  <si>
    <t xml:space="preserve">   46,57</t>
  </si>
  <si>
    <t xml:space="preserve">   47,32</t>
  </si>
  <si>
    <t xml:space="preserve">   47,82</t>
  </si>
  <si>
    <t xml:space="preserve">   48,32</t>
  </si>
  <si>
    <t xml:space="preserve">   48,57</t>
  </si>
  <si>
    <t xml:space="preserve">   48,82</t>
  </si>
  <si>
    <t xml:space="preserve">   53,57</t>
  </si>
  <si>
    <t xml:space="preserve">   54,57</t>
  </si>
  <si>
    <t xml:space="preserve">   55,57</t>
  </si>
  <si>
    <t xml:space="preserve">   56,57</t>
  </si>
  <si>
    <t xml:space="preserve">   57,57</t>
  </si>
  <si>
    <t xml:space="preserve">   58,57</t>
  </si>
  <si>
    <t xml:space="preserve">   59,57</t>
  </si>
  <si>
    <t xml:space="preserve">   60,57</t>
  </si>
  <si>
    <t xml:space="preserve">   61,57</t>
  </si>
  <si>
    <t xml:space="preserve">   62,57</t>
  </si>
  <si>
    <t xml:space="preserve">   63,57</t>
  </si>
  <si>
    <t xml:space="preserve">   64,57</t>
  </si>
  <si>
    <t>R$ 3,91</t>
  </si>
  <si>
    <t xml:space="preserve">   65,57</t>
  </si>
  <si>
    <t xml:space="preserve">   69,57</t>
  </si>
  <si>
    <t>B3SAM706</t>
  </si>
  <si>
    <t xml:space="preserve">   71,57</t>
  </si>
  <si>
    <t xml:space="preserve">   72,57</t>
  </si>
  <si>
    <t xml:space="preserve">   77,57</t>
  </si>
  <si>
    <t>R$ 16,90</t>
  </si>
  <si>
    <t>R$ 9,38</t>
  </si>
  <si>
    <t>R$ 13,49</t>
  </si>
  <si>
    <t>BBASM569</t>
  </si>
  <si>
    <t>R$ 17,43</t>
  </si>
  <si>
    <t>BBDCM244</t>
  </si>
  <si>
    <t xml:space="preserve">   24,79</t>
  </si>
  <si>
    <t>BBDCM254</t>
  </si>
  <si>
    <t>BBDCM299</t>
  </si>
  <si>
    <t>R$ 4,69</t>
  </si>
  <si>
    <t xml:space="preserve">   11,20</t>
  </si>
  <si>
    <t xml:space="preserve">   17,70</t>
  </si>
  <si>
    <t>R$ 7,29</t>
  </si>
  <si>
    <t>R$ 10,37</t>
  </si>
  <si>
    <t>BOVAM127</t>
  </si>
  <si>
    <t>BOVAM131</t>
  </si>
  <si>
    <t>R$ 16,64</t>
  </si>
  <si>
    <t>BOVVM116</t>
  </si>
  <si>
    <t>BOVVM120</t>
  </si>
  <si>
    <t>BPACM132</t>
  </si>
  <si>
    <t xml:space="preserve"> 132,00</t>
  </si>
  <si>
    <t>R$ 41,65</t>
  </si>
  <si>
    <t>BPACM855</t>
  </si>
  <si>
    <t xml:space="preserve">  85,50</t>
  </si>
  <si>
    <t>BPACM865</t>
  </si>
  <si>
    <t xml:space="preserve">  86,50</t>
  </si>
  <si>
    <t>BPACM895</t>
  </si>
  <si>
    <t>BPACM905</t>
  </si>
  <si>
    <t>BPACM935</t>
  </si>
  <si>
    <t>BRAPM671</t>
  </si>
  <si>
    <t>BRDTM192</t>
  </si>
  <si>
    <t>BRDTM197</t>
  </si>
  <si>
    <t>BRDTM215</t>
  </si>
  <si>
    <t>BRDTM232</t>
  </si>
  <si>
    <t>BRFSM250</t>
  </si>
  <si>
    <t>BRSRM135</t>
  </si>
  <si>
    <t xml:space="preserve">  13,30</t>
  </si>
  <si>
    <t xml:space="preserve">  14,05</t>
  </si>
  <si>
    <t>R$ 12,52</t>
  </si>
  <si>
    <t>CCROM155</t>
  </si>
  <si>
    <t xml:space="preserve">  24,89</t>
  </si>
  <si>
    <t xml:space="preserve">  27,14</t>
  </si>
  <si>
    <t xml:space="preserve">    4,15</t>
  </si>
  <si>
    <t xml:space="preserve">    4,45</t>
  </si>
  <si>
    <t xml:space="preserve">    4,85</t>
  </si>
  <si>
    <t xml:space="preserve">    5,15</t>
  </si>
  <si>
    <t xml:space="preserve">    5,55</t>
  </si>
  <si>
    <t xml:space="preserve">   12,76</t>
  </si>
  <si>
    <t xml:space="preserve">   13,76</t>
  </si>
  <si>
    <t>CMIGM145</t>
  </si>
  <si>
    <t xml:space="preserve">   14,26</t>
  </si>
  <si>
    <t>CMIGM149</t>
  </si>
  <si>
    <t xml:space="preserve">   14,76</t>
  </si>
  <si>
    <t>R$ 4,44</t>
  </si>
  <si>
    <t xml:space="preserve">  55,36</t>
  </si>
  <si>
    <t xml:space="preserve">  56,36</t>
  </si>
  <si>
    <t xml:space="preserve">  57,36</t>
  </si>
  <si>
    <t xml:space="preserve">  58,36</t>
  </si>
  <si>
    <t xml:space="preserve">  60,36</t>
  </si>
  <si>
    <t xml:space="preserve">  61,36</t>
  </si>
  <si>
    <t xml:space="preserve">  62,36</t>
  </si>
  <si>
    <t xml:space="preserve">  63,36</t>
  </si>
  <si>
    <t xml:space="preserve">  64,36</t>
  </si>
  <si>
    <t xml:space="preserve">  66,36</t>
  </si>
  <si>
    <t>CPLEM695</t>
  </si>
  <si>
    <t xml:space="preserve">  67,36</t>
  </si>
  <si>
    <t xml:space="preserve">  68,36</t>
  </si>
  <si>
    <t xml:space="preserve">  69,36</t>
  </si>
  <si>
    <t xml:space="preserve">  70,36</t>
  </si>
  <si>
    <t>CPLEM740</t>
  </si>
  <si>
    <t xml:space="preserve">  71,36</t>
  </si>
  <si>
    <t>CPLEM750</t>
  </si>
  <si>
    <t xml:space="preserve">  72,36</t>
  </si>
  <si>
    <t>CPLEM755</t>
  </si>
  <si>
    <t>CPLEM760</t>
  </si>
  <si>
    <t xml:space="preserve">  73,36</t>
  </si>
  <si>
    <t>CSNAM330</t>
  </si>
  <si>
    <t>CSNAM340</t>
  </si>
  <si>
    <t>CSNAM390</t>
  </si>
  <si>
    <t>CYREM284</t>
  </si>
  <si>
    <t>EGIEM431</t>
  </si>
  <si>
    <t>EGIEM441</t>
  </si>
  <si>
    <t>EGIEM451</t>
  </si>
  <si>
    <t>ELETM451</t>
  </si>
  <si>
    <t>ENEVM550</t>
  </si>
  <si>
    <t>ENEVM590</t>
  </si>
  <si>
    <t>ENEVM600</t>
  </si>
  <si>
    <t>ENGIM510</t>
  </si>
  <si>
    <t>GFSAM440</t>
  </si>
  <si>
    <t xml:space="preserve">   17,71</t>
  </si>
  <si>
    <t xml:space="preserve">   20,21</t>
  </si>
  <si>
    <t xml:space="preserve">   23,21</t>
  </si>
  <si>
    <t xml:space="preserve">   24,71</t>
  </si>
  <si>
    <t xml:space="preserve">   26,21</t>
  </si>
  <si>
    <t xml:space="preserve">   33,21</t>
  </si>
  <si>
    <t>GNDIM730</t>
  </si>
  <si>
    <t xml:space="preserve">   10,33</t>
  </si>
  <si>
    <t xml:space="preserve">   10,83</t>
  </si>
  <si>
    <t>GOAUM110</t>
  </si>
  <si>
    <t xml:space="preserve">   11,33</t>
  </si>
  <si>
    <t xml:space="preserve">    9,43</t>
  </si>
  <si>
    <t>GOLLM192</t>
  </si>
  <si>
    <t>GRNDM793</t>
  </si>
  <si>
    <t>HYPEM355</t>
  </si>
  <si>
    <t>R$ 26,28</t>
  </si>
  <si>
    <t xml:space="preserve">   19,80</t>
  </si>
  <si>
    <t xml:space="preserve">   20,80</t>
  </si>
  <si>
    <t xml:space="preserve">   22,80</t>
  </si>
  <si>
    <t xml:space="preserve">   23,30</t>
  </si>
  <si>
    <t xml:space="preserve">   25,30</t>
  </si>
  <si>
    <t xml:space="preserve">   26,30</t>
  </si>
  <si>
    <t xml:space="preserve">   27,30</t>
  </si>
  <si>
    <t xml:space="preserve">   27,80</t>
  </si>
  <si>
    <t xml:space="preserve">   28,80</t>
  </si>
  <si>
    <t xml:space="preserve">   29,30</t>
  </si>
  <si>
    <t xml:space="preserve">   28,30</t>
  </si>
  <si>
    <t xml:space="preserve">   29,80</t>
  </si>
  <si>
    <t xml:space="preserve">   30,30</t>
  </si>
  <si>
    <t xml:space="preserve">   30,80</t>
  </si>
  <si>
    <t xml:space="preserve">   31,30</t>
  </si>
  <si>
    <t xml:space="preserve">   32,30</t>
  </si>
  <si>
    <t xml:space="preserve">   32,80</t>
  </si>
  <si>
    <t xml:space="preserve">   31,80</t>
  </si>
  <si>
    <t xml:space="preserve">   34,30</t>
  </si>
  <si>
    <t>ITUBM346</t>
  </si>
  <si>
    <t xml:space="preserve">   34,80</t>
  </si>
  <si>
    <t xml:space="preserve">   35,30</t>
  </si>
  <si>
    <t>ITUBM358</t>
  </si>
  <si>
    <t xml:space="preserve">   35,80</t>
  </si>
  <si>
    <t xml:space="preserve">   35,55</t>
  </si>
  <si>
    <t xml:space="preserve">   37,30</t>
  </si>
  <si>
    <t xml:space="preserve">   38,30</t>
  </si>
  <si>
    <t xml:space="preserve">   38,80</t>
  </si>
  <si>
    <t>R$ 11,44</t>
  </si>
  <si>
    <t>JHSFM769</t>
  </si>
  <si>
    <t xml:space="preserve">    7,69</t>
  </si>
  <si>
    <t>JHSFM819</t>
  </si>
  <si>
    <t>KLBNM245</t>
  </si>
  <si>
    <t>LAMEM412</t>
  </si>
  <si>
    <t>LRENM393</t>
  </si>
  <si>
    <t xml:space="preserve">   39,31</t>
  </si>
  <si>
    <t>MDIAM340</t>
  </si>
  <si>
    <t xml:space="preserve">   26,58</t>
  </si>
  <si>
    <t>MGLUM283</t>
  </si>
  <si>
    <t xml:space="preserve">   28,33</t>
  </si>
  <si>
    <t>R$ 3,71</t>
  </si>
  <si>
    <t xml:space="preserve">   30,33</t>
  </si>
  <si>
    <t xml:space="preserve">   31,33</t>
  </si>
  <si>
    <t>MRVEM181</t>
  </si>
  <si>
    <t>MULTM195</t>
  </si>
  <si>
    <t xml:space="preserve">   19,11</t>
  </si>
  <si>
    <t xml:space="preserve">   19,61</t>
  </si>
  <si>
    <t>MULTM205</t>
  </si>
  <si>
    <t xml:space="preserve">   20,11</t>
  </si>
  <si>
    <t xml:space="preserve">   20,61</t>
  </si>
  <si>
    <t>MULTM215</t>
  </si>
  <si>
    <t xml:space="preserve">   21,11</t>
  </si>
  <si>
    <t xml:space="preserve">   21,61</t>
  </si>
  <si>
    <t xml:space="preserve">   22,11</t>
  </si>
  <si>
    <t xml:space="preserve">   22,61</t>
  </si>
  <si>
    <t xml:space="preserve">   23,11</t>
  </si>
  <si>
    <t xml:space="preserve">   23,61</t>
  </si>
  <si>
    <t xml:space="preserve">   24,11</t>
  </si>
  <si>
    <t xml:space="preserve">   24,61</t>
  </si>
  <si>
    <t xml:space="preserve">   25,61</t>
  </si>
  <si>
    <t>NTCOM450</t>
  </si>
  <si>
    <t>NTCOM495</t>
  </si>
  <si>
    <t>NTCOM530</t>
  </si>
  <si>
    <t>PCARM860</t>
  </si>
  <si>
    <t>PCARM890</t>
  </si>
  <si>
    <t>PETRM399</t>
  </si>
  <si>
    <t>PETRM406</t>
  </si>
  <si>
    <t>R$ 13,34</t>
  </si>
  <si>
    <t>POMOM330</t>
  </si>
  <si>
    <t xml:space="preserve">    3,28</t>
  </si>
  <si>
    <t>PRIOM470</t>
  </si>
  <si>
    <t>PRIOM590</t>
  </si>
  <si>
    <t>PRIOM600</t>
  </si>
  <si>
    <t>PRIOM610</t>
  </si>
  <si>
    <t>PRIOM620</t>
  </si>
  <si>
    <t>PRIOM630</t>
  </si>
  <si>
    <t>PRIOM640</t>
  </si>
  <si>
    <t>PRIOM660</t>
  </si>
  <si>
    <t>PRIOM670</t>
  </si>
  <si>
    <t>PRIOM680</t>
  </si>
  <si>
    <t>PRIOM690</t>
  </si>
  <si>
    <t>PSSAM480</t>
  </si>
  <si>
    <t>RAPTM156</t>
  </si>
  <si>
    <t xml:space="preserve">   15,54</t>
  </si>
  <si>
    <t>SANBM460</t>
  </si>
  <si>
    <t>SANBM470</t>
  </si>
  <si>
    <t xml:space="preserve">  25,09</t>
  </si>
  <si>
    <t xml:space="preserve">  26,09</t>
  </si>
  <si>
    <t>SBSPM350</t>
  </si>
  <si>
    <t>SEERM150</t>
  </si>
  <si>
    <t>SMTOM260</t>
  </si>
  <si>
    <t>SUZBM575</t>
  </si>
  <si>
    <t>TAEEM315</t>
  </si>
  <si>
    <t xml:space="preserve">  30,03</t>
  </si>
  <si>
    <t>TAEEM325</t>
  </si>
  <si>
    <t xml:space="preserve">  31,03</t>
  </si>
  <si>
    <t>TAEEM335</t>
  </si>
  <si>
    <t xml:space="preserve">  32,03</t>
  </si>
  <si>
    <t>TAEEM341</t>
  </si>
  <si>
    <t xml:space="preserve">  34,03</t>
  </si>
  <si>
    <t>TAEEM345</t>
  </si>
  <si>
    <t>TIMSM155</t>
  </si>
  <si>
    <t xml:space="preserve">   19,92</t>
  </si>
  <si>
    <t xml:space="preserve">   24,92</t>
  </si>
  <si>
    <t>TOTSM290</t>
  </si>
  <si>
    <t xml:space="preserve">   28,92</t>
  </si>
  <si>
    <t>TRPLM270</t>
  </si>
  <si>
    <t>VALEM10</t>
  </si>
  <si>
    <t>R$ 27,00</t>
  </si>
  <si>
    <t>VALEM912</t>
  </si>
  <si>
    <t>VALEM917</t>
  </si>
  <si>
    <t>VALEM92</t>
  </si>
  <si>
    <t>R$ 6,73</t>
  </si>
  <si>
    <t>R$ 8,64</t>
  </si>
  <si>
    <t>VALEM96</t>
  </si>
  <si>
    <t>VALEM962</t>
  </si>
  <si>
    <t xml:space="preserve">   38,46</t>
  </si>
  <si>
    <t xml:space="preserve">   40,46</t>
  </si>
  <si>
    <t xml:space="preserve">   42,46</t>
  </si>
  <si>
    <t xml:space="preserve">   43,46</t>
  </si>
  <si>
    <t xml:space="preserve">   44,46</t>
  </si>
  <si>
    <t xml:space="preserve">   53,21</t>
  </si>
  <si>
    <t xml:space="preserve">   35,96</t>
  </si>
  <si>
    <t xml:space="preserve">   40,96</t>
  </si>
  <si>
    <t xml:space="preserve">   41,46</t>
  </si>
  <si>
    <t xml:space="preserve">   41,96</t>
  </si>
  <si>
    <t xml:space="preserve">   42,96</t>
  </si>
  <si>
    <t xml:space="preserve">   43,96</t>
  </si>
  <si>
    <t xml:space="preserve">   44,96</t>
  </si>
  <si>
    <t xml:space="preserve">   45,46</t>
  </si>
  <si>
    <t xml:space="preserve">   45,96</t>
  </si>
  <si>
    <t xml:space="preserve">   46,96</t>
  </si>
  <si>
    <t xml:space="preserve">   47,96</t>
  </si>
  <si>
    <t>VVARM160</t>
  </si>
  <si>
    <t>VVARM185</t>
  </si>
  <si>
    <t>WEGEM560</t>
  </si>
  <si>
    <t>WEGEM665</t>
  </si>
  <si>
    <t>R$ 15,30</t>
  </si>
  <si>
    <t xml:space="preserve">  65,36</t>
  </si>
  <si>
    <t>MULTM160</t>
  </si>
  <si>
    <t xml:space="preserve">   15,61</t>
  </si>
  <si>
    <t>VALEM479</t>
  </si>
  <si>
    <t xml:space="preserve">   36,96</t>
  </si>
  <si>
    <t xml:space="preserve">   38,96</t>
  </si>
  <si>
    <t xml:space="preserve">   44,82</t>
  </si>
  <si>
    <t xml:space="preserve">   49,07</t>
  </si>
  <si>
    <t xml:space="preserve">   49,57</t>
  </si>
  <si>
    <t xml:space="preserve">   50,57</t>
  </si>
  <si>
    <t xml:space="preserve">   51,57</t>
  </si>
  <si>
    <t>BRSRM112</t>
  </si>
  <si>
    <t xml:space="preserve">  11,05</t>
  </si>
  <si>
    <t xml:space="preserve">   11,26</t>
  </si>
  <si>
    <t xml:space="preserve">  59,36</t>
  </si>
  <si>
    <t xml:space="preserve">    9,83</t>
  </si>
  <si>
    <t xml:space="preserve">    9,63</t>
  </si>
  <si>
    <t xml:space="preserve">   18,80</t>
  </si>
  <si>
    <t xml:space="preserve">   24,80</t>
  </si>
  <si>
    <t xml:space="preserve">   25,80</t>
  </si>
  <si>
    <t>VVARM130</t>
  </si>
  <si>
    <t xml:space="preserve">   46,82</t>
  </si>
  <si>
    <t xml:space="preserve">   52,57</t>
  </si>
  <si>
    <t xml:space="preserve">   22,29</t>
  </si>
  <si>
    <t>BRDTM265</t>
  </si>
  <si>
    <t xml:space="preserve">   12,26</t>
  </si>
  <si>
    <t xml:space="preserve">   17,46</t>
  </si>
  <si>
    <t xml:space="preserve">   18,71</t>
  </si>
  <si>
    <t xml:space="preserve">   26,80</t>
  </si>
  <si>
    <t xml:space="preserve">   20,83</t>
  </si>
  <si>
    <t>MRVEM161</t>
  </si>
  <si>
    <t xml:space="preserve">   16,16</t>
  </si>
  <si>
    <t xml:space="preserve">   43,82</t>
  </si>
  <si>
    <t xml:space="preserve">   44,32</t>
  </si>
  <si>
    <t>BBDCM173</t>
  </si>
  <si>
    <t>BBDCM300</t>
  </si>
  <si>
    <t>BEEFM824</t>
  </si>
  <si>
    <t>BRDTM285</t>
  </si>
  <si>
    <t xml:space="preserve">    3,35</t>
  </si>
  <si>
    <t xml:space="preserve">   11,76</t>
  </si>
  <si>
    <t>COGNM370</t>
  </si>
  <si>
    <t>ITUBM191</t>
  </si>
  <si>
    <t xml:space="preserve">   19,30</t>
  </si>
  <si>
    <t xml:space="preserve">   21,30</t>
  </si>
  <si>
    <t xml:space="preserve">   21,55</t>
  </si>
  <si>
    <t xml:space="preserve">   24,30</t>
  </si>
  <si>
    <t xml:space="preserve">   18,08</t>
  </si>
  <si>
    <t>PETRM142</t>
  </si>
  <si>
    <t>PETRM147</t>
  </si>
  <si>
    <t>ARZZA740</t>
  </si>
  <si>
    <t>R$ 12,54</t>
  </si>
  <si>
    <t>R$ 7,27</t>
  </si>
  <si>
    <t xml:space="preserve">   66,57</t>
  </si>
  <si>
    <t xml:space="preserve">   67,57</t>
  </si>
  <si>
    <t xml:space="preserve">   68,57</t>
  </si>
  <si>
    <t>R$ 9,85</t>
  </si>
  <si>
    <t>BBDCA299</t>
  </si>
  <si>
    <t>BBDCA304</t>
  </si>
  <si>
    <t>R$ 54,44</t>
  </si>
  <si>
    <t>R$ 33,99</t>
  </si>
  <si>
    <t>R$ 22,89</t>
  </si>
  <si>
    <t>R$ 20,80</t>
  </si>
  <si>
    <t>R$ 18,80</t>
  </si>
  <si>
    <t>R$ 17,30</t>
  </si>
  <si>
    <t>R$ 16,82</t>
  </si>
  <si>
    <t>BOVVA124</t>
  </si>
  <si>
    <t>R$ 20,61</t>
  </si>
  <si>
    <t>R$ 4,99</t>
  </si>
  <si>
    <t>BRAPA741</t>
  </si>
  <si>
    <t xml:space="preserve">   74,13</t>
  </si>
  <si>
    <t>BRAPA761</t>
  </si>
  <si>
    <t xml:space="preserve">   76,13</t>
  </si>
  <si>
    <t>BRAPA771</t>
  </si>
  <si>
    <t xml:space="preserve">   77,13</t>
  </si>
  <si>
    <t>BRAPA781</t>
  </si>
  <si>
    <t xml:space="preserve">   78,13</t>
  </si>
  <si>
    <t>BRAPA791</t>
  </si>
  <si>
    <t xml:space="preserve">   79,13</t>
  </si>
  <si>
    <t>BRAPA821</t>
  </si>
  <si>
    <t xml:space="preserve">   82,13</t>
  </si>
  <si>
    <t>BRDTA245</t>
  </si>
  <si>
    <t>BRDTA255</t>
  </si>
  <si>
    <t>BRDTA265</t>
  </si>
  <si>
    <t>BRDTA285</t>
  </si>
  <si>
    <t xml:space="preserve">  14,80</t>
  </si>
  <si>
    <t>CESPA300</t>
  </si>
  <si>
    <t xml:space="preserve">  29,64</t>
  </si>
  <si>
    <t xml:space="preserve">  30,64</t>
  </si>
  <si>
    <t xml:space="preserve">   15,26</t>
  </si>
  <si>
    <t>CMIGA164</t>
  </si>
  <si>
    <t xml:space="preserve">   16,26</t>
  </si>
  <si>
    <t>CMIGA169</t>
  </si>
  <si>
    <t>COGNA240</t>
  </si>
  <si>
    <t>COGNA370</t>
  </si>
  <si>
    <t>COGNA380</t>
  </si>
  <si>
    <t>COGNA390</t>
  </si>
  <si>
    <t>COGNA410</t>
  </si>
  <si>
    <t>COGNA720</t>
  </si>
  <si>
    <t>COGNA740</t>
  </si>
  <si>
    <t>COGNA760</t>
  </si>
  <si>
    <t>COGNA780</t>
  </si>
  <si>
    <t>R$ 9,49</t>
  </si>
  <si>
    <t xml:space="preserve">  74,36</t>
  </si>
  <si>
    <t>CPLEA780</t>
  </si>
  <si>
    <t xml:space="preserve">  75,36</t>
  </si>
  <si>
    <t xml:space="preserve">  76,36</t>
  </si>
  <si>
    <t>CPLEA800</t>
  </si>
  <si>
    <t xml:space="preserve">  77,36</t>
  </si>
  <si>
    <t>CSMGA590</t>
  </si>
  <si>
    <t>R$ 9,78</t>
  </si>
  <si>
    <t>R$ 8,94</t>
  </si>
  <si>
    <t>R$ 6,87</t>
  </si>
  <si>
    <t>CSNAA330</t>
  </si>
  <si>
    <t>CSNAA340</t>
  </si>
  <si>
    <t>CSNAA350</t>
  </si>
  <si>
    <t>R$ 7,19</t>
  </si>
  <si>
    <t>CYREA34</t>
  </si>
  <si>
    <t>ECORA150</t>
  </si>
  <si>
    <t>EGIEA496</t>
  </si>
  <si>
    <t>R$ 9,29</t>
  </si>
  <si>
    <t>ELETA430</t>
  </si>
  <si>
    <t>EQTLA215</t>
  </si>
  <si>
    <t>GFSAA460</t>
  </si>
  <si>
    <t>GFSAA480</t>
  </si>
  <si>
    <t>GFSAA540</t>
  </si>
  <si>
    <t>GGBRA204</t>
  </si>
  <si>
    <t>GNDIA850</t>
  </si>
  <si>
    <t xml:space="preserve">   12,33</t>
  </si>
  <si>
    <t>HYPEA335</t>
  </si>
  <si>
    <t>R$ 13,18</t>
  </si>
  <si>
    <t>R$ 9,72</t>
  </si>
  <si>
    <t xml:space="preserve">   36,30</t>
  </si>
  <si>
    <t>JHSFA769</t>
  </si>
  <si>
    <t>KLBNA275</t>
  </si>
  <si>
    <t>LAMEA209</t>
  </si>
  <si>
    <t>R$ 4,34</t>
  </si>
  <si>
    <t>LAMEA214</t>
  </si>
  <si>
    <t>LAMEA294</t>
  </si>
  <si>
    <t>LCAMA310</t>
  </si>
  <si>
    <t xml:space="preserve">   30,93</t>
  </si>
  <si>
    <t>LRENA428</t>
  </si>
  <si>
    <t>MDIAA330</t>
  </si>
  <si>
    <t xml:space="preserve">   32,61</t>
  </si>
  <si>
    <t xml:space="preserve">   34,61</t>
  </si>
  <si>
    <t xml:space="preserve">   35,61</t>
  </si>
  <si>
    <t>MRFGA130</t>
  </si>
  <si>
    <t>MRFGA195</t>
  </si>
  <si>
    <t>MULTA170</t>
  </si>
  <si>
    <t xml:space="preserve">   16,61</t>
  </si>
  <si>
    <t>R$ 6,77</t>
  </si>
  <si>
    <t xml:space="preserve">   26,61</t>
  </si>
  <si>
    <t xml:space="preserve">   28,61</t>
  </si>
  <si>
    <t>PCARA770</t>
  </si>
  <si>
    <t>PCARA780</t>
  </si>
  <si>
    <t>PCARA890</t>
  </si>
  <si>
    <t>R$ 18,34</t>
  </si>
  <si>
    <t>R$ 10,33</t>
  </si>
  <si>
    <t>R$ 6,96</t>
  </si>
  <si>
    <t>PETRA374</t>
  </si>
  <si>
    <t>PETRA384</t>
  </si>
  <si>
    <t>PETRA394</t>
  </si>
  <si>
    <t>R$ 16,66</t>
  </si>
  <si>
    <t>R$ 16,84</t>
  </si>
  <si>
    <t>R$ 16,32</t>
  </si>
  <si>
    <t>PETRA420</t>
  </si>
  <si>
    <t>R$ 13,56</t>
  </si>
  <si>
    <t>PETRA450</t>
  </si>
  <si>
    <t>R$ 11,81</t>
  </si>
  <si>
    <t>R$ 10,62</t>
  </si>
  <si>
    <t>R$ 9,88</t>
  </si>
  <si>
    <t>R$ 18,77</t>
  </si>
  <si>
    <t>POMOA280</t>
  </si>
  <si>
    <t xml:space="preserve">    2,78</t>
  </si>
  <si>
    <t>POMOA310</t>
  </si>
  <si>
    <t xml:space="preserve">    3,08</t>
  </si>
  <si>
    <t>POMOA320</t>
  </si>
  <si>
    <t xml:space="preserve">    3,18</t>
  </si>
  <si>
    <t>POMOA340</t>
  </si>
  <si>
    <t xml:space="preserve">    3,38</t>
  </si>
  <si>
    <t>POMOA360</t>
  </si>
  <si>
    <t xml:space="preserve">    3,58</t>
  </si>
  <si>
    <t>PRIOA590</t>
  </si>
  <si>
    <t>PRIOA630</t>
  </si>
  <si>
    <t>PRIOA640</t>
  </si>
  <si>
    <t>PRIOA650</t>
  </si>
  <si>
    <t>PRIOA660</t>
  </si>
  <si>
    <t>PRIOA670</t>
  </si>
  <si>
    <t>PRIOA680</t>
  </si>
  <si>
    <t>PRIOA690</t>
  </si>
  <si>
    <t>PRIOA700</t>
  </si>
  <si>
    <t>PRIOA720</t>
  </si>
  <si>
    <t>PRIOA730</t>
  </si>
  <si>
    <t>PRIOA740</t>
  </si>
  <si>
    <t>PRIOA770</t>
  </si>
  <si>
    <t>PRIOA780</t>
  </si>
  <si>
    <t>QUALA363</t>
  </si>
  <si>
    <t>QUALA383</t>
  </si>
  <si>
    <t xml:space="preserve">   38,76</t>
  </si>
  <si>
    <t>QUALA393</t>
  </si>
  <si>
    <t>RADLA315</t>
  </si>
  <si>
    <t xml:space="preserve">   31,48</t>
  </si>
  <si>
    <t>SANBA480</t>
  </si>
  <si>
    <t xml:space="preserve">  48,09</t>
  </si>
  <si>
    <t>SANBA500</t>
  </si>
  <si>
    <t xml:space="preserve">  50,09</t>
  </si>
  <si>
    <t>SANBA510</t>
  </si>
  <si>
    <t xml:space="preserve">  51,09</t>
  </si>
  <si>
    <t xml:space="preserve">  27,09</t>
  </si>
  <si>
    <t>SAPRA285</t>
  </si>
  <si>
    <t xml:space="preserve">  28,09</t>
  </si>
  <si>
    <t>SAPRA295</t>
  </si>
  <si>
    <t xml:space="preserve">  29,09</t>
  </si>
  <si>
    <t>SAPRA305</t>
  </si>
  <si>
    <t xml:space="preserve">  30,09</t>
  </si>
  <si>
    <t>SBSPA350</t>
  </si>
  <si>
    <t>SBSPA465</t>
  </si>
  <si>
    <t>SMLSA256</t>
  </si>
  <si>
    <t>SMLSA266</t>
  </si>
  <si>
    <t>R$ 11,73</t>
  </si>
  <si>
    <t>R$ 9,65</t>
  </si>
  <si>
    <t>SUZBA640</t>
  </si>
  <si>
    <t>SUZBA650</t>
  </si>
  <si>
    <t>SUZBA700</t>
  </si>
  <si>
    <t>TAEEA341</t>
  </si>
  <si>
    <t xml:space="preserve">   29,92</t>
  </si>
  <si>
    <t xml:space="preserve">   31,92</t>
  </si>
  <si>
    <t>TRPLA300</t>
  </si>
  <si>
    <t>TRPLA310</t>
  </si>
  <si>
    <t>VALEA104</t>
  </si>
  <si>
    <t>R$ 48,23</t>
  </si>
  <si>
    <t>R$ 47,50</t>
  </si>
  <si>
    <t>R$ 45,50</t>
  </si>
  <si>
    <t>R$ 44,35</t>
  </si>
  <si>
    <t>R$ 39,70</t>
  </si>
  <si>
    <t>R$ 35,38</t>
  </si>
  <si>
    <t>R$ 29,35</t>
  </si>
  <si>
    <t>R$ 27,88</t>
  </si>
  <si>
    <t>R$ 25,18</t>
  </si>
  <si>
    <t>R$ 23,58</t>
  </si>
  <si>
    <t>R$ 22,30</t>
  </si>
  <si>
    <t>R$ 24,80</t>
  </si>
  <si>
    <t>R$ 22,42</t>
  </si>
  <si>
    <t>R$ 20,88</t>
  </si>
  <si>
    <t>R$ 18,21</t>
  </si>
  <si>
    <t>R$ 14,35</t>
  </si>
  <si>
    <t>R$ 10,44</t>
  </si>
  <si>
    <t>R$ 9,37</t>
  </si>
  <si>
    <t>R$ 7,72</t>
  </si>
  <si>
    <t>VALEA89</t>
  </si>
  <si>
    <t>VALEA95</t>
  </si>
  <si>
    <t>VALEA96</t>
  </si>
  <si>
    <t xml:space="preserve">   48,96</t>
  </si>
  <si>
    <t>VVARA120</t>
  </si>
  <si>
    <t>VVARA130</t>
  </si>
  <si>
    <t>VVARA160</t>
  </si>
  <si>
    <t>VVARA185</t>
  </si>
  <si>
    <t>VVARA260</t>
  </si>
  <si>
    <t>WEGEA580</t>
  </si>
  <si>
    <t>ABEVB125</t>
  </si>
  <si>
    <t>AZULB400</t>
  </si>
  <si>
    <t xml:space="preserve">   38,69</t>
  </si>
  <si>
    <t xml:space="preserve">   40,69</t>
  </si>
  <si>
    <t xml:space="preserve">   41,19</t>
  </si>
  <si>
    <t xml:space="preserve">   44,69</t>
  </si>
  <si>
    <t>B3SAB482</t>
  </si>
  <si>
    <t xml:space="preserve">   47,69</t>
  </si>
  <si>
    <t>R$ 13,54</t>
  </si>
  <si>
    <t xml:space="preserve">   50,69</t>
  </si>
  <si>
    <t xml:space="preserve">   51,69</t>
  </si>
  <si>
    <t xml:space="preserve">   52,69</t>
  </si>
  <si>
    <t xml:space="preserve">   53,69</t>
  </si>
  <si>
    <t>B3SAB562</t>
  </si>
  <si>
    <t xml:space="preserve">   55,69</t>
  </si>
  <si>
    <t xml:space="preserve">   57,69</t>
  </si>
  <si>
    <t xml:space="preserve">   58,69</t>
  </si>
  <si>
    <t xml:space="preserve">   59,69</t>
  </si>
  <si>
    <t xml:space="preserve">   60,69</t>
  </si>
  <si>
    <t xml:space="preserve">   61,69</t>
  </si>
  <si>
    <t xml:space="preserve">   62,69</t>
  </si>
  <si>
    <t xml:space="preserve">   63,69</t>
  </si>
  <si>
    <t xml:space="preserve">   64,69</t>
  </si>
  <si>
    <t xml:space="preserve">   67,69</t>
  </si>
  <si>
    <t xml:space="preserve">   68,69</t>
  </si>
  <si>
    <t xml:space="preserve">   69,69</t>
  </si>
  <si>
    <t>B3SAB742</t>
  </si>
  <si>
    <t xml:space="preserve">   73,69</t>
  </si>
  <si>
    <t>BBASB333</t>
  </si>
  <si>
    <t>BBDCB264</t>
  </si>
  <si>
    <t>BBDCB284</t>
  </si>
  <si>
    <t>BBDCB29</t>
  </si>
  <si>
    <t>BBDCB303</t>
  </si>
  <si>
    <t>BBDCB308</t>
  </si>
  <si>
    <t>BBSEB280</t>
  </si>
  <si>
    <t>BBSEB360</t>
  </si>
  <si>
    <t>BEEFB110</t>
  </si>
  <si>
    <t xml:space="preserve">   10,96</t>
  </si>
  <si>
    <t>BEEFB120</t>
  </si>
  <si>
    <t xml:space="preserve">   11,96</t>
  </si>
  <si>
    <t>BEEFB800</t>
  </si>
  <si>
    <t xml:space="preserve">    7,96</t>
  </si>
  <si>
    <t>R$ 10,73</t>
  </si>
  <si>
    <t>BOVAB126</t>
  </si>
  <si>
    <t xml:space="preserve">  126,00</t>
  </si>
  <si>
    <t>BOVAB128</t>
  </si>
  <si>
    <t xml:space="preserve">  128,00</t>
  </si>
  <si>
    <t>BOVAB130</t>
  </si>
  <si>
    <t xml:space="preserve">  130,00</t>
  </si>
  <si>
    <t>BOVAB132</t>
  </si>
  <si>
    <t xml:space="preserve">  132,00</t>
  </si>
  <si>
    <t>BOVAB134</t>
  </si>
  <si>
    <t xml:space="preserve">  134,00</t>
  </si>
  <si>
    <t>BOVAB136</t>
  </si>
  <si>
    <t xml:space="preserve">  136,00</t>
  </si>
  <si>
    <t>BOVAB138</t>
  </si>
  <si>
    <t xml:space="preserve">  138,00</t>
  </si>
  <si>
    <t>BOVAB140</t>
  </si>
  <si>
    <t>BOVAB800</t>
  </si>
  <si>
    <t>R$ 34,20</t>
  </si>
  <si>
    <t>R$ 28,44</t>
  </si>
  <si>
    <t>BOVAB980</t>
  </si>
  <si>
    <t>R$ 6,43</t>
  </si>
  <si>
    <t>BOVVB118</t>
  </si>
  <si>
    <t>BOVVB124</t>
  </si>
  <si>
    <t>BPACB950</t>
  </si>
  <si>
    <t>BPACB990</t>
  </si>
  <si>
    <t xml:space="preserve">  99,00</t>
  </si>
  <si>
    <t>BRAPB690</t>
  </si>
  <si>
    <t>BRDTB225</t>
  </si>
  <si>
    <t>BRDTB235</t>
  </si>
  <si>
    <t>BRKMB235</t>
  </si>
  <si>
    <t>BRKMB245</t>
  </si>
  <si>
    <t>BRMLB100</t>
  </si>
  <si>
    <t>BRMLB980</t>
  </si>
  <si>
    <t>BRSRB160</t>
  </si>
  <si>
    <t xml:space="preserve">  15,89</t>
  </si>
  <si>
    <t>BTOWB104</t>
  </si>
  <si>
    <t>BTOWB780</t>
  </si>
  <si>
    <t>CCROB128</t>
  </si>
  <si>
    <t>CCROB133</t>
  </si>
  <si>
    <t>CCROB153</t>
  </si>
  <si>
    <t>CCROB178</t>
  </si>
  <si>
    <t xml:space="preserve">   17,82</t>
  </si>
  <si>
    <t xml:space="preserve">  31,14</t>
  </si>
  <si>
    <t xml:space="preserve">  32,14</t>
  </si>
  <si>
    <t>CIELB345</t>
  </si>
  <si>
    <t>CIELB355</t>
  </si>
  <si>
    <t>CIELB365</t>
  </si>
  <si>
    <t>CIELB415</t>
  </si>
  <si>
    <t>CIELB445</t>
  </si>
  <si>
    <t>CMIGB114</t>
  </si>
  <si>
    <t>CMIGB144</t>
  </si>
  <si>
    <t>CMIGB154</t>
  </si>
  <si>
    <t>CMIGB159</t>
  </si>
  <si>
    <t xml:space="preserve">   15,76</t>
  </si>
  <si>
    <t>CMIGB164</t>
  </si>
  <si>
    <t xml:space="preserve">   17,76</t>
  </si>
  <si>
    <t xml:space="preserve">    9,16</t>
  </si>
  <si>
    <t xml:space="preserve">    9,36</t>
  </si>
  <si>
    <t xml:space="preserve">    9,56</t>
  </si>
  <si>
    <t>COGNB100</t>
  </si>
  <si>
    <t>COGNB420</t>
  </si>
  <si>
    <t>COGNB430</t>
  </si>
  <si>
    <t>COGNB440</t>
  </si>
  <si>
    <t>COGNB450</t>
  </si>
  <si>
    <t>COGNB460</t>
  </si>
  <si>
    <t>COGNB470</t>
  </si>
  <si>
    <t>CPLEB750</t>
  </si>
  <si>
    <t>CPLEB760</t>
  </si>
  <si>
    <t>CPLEB770</t>
  </si>
  <si>
    <t>CPLEB800</t>
  </si>
  <si>
    <t>CPLEB810</t>
  </si>
  <si>
    <t xml:space="preserve">  78,36</t>
  </si>
  <si>
    <t>CPLEB820</t>
  </si>
  <si>
    <t xml:space="preserve">  79,36</t>
  </si>
  <si>
    <t>CRFBB210</t>
  </si>
  <si>
    <t>R$ 21,37</t>
  </si>
  <si>
    <t>CSNAB340</t>
  </si>
  <si>
    <t>CSNAB350</t>
  </si>
  <si>
    <t>CSNAB360</t>
  </si>
  <si>
    <t>CSNAB370</t>
  </si>
  <si>
    <t>CVCBB205</t>
  </si>
  <si>
    <t>CVCBB225</t>
  </si>
  <si>
    <t>CVCBB245</t>
  </si>
  <si>
    <t>CVCBB265</t>
  </si>
  <si>
    <t>CVCBB285</t>
  </si>
  <si>
    <t>CVCBB325</t>
  </si>
  <si>
    <t>ECORB145</t>
  </si>
  <si>
    <t>EGIEB436</t>
  </si>
  <si>
    <t>EGIEB471</t>
  </si>
  <si>
    <t xml:space="preserve">   46,31</t>
  </si>
  <si>
    <t>EGIEB486</t>
  </si>
  <si>
    <t>ELETB296</t>
  </si>
  <si>
    <t>R$ 6,09</t>
  </si>
  <si>
    <t>ELETB324</t>
  </si>
  <si>
    <t>EMBRB700</t>
  </si>
  <si>
    <t>EMBRB720</t>
  </si>
  <si>
    <t>EMBRB820</t>
  </si>
  <si>
    <t>EMBRB840</t>
  </si>
  <si>
    <t>EMBRB880</t>
  </si>
  <si>
    <t>ENBRB215</t>
  </si>
  <si>
    <t>EQTLB230</t>
  </si>
  <si>
    <t>EZTCB430</t>
  </si>
  <si>
    <t>EZTCB440</t>
  </si>
  <si>
    <t>EZTCB450</t>
  </si>
  <si>
    <t>FLRYB280</t>
  </si>
  <si>
    <t>FLRYB300</t>
  </si>
  <si>
    <t xml:space="preserve">   17,24</t>
  </si>
  <si>
    <t>GGBRB200</t>
  </si>
  <si>
    <t xml:space="preserve">   19,74</t>
  </si>
  <si>
    <t xml:space="preserve">   21,74</t>
  </si>
  <si>
    <t xml:space="preserve">   22,24</t>
  </si>
  <si>
    <t xml:space="preserve">   23,24</t>
  </si>
  <si>
    <t xml:space="preserve">    9,92</t>
  </si>
  <si>
    <t xml:space="preserve">   10,42</t>
  </si>
  <si>
    <t xml:space="preserve">   10,92</t>
  </si>
  <si>
    <t xml:space="preserve">   11,42</t>
  </si>
  <si>
    <t xml:space="preserve">   11,92</t>
  </si>
  <si>
    <t>GOAUB125</t>
  </si>
  <si>
    <t xml:space="preserve">   12,42</t>
  </si>
  <si>
    <t>GOAUB135</t>
  </si>
  <si>
    <t xml:space="preserve">   13,42</t>
  </si>
  <si>
    <t>GOAUB140</t>
  </si>
  <si>
    <t xml:space="preserve">   13,92</t>
  </si>
  <si>
    <t xml:space="preserve">   15,42</t>
  </si>
  <si>
    <t xml:space="preserve">    8,32</t>
  </si>
  <si>
    <t xml:space="preserve">    8,52</t>
  </si>
  <si>
    <t>GOAUB920</t>
  </si>
  <si>
    <t xml:space="preserve">    9,12</t>
  </si>
  <si>
    <t>HGTXB190</t>
  </si>
  <si>
    <t>HYPEB362</t>
  </si>
  <si>
    <t>HYPEB377</t>
  </si>
  <si>
    <t>HYPEB387</t>
  </si>
  <si>
    <t>HYPEB407</t>
  </si>
  <si>
    <t>IGTAB390</t>
  </si>
  <si>
    <t>IGTAB400</t>
  </si>
  <si>
    <t>IGTAB410</t>
  </si>
  <si>
    <t>IRBRB920</t>
  </si>
  <si>
    <t>IRBRB940</t>
  </si>
  <si>
    <t>IRBRB960</t>
  </si>
  <si>
    <t>ITSAB135</t>
  </si>
  <si>
    <t>ITSAB140</t>
  </si>
  <si>
    <t xml:space="preserve">   23,36</t>
  </si>
  <si>
    <t>ITUBB231</t>
  </si>
  <si>
    <t xml:space="preserve">   24,86</t>
  </si>
  <si>
    <t xml:space="preserve">   26,36</t>
  </si>
  <si>
    <t>ITUBB245</t>
  </si>
  <si>
    <t xml:space="preserve">   24,36</t>
  </si>
  <si>
    <t xml:space="preserve">   25,36</t>
  </si>
  <si>
    <t xml:space="preserve">   27,86</t>
  </si>
  <si>
    <t xml:space="preserve">   27,36</t>
  </si>
  <si>
    <t xml:space="preserve">   28,86</t>
  </si>
  <si>
    <t xml:space="preserve">   29,36</t>
  </si>
  <si>
    <t>ITUBB303</t>
  </si>
  <si>
    <t xml:space="preserve">   30,36</t>
  </si>
  <si>
    <t xml:space="preserve">   29,86</t>
  </si>
  <si>
    <t>ITUBB313</t>
  </si>
  <si>
    <t>ITUBB315</t>
  </si>
  <si>
    <t>ITUBB350</t>
  </si>
  <si>
    <t>JBSSB192</t>
  </si>
  <si>
    <t>JBSSB272</t>
  </si>
  <si>
    <t>KLBNB260</t>
  </si>
  <si>
    <t>KLBNB265</t>
  </si>
  <si>
    <t>LAMEB184</t>
  </si>
  <si>
    <t>LAMEB254</t>
  </si>
  <si>
    <t>LAMEB264</t>
  </si>
  <si>
    <t>LAMEB274</t>
  </si>
  <si>
    <t>LAMEB290</t>
  </si>
  <si>
    <t>LAMEB294</t>
  </si>
  <si>
    <t>LINXB420</t>
  </si>
  <si>
    <t>LRENB428</t>
  </si>
  <si>
    <t xml:space="preserve">   42,79</t>
  </si>
  <si>
    <t>LRENB438</t>
  </si>
  <si>
    <t>LRENB453</t>
  </si>
  <si>
    <t>LRENB473</t>
  </si>
  <si>
    <t xml:space="preserve">   47,29</t>
  </si>
  <si>
    <t>LRENB525</t>
  </si>
  <si>
    <t xml:space="preserve">   52,54</t>
  </si>
  <si>
    <t>MDIAB370</t>
  </si>
  <si>
    <t xml:space="preserve">   36,61</t>
  </si>
  <si>
    <t>MGLUB850</t>
  </si>
  <si>
    <t xml:space="preserve">   21,23</t>
  </si>
  <si>
    <t>MOVIB210</t>
  </si>
  <si>
    <t>MRFGB105</t>
  </si>
  <si>
    <t>MRFGB110</t>
  </si>
  <si>
    <t>MRFGB115</t>
  </si>
  <si>
    <t>MRFGB125</t>
  </si>
  <si>
    <t>MRFGB165</t>
  </si>
  <si>
    <t>MRFGB170</t>
  </si>
  <si>
    <t>MRFGB175</t>
  </si>
  <si>
    <t>MRVEB192</t>
  </si>
  <si>
    <t>MULTB200</t>
  </si>
  <si>
    <t>R$ 4,42</t>
  </si>
  <si>
    <t>MULTB205</t>
  </si>
  <si>
    <t>MULTB210</t>
  </si>
  <si>
    <t>MULTB215</t>
  </si>
  <si>
    <t>MULTB220</t>
  </si>
  <si>
    <t>MULTB225</t>
  </si>
  <si>
    <t>MULTB230</t>
  </si>
  <si>
    <t>MULTB245</t>
  </si>
  <si>
    <t>MULTB255</t>
  </si>
  <si>
    <t xml:space="preserve">   25,11</t>
  </si>
  <si>
    <t>MULTB265</t>
  </si>
  <si>
    <t xml:space="preserve">   26,11</t>
  </si>
  <si>
    <t xml:space="preserve">   27,11</t>
  </si>
  <si>
    <t>NEOEB180</t>
  </si>
  <si>
    <t>NTCOB445</t>
  </si>
  <si>
    <t>R$ 8,27</t>
  </si>
  <si>
    <t>NTCOB530</t>
  </si>
  <si>
    <t>R$ 3,54</t>
  </si>
  <si>
    <t>PCARB770</t>
  </si>
  <si>
    <t>PCARB780</t>
  </si>
  <si>
    <t>PCARB790</t>
  </si>
  <si>
    <t>PCARB810</t>
  </si>
  <si>
    <t>PCARB830</t>
  </si>
  <si>
    <t>PCARB870</t>
  </si>
  <si>
    <t>PCARB920</t>
  </si>
  <si>
    <t>PETRB105</t>
  </si>
  <si>
    <t>PETRB134</t>
  </si>
  <si>
    <t>R$ 16,85</t>
  </si>
  <si>
    <t>PETRB35</t>
  </si>
  <si>
    <t>PETRB361</t>
  </si>
  <si>
    <t>POMOB280</t>
  </si>
  <si>
    <t>POMOB330</t>
  </si>
  <si>
    <t>PRIOB640</t>
  </si>
  <si>
    <t>PRIOB660</t>
  </si>
  <si>
    <t>PRIOB680</t>
  </si>
  <si>
    <t>PRIOB700</t>
  </si>
  <si>
    <t>PRIOB740</t>
  </si>
  <si>
    <t>QUALB350</t>
  </si>
  <si>
    <t xml:space="preserve">   35,90</t>
  </si>
  <si>
    <t xml:space="preserve">   36,40</t>
  </si>
  <si>
    <t xml:space="preserve">   36,90</t>
  </si>
  <si>
    <t>QUALB380</t>
  </si>
  <si>
    <t xml:space="preserve">   38,90</t>
  </si>
  <si>
    <t>RADLB209</t>
  </si>
  <si>
    <t>RADLB275</t>
  </si>
  <si>
    <t>RAILB170</t>
  </si>
  <si>
    <t>RAILB175</t>
  </si>
  <si>
    <t>RENTB650</t>
  </si>
  <si>
    <t>SANBB402</t>
  </si>
  <si>
    <t xml:space="preserve">  40,27</t>
  </si>
  <si>
    <t>SANBB412</t>
  </si>
  <si>
    <t xml:space="preserve">  41,27</t>
  </si>
  <si>
    <t>SANBB450</t>
  </si>
  <si>
    <t>SANBB482</t>
  </si>
  <si>
    <t xml:space="preserve">  48,27</t>
  </si>
  <si>
    <t>SANBB492</t>
  </si>
  <si>
    <t xml:space="preserve">  49,27</t>
  </si>
  <si>
    <t>SAPRB250</t>
  </si>
  <si>
    <t xml:space="preserve">  24,59</t>
  </si>
  <si>
    <t>SAPRB280</t>
  </si>
  <si>
    <t xml:space="preserve">  27,59</t>
  </si>
  <si>
    <t>SAPRB300</t>
  </si>
  <si>
    <t>SBSPB340</t>
  </si>
  <si>
    <t>SBSPB350</t>
  </si>
  <si>
    <t>SBSPB360</t>
  </si>
  <si>
    <t>SBSPB370</t>
  </si>
  <si>
    <t>SBSPB380</t>
  </si>
  <si>
    <t>SBSPB400</t>
  </si>
  <si>
    <t>SBSPB455</t>
  </si>
  <si>
    <t>SBSPB475</t>
  </si>
  <si>
    <t>SBSPB480</t>
  </si>
  <si>
    <t>SBSPB495</t>
  </si>
  <si>
    <t>SEERB168</t>
  </si>
  <si>
    <t>SMLSB230</t>
  </si>
  <si>
    <t>SULAB438</t>
  </si>
  <si>
    <t xml:space="preserve">  43,84</t>
  </si>
  <si>
    <t>SULAB448</t>
  </si>
  <si>
    <t xml:space="preserve">  44,84</t>
  </si>
  <si>
    <t>SULAB458</t>
  </si>
  <si>
    <t xml:space="preserve">  45,84</t>
  </si>
  <si>
    <t>SULAB468</t>
  </si>
  <si>
    <t xml:space="preserve">  46,84</t>
  </si>
  <si>
    <t>SUZBB420</t>
  </si>
  <si>
    <t xml:space="preserve">   42,04</t>
  </si>
  <si>
    <t>SUZBB430</t>
  </si>
  <si>
    <t xml:space="preserve">   43,04</t>
  </si>
  <si>
    <t>SUZBB440</t>
  </si>
  <si>
    <t xml:space="preserve">   44,04</t>
  </si>
  <si>
    <t>R$ 11,01</t>
  </si>
  <si>
    <t>SUZBB662</t>
  </si>
  <si>
    <t xml:space="preserve">   66,29</t>
  </si>
  <si>
    <t>TIETB167</t>
  </si>
  <si>
    <t xml:space="preserve">  16,77</t>
  </si>
  <si>
    <t>TIMSB150</t>
  </si>
  <si>
    <t>TIMSB155</t>
  </si>
  <si>
    <t xml:space="preserve">   15,30</t>
  </si>
  <si>
    <t xml:space="preserve">   28,42</t>
  </si>
  <si>
    <t>TRPLB290</t>
  </si>
  <si>
    <t>USIMB165</t>
  </si>
  <si>
    <t xml:space="preserve">  16,50</t>
  </si>
  <si>
    <t>USIMB170</t>
  </si>
  <si>
    <t xml:space="preserve">  17,00</t>
  </si>
  <si>
    <t>USIMB175</t>
  </si>
  <si>
    <t>USIMB180</t>
  </si>
  <si>
    <t>USIMB195</t>
  </si>
  <si>
    <t>USIMB200</t>
  </si>
  <si>
    <t>R$ 35,45</t>
  </si>
  <si>
    <t>VALEB667</t>
  </si>
  <si>
    <t>R$ 22,20</t>
  </si>
  <si>
    <t>R$ 16,18</t>
  </si>
  <si>
    <t>VALEB737</t>
  </si>
  <si>
    <t>R$ 13,91</t>
  </si>
  <si>
    <t>R$ 13,16</t>
  </si>
  <si>
    <t>VALEB767</t>
  </si>
  <si>
    <t>R$ 11,67</t>
  </si>
  <si>
    <t>VALEB810</t>
  </si>
  <si>
    <t>VALEB840</t>
  </si>
  <si>
    <t>VALEB860</t>
  </si>
  <si>
    <t>VALEB937</t>
  </si>
  <si>
    <t>VIVTB455</t>
  </si>
  <si>
    <t>VIVTB465</t>
  </si>
  <si>
    <t>VIVTB485</t>
  </si>
  <si>
    <t xml:space="preserve">   47,46</t>
  </si>
  <si>
    <t>VIVTB49</t>
  </si>
  <si>
    <t>VVARB110</t>
  </si>
  <si>
    <t>VVARB160</t>
  </si>
  <si>
    <t>VVARB190</t>
  </si>
  <si>
    <t>VVARB230</t>
  </si>
  <si>
    <t>VVARB250</t>
  </si>
  <si>
    <t>R$ 45,70</t>
  </si>
  <si>
    <t>WEGEB720</t>
  </si>
  <si>
    <t>WEGEB760</t>
  </si>
  <si>
    <t>WEGEB780</t>
  </si>
  <si>
    <t>WEGEB790</t>
  </si>
  <si>
    <t>WIZSB960</t>
  </si>
  <si>
    <t>YDUQB295</t>
  </si>
  <si>
    <t>YDUQB320</t>
  </si>
  <si>
    <t>ABEVB132</t>
  </si>
  <si>
    <t xml:space="preserve">   47,44</t>
  </si>
  <si>
    <t>R$ 13,81</t>
  </si>
  <si>
    <t xml:space="preserve">   50,19</t>
  </si>
  <si>
    <t xml:space="preserve">   51,19</t>
  </si>
  <si>
    <t xml:space="preserve">   52,19</t>
  </si>
  <si>
    <t xml:space="preserve">   53,19</t>
  </si>
  <si>
    <t xml:space="preserve">   54,19</t>
  </si>
  <si>
    <t xml:space="preserve">   55,19</t>
  </si>
  <si>
    <t xml:space="preserve">   57,19</t>
  </si>
  <si>
    <t>B3SAB587</t>
  </si>
  <si>
    <t xml:space="preserve">   58,19</t>
  </si>
  <si>
    <t xml:space="preserve">   59,19</t>
  </si>
  <si>
    <t xml:space="preserve">   60,19</t>
  </si>
  <si>
    <t xml:space="preserve">   61,19</t>
  </si>
  <si>
    <t xml:space="preserve">   62,19</t>
  </si>
  <si>
    <t xml:space="preserve">   63,19</t>
  </si>
  <si>
    <t xml:space="preserve">   65,19</t>
  </si>
  <si>
    <t xml:space="preserve">   71,19</t>
  </si>
  <si>
    <t>BBASB323</t>
  </si>
  <si>
    <t>BBDCB218</t>
  </si>
  <si>
    <t>BBDCB221</t>
  </si>
  <si>
    <t xml:space="preserve">   22,42</t>
  </si>
  <si>
    <t>BBDCB236</t>
  </si>
  <si>
    <t>BBDCB266</t>
  </si>
  <si>
    <t>BBDCB306</t>
  </si>
  <si>
    <t>BBSEB282</t>
  </si>
  <si>
    <t>BBSEB302</t>
  </si>
  <si>
    <t>BBSEB312</t>
  </si>
  <si>
    <t>BPACB101</t>
  </si>
  <si>
    <t xml:space="preserve"> 101,00</t>
  </si>
  <si>
    <t>BPACB103</t>
  </si>
  <si>
    <t xml:space="preserve"> 103,00</t>
  </si>
  <si>
    <t>BRMLB107</t>
  </si>
  <si>
    <t xml:space="preserve">  28,39</t>
  </si>
  <si>
    <t xml:space="preserve">  29,39</t>
  </si>
  <si>
    <t>CIELB350</t>
  </si>
  <si>
    <t>CIELB370</t>
  </si>
  <si>
    <t>CIELB390</t>
  </si>
  <si>
    <t>CMIGB116</t>
  </si>
  <si>
    <t xml:space="preserve">   11,51</t>
  </si>
  <si>
    <t>CSNAB277</t>
  </si>
  <si>
    <t>CSNAB292</t>
  </si>
  <si>
    <t>EGIEB495</t>
  </si>
  <si>
    <t xml:space="preserve">   49,56</t>
  </si>
  <si>
    <t>ELETB356</t>
  </si>
  <si>
    <t>ELETB431</t>
  </si>
  <si>
    <t xml:space="preserve">  43,25</t>
  </si>
  <si>
    <t>GGBRB201</t>
  </si>
  <si>
    <t xml:space="preserve">   20,99</t>
  </si>
  <si>
    <t>GGBRB246</t>
  </si>
  <si>
    <t>GOLLB277</t>
  </si>
  <si>
    <t>IRBRB117</t>
  </si>
  <si>
    <t>IRBRB670</t>
  </si>
  <si>
    <t>IRBRB930</t>
  </si>
  <si>
    <t>IRBRB950</t>
  </si>
  <si>
    <t>ITSAB102</t>
  </si>
  <si>
    <t>ITSAB990</t>
  </si>
  <si>
    <t>ITUBB247</t>
  </si>
  <si>
    <t xml:space="preserve">   28,11</t>
  </si>
  <si>
    <t>R$ 4,29</t>
  </si>
  <si>
    <t xml:space="preserve">   29,11</t>
  </si>
  <si>
    <t xml:space="preserve">   29,61</t>
  </si>
  <si>
    <t>ITUBB301</t>
  </si>
  <si>
    <t xml:space="preserve">   30,11</t>
  </si>
  <si>
    <t>ITUBB306</t>
  </si>
  <si>
    <t>ITUBB311</t>
  </si>
  <si>
    <t xml:space="preserve">   31,11</t>
  </si>
  <si>
    <t xml:space="preserve">   38,11</t>
  </si>
  <si>
    <t>JBSSB175</t>
  </si>
  <si>
    <t>R$ 6,91</t>
  </si>
  <si>
    <t>JBSSB180</t>
  </si>
  <si>
    <t>JBSSB185</t>
  </si>
  <si>
    <t>KLBNB192</t>
  </si>
  <si>
    <t>KLBNB217</t>
  </si>
  <si>
    <t>LRENB511</t>
  </si>
  <si>
    <t xml:space="preserve">   51,04</t>
  </si>
  <si>
    <t>LRENB530</t>
  </si>
  <si>
    <t xml:space="preserve">   53,04</t>
  </si>
  <si>
    <t xml:space="preserve">   26,73</t>
  </si>
  <si>
    <t>MGLUB210</t>
  </si>
  <si>
    <t xml:space="preserve">   24,23</t>
  </si>
  <si>
    <t xml:space="preserve">   34,23</t>
  </si>
  <si>
    <t>NTCOB585</t>
  </si>
  <si>
    <t>PETRB169</t>
  </si>
  <si>
    <t>R$ 9,64</t>
  </si>
  <si>
    <t>R$ 8,24</t>
  </si>
  <si>
    <t>PETRB193</t>
  </si>
  <si>
    <t>R$ 7,82</t>
  </si>
  <si>
    <t>SANBB500</t>
  </si>
  <si>
    <t xml:space="preserve">  50,02</t>
  </si>
  <si>
    <t>SANBB510</t>
  </si>
  <si>
    <t xml:space="preserve">  51,02</t>
  </si>
  <si>
    <t>SANBB520</t>
  </si>
  <si>
    <t xml:space="preserve">  52,02</t>
  </si>
  <si>
    <t>SANBB530</t>
  </si>
  <si>
    <t xml:space="preserve">  53,02</t>
  </si>
  <si>
    <t>USIMB147</t>
  </si>
  <si>
    <t>USIMB152</t>
  </si>
  <si>
    <t xml:space="preserve">  15,25</t>
  </si>
  <si>
    <t>USIMB157</t>
  </si>
  <si>
    <t xml:space="preserve">  15,75</t>
  </si>
  <si>
    <t>USIMB162</t>
  </si>
  <si>
    <t xml:space="preserve">  16,25</t>
  </si>
  <si>
    <t>USIMB167</t>
  </si>
  <si>
    <t xml:space="preserve">  16,75</t>
  </si>
  <si>
    <t>USIMB177</t>
  </si>
  <si>
    <t xml:space="preserve">  17,75</t>
  </si>
  <si>
    <t>USIMB197</t>
  </si>
  <si>
    <t xml:space="preserve">  19,75</t>
  </si>
  <si>
    <t>R$ 37,90</t>
  </si>
  <si>
    <t>VALEB562</t>
  </si>
  <si>
    <t>R$ 31,50</t>
  </si>
  <si>
    <t>R$ 21,23</t>
  </si>
  <si>
    <t>R$ 19,70</t>
  </si>
  <si>
    <t>R$ 18,75</t>
  </si>
  <si>
    <t>R$ 20,42</t>
  </si>
  <si>
    <t>VALEB722</t>
  </si>
  <si>
    <t>R$ 13,07</t>
  </si>
  <si>
    <t>VALEB762</t>
  </si>
  <si>
    <t>R$ 11,91</t>
  </si>
  <si>
    <t>VIVTB503</t>
  </si>
  <si>
    <t xml:space="preserve">   49,46</t>
  </si>
  <si>
    <t>VIVTB513</t>
  </si>
  <si>
    <t xml:space="preserve">   50,46</t>
  </si>
  <si>
    <t>WEGEB685</t>
  </si>
  <si>
    <t>ARZZN640</t>
  </si>
  <si>
    <t>AZULN370</t>
  </si>
  <si>
    <t>AZULN390</t>
  </si>
  <si>
    <t xml:space="preserve">   39,19</t>
  </si>
  <si>
    <t xml:space="preserve">   44,19</t>
  </si>
  <si>
    <t xml:space="preserve">   45,69</t>
  </si>
  <si>
    <t xml:space="preserve">   46,19</t>
  </si>
  <si>
    <t>B3SAN472</t>
  </si>
  <si>
    <t xml:space="preserve">   46,69</t>
  </si>
  <si>
    <t>B3SAN477</t>
  </si>
  <si>
    <t xml:space="preserve">   47,19</t>
  </si>
  <si>
    <t>B3SAN482</t>
  </si>
  <si>
    <t>B3SAN487</t>
  </si>
  <si>
    <t xml:space="preserve">   48,19</t>
  </si>
  <si>
    <t>B3SAN492</t>
  </si>
  <si>
    <t xml:space="preserve">   48,69</t>
  </si>
  <si>
    <t>B3SAN497</t>
  </si>
  <si>
    <t xml:space="preserve">   49,19</t>
  </si>
  <si>
    <t>B3SAN502</t>
  </si>
  <si>
    <t xml:space="preserve">   49,69</t>
  </si>
  <si>
    <t xml:space="preserve">   54,69</t>
  </si>
  <si>
    <t xml:space="preserve">   56,19</t>
  </si>
  <si>
    <t xml:space="preserve">   56,69</t>
  </si>
  <si>
    <t>B3SAN627</t>
  </si>
  <si>
    <t>B3SAN637</t>
  </si>
  <si>
    <t>B3SAN657</t>
  </si>
  <si>
    <t>R$ 5,82</t>
  </si>
  <si>
    <t>B3SAN742</t>
  </si>
  <si>
    <t>BBASN281</t>
  </si>
  <si>
    <t>BBASN286</t>
  </si>
  <si>
    <t xml:space="preserve">   28,51</t>
  </si>
  <si>
    <t>BBASN301</t>
  </si>
  <si>
    <t>BBASN322</t>
  </si>
  <si>
    <t>BBASN336</t>
  </si>
  <si>
    <t>BBASN346</t>
  </si>
  <si>
    <t>BBASN377</t>
  </si>
  <si>
    <t>BBASN420</t>
  </si>
  <si>
    <t>BBDCN186</t>
  </si>
  <si>
    <t>BBDCN218</t>
  </si>
  <si>
    <t>BBDCN227</t>
  </si>
  <si>
    <t>BBDCN245</t>
  </si>
  <si>
    <t>BBDCN260</t>
  </si>
  <si>
    <t>BBDCN29</t>
  </si>
  <si>
    <t>BBDCN294</t>
  </si>
  <si>
    <t>BBSEN255</t>
  </si>
  <si>
    <t>BBSEN260</t>
  </si>
  <si>
    <t>BBSEN360</t>
  </si>
  <si>
    <t>BEEFN110</t>
  </si>
  <si>
    <t>BOVAN118</t>
  </si>
  <si>
    <t>R$ 6,04</t>
  </si>
  <si>
    <t>BOVAN128</t>
  </si>
  <si>
    <t>BOVAN130</t>
  </si>
  <si>
    <t>R$ 15,32</t>
  </si>
  <si>
    <t>BOVAN132</t>
  </si>
  <si>
    <t>BOVAN134</t>
  </si>
  <si>
    <t>R$ 19,17</t>
  </si>
  <si>
    <t>BOVAN136</t>
  </si>
  <si>
    <t>R$ 20,92</t>
  </si>
  <si>
    <t>BOVAN138</t>
  </si>
  <si>
    <t>BOVAN140</t>
  </si>
  <si>
    <t>R$ 24,86</t>
  </si>
  <si>
    <t>BOVVN116</t>
  </si>
  <si>
    <t>BOVVN122</t>
  </si>
  <si>
    <t>BPACN820</t>
  </si>
  <si>
    <t xml:space="preserve">  82,00</t>
  </si>
  <si>
    <t>BPACN860</t>
  </si>
  <si>
    <t xml:space="preserve">  86,00</t>
  </si>
  <si>
    <t>BPACN930</t>
  </si>
  <si>
    <t xml:space="preserve">  93,00</t>
  </si>
  <si>
    <t>BPACN970</t>
  </si>
  <si>
    <t xml:space="preserve">  97,00</t>
  </si>
  <si>
    <t>BRAPN670</t>
  </si>
  <si>
    <t>BRDTN212</t>
  </si>
  <si>
    <t>BRDTN215</t>
  </si>
  <si>
    <t>BRDTN217</t>
  </si>
  <si>
    <t>BRDTN232</t>
  </si>
  <si>
    <t>BRFSN170</t>
  </si>
  <si>
    <t>BRFSN185</t>
  </si>
  <si>
    <t>BRKMN235</t>
  </si>
  <si>
    <t>BRKMN255</t>
  </si>
  <si>
    <t>BRMLN107</t>
  </si>
  <si>
    <t>BRMLN120</t>
  </si>
  <si>
    <t>BRMLN820</t>
  </si>
  <si>
    <t>BRMLN900</t>
  </si>
  <si>
    <t>BTOWN780</t>
  </si>
  <si>
    <t>CCRON123</t>
  </si>
  <si>
    <t>CCRON125</t>
  </si>
  <si>
    <t xml:space="preserve">   12,57</t>
  </si>
  <si>
    <t xml:space="preserve">  21,89</t>
  </si>
  <si>
    <t xml:space="preserve">  25,89</t>
  </si>
  <si>
    <t xml:space="preserve">  28,64</t>
  </si>
  <si>
    <t xml:space="preserve">    3,10</t>
  </si>
  <si>
    <t>CIELN335</t>
  </si>
  <si>
    <t>CIELN350</t>
  </si>
  <si>
    <t>CIELN370</t>
  </si>
  <si>
    <t>CIELN390</t>
  </si>
  <si>
    <t>CIELN400</t>
  </si>
  <si>
    <t>CIELN425</t>
  </si>
  <si>
    <t xml:space="preserve">    8,45</t>
  </si>
  <si>
    <t>CMIGN124</t>
  </si>
  <si>
    <t>CMIGN129</t>
  </si>
  <si>
    <t>CMIGN144</t>
  </si>
  <si>
    <t>CMIGN149</t>
  </si>
  <si>
    <t>COGNN390</t>
  </si>
  <si>
    <t>COGNN420</t>
  </si>
  <si>
    <t>COGNN560</t>
  </si>
  <si>
    <t>COGNN620</t>
  </si>
  <si>
    <t>CPLEN730</t>
  </si>
  <si>
    <t>CPLEN750</t>
  </si>
  <si>
    <t>CPLEN760</t>
  </si>
  <si>
    <t>CRFBN180</t>
  </si>
  <si>
    <t>CSANN690</t>
  </si>
  <si>
    <t>CSNAN187</t>
  </si>
  <si>
    <t>CSNAN200</t>
  </si>
  <si>
    <t>CSNAN220</t>
  </si>
  <si>
    <t>CSNAN245</t>
  </si>
  <si>
    <t>CSNAN247</t>
  </si>
  <si>
    <t>CSNAN250</t>
  </si>
  <si>
    <t>CSNAN255</t>
  </si>
  <si>
    <t>CSNAN257</t>
  </si>
  <si>
    <t>CSNAN267</t>
  </si>
  <si>
    <t>CSNAN275</t>
  </si>
  <si>
    <t>CSNAN282</t>
  </si>
  <si>
    <t>CSNAN285</t>
  </si>
  <si>
    <t>CSNAN287</t>
  </si>
  <si>
    <t>CSNAN295</t>
  </si>
  <si>
    <t>CVCBN165</t>
  </si>
  <si>
    <t>CVCBN185</t>
  </si>
  <si>
    <t>CVCBN205</t>
  </si>
  <si>
    <t>CVCBN225</t>
  </si>
  <si>
    <t>CVCBN245</t>
  </si>
  <si>
    <t>CVCBN265</t>
  </si>
  <si>
    <t>CYREN277</t>
  </si>
  <si>
    <t>CYREN279</t>
  </si>
  <si>
    <t>CYREN282</t>
  </si>
  <si>
    <t>CYREN297</t>
  </si>
  <si>
    <t>EGIEN396</t>
  </si>
  <si>
    <t>EGIEN416</t>
  </si>
  <si>
    <t>EGIEN436</t>
  </si>
  <si>
    <t>ELETN296</t>
  </si>
  <si>
    <t>ELETN299</t>
  </si>
  <si>
    <t>ELETN314</t>
  </si>
  <si>
    <t>ELETN337</t>
  </si>
  <si>
    <t>ELETN431</t>
  </si>
  <si>
    <t>EMBRN720</t>
  </si>
  <si>
    <t>EMBRN740</t>
  </si>
  <si>
    <t>EMBRN780</t>
  </si>
  <si>
    <t>EMBRN800</t>
  </si>
  <si>
    <t>EMBRN820</t>
  </si>
  <si>
    <t>EMBRN860</t>
  </si>
  <si>
    <t>ENBRN155</t>
  </si>
  <si>
    <t>EQTLN180</t>
  </si>
  <si>
    <t>EQTLN187</t>
  </si>
  <si>
    <t>EQTLN190</t>
  </si>
  <si>
    <t>EQTLN200</t>
  </si>
  <si>
    <t>EQTLN217</t>
  </si>
  <si>
    <t>EZTCN420</t>
  </si>
  <si>
    <t>EZTCN425</t>
  </si>
  <si>
    <t>FLRYN280</t>
  </si>
  <si>
    <t xml:space="preserve">   16,99</t>
  </si>
  <si>
    <t>GGBRN191</t>
  </si>
  <si>
    <t xml:space="preserve">   18,99</t>
  </si>
  <si>
    <t>GGBRN193</t>
  </si>
  <si>
    <t xml:space="preserve">   19,24</t>
  </si>
  <si>
    <t xml:space="preserve">   20,74</t>
  </si>
  <si>
    <t xml:space="preserve">   21,24</t>
  </si>
  <si>
    <t>GGBRN216</t>
  </si>
  <si>
    <t>GGBRN225</t>
  </si>
  <si>
    <t>GGBRN226</t>
  </si>
  <si>
    <t>GGBRN231</t>
  </si>
  <si>
    <t>GGBRN233</t>
  </si>
  <si>
    <t>GGBRN236</t>
  </si>
  <si>
    <t>GGBRN241</t>
  </si>
  <si>
    <t>GGBRN245</t>
  </si>
  <si>
    <t>GGBRN246</t>
  </si>
  <si>
    <t>GGBRN261</t>
  </si>
  <si>
    <t>GGBRN263</t>
  </si>
  <si>
    <t xml:space="preserve">    9,72</t>
  </si>
  <si>
    <t>GOLLN180</t>
  </si>
  <si>
    <t>GOLLN227</t>
  </si>
  <si>
    <t>HAPVN160</t>
  </si>
  <si>
    <t>HGTXN140</t>
  </si>
  <si>
    <t>HGTXN150</t>
  </si>
  <si>
    <t>HGTXN160</t>
  </si>
  <si>
    <t>HGTXN220</t>
  </si>
  <si>
    <t>HYPEN322</t>
  </si>
  <si>
    <t>IGTAN340</t>
  </si>
  <si>
    <t>IGTAN350</t>
  </si>
  <si>
    <t>IGTAN360</t>
  </si>
  <si>
    <t>IGTAN410</t>
  </si>
  <si>
    <t>IRBRN530</t>
  </si>
  <si>
    <t>IRBRN570</t>
  </si>
  <si>
    <t>IRBRN610</t>
  </si>
  <si>
    <t>IRBRN840</t>
  </si>
  <si>
    <t>IRBRN860</t>
  </si>
  <si>
    <t>IRBRN880</t>
  </si>
  <si>
    <t>IRBRN920</t>
  </si>
  <si>
    <t>IRBRN930</t>
  </si>
  <si>
    <t>IRBRN950</t>
  </si>
  <si>
    <t>ITSAN791</t>
  </si>
  <si>
    <t>ITSAN831</t>
  </si>
  <si>
    <t>ITSAN911</t>
  </si>
  <si>
    <t>ITSAN931</t>
  </si>
  <si>
    <t>ITSAN986</t>
  </si>
  <si>
    <t xml:space="preserve">    9,75</t>
  </si>
  <si>
    <t>ITUBN226</t>
  </si>
  <si>
    <t xml:space="preserve">   23,86</t>
  </si>
  <si>
    <t>ITUBN234</t>
  </si>
  <si>
    <t>ITUBN243</t>
  </si>
  <si>
    <t xml:space="preserve">   25,86</t>
  </si>
  <si>
    <t>ITUBN274</t>
  </si>
  <si>
    <t>ITUBN276</t>
  </si>
  <si>
    <t>ITUBN311</t>
  </si>
  <si>
    <t>ITUBN332</t>
  </si>
  <si>
    <t>JBSSN295</t>
  </si>
  <si>
    <t>KLBNN260</t>
  </si>
  <si>
    <t>LAMEN194</t>
  </si>
  <si>
    <t>LAMEN314</t>
  </si>
  <si>
    <t>LINXN320</t>
  </si>
  <si>
    <t>LRENN408</t>
  </si>
  <si>
    <t xml:space="preserve">   40,79</t>
  </si>
  <si>
    <t>LRENN428</t>
  </si>
  <si>
    <t>LRENN433</t>
  </si>
  <si>
    <t xml:space="preserve">   43,29</t>
  </si>
  <si>
    <t>LRENN525</t>
  </si>
  <si>
    <t>LRENN530</t>
  </si>
  <si>
    <t>MEALN340</t>
  </si>
  <si>
    <t>MGLUN175</t>
  </si>
  <si>
    <t xml:space="preserve">   17,48</t>
  </si>
  <si>
    <t>MGLUN300</t>
  </si>
  <si>
    <t>MOVIN150</t>
  </si>
  <si>
    <t>MRFGN120</t>
  </si>
  <si>
    <t>MRFGN130</t>
  </si>
  <si>
    <t>MRVEN172</t>
  </si>
  <si>
    <t xml:space="preserve">   17,23</t>
  </si>
  <si>
    <t>MRVEN182</t>
  </si>
  <si>
    <t xml:space="preserve">   18,23</t>
  </si>
  <si>
    <t>MRVEN187</t>
  </si>
  <si>
    <t>MULTN200</t>
  </si>
  <si>
    <t>MULTN205</t>
  </si>
  <si>
    <t>MULTN210</t>
  </si>
  <si>
    <t>MULTN215</t>
  </si>
  <si>
    <t>MULTN220</t>
  </si>
  <si>
    <t>MULTN235</t>
  </si>
  <si>
    <t>MULTN255</t>
  </si>
  <si>
    <t>MULTN265</t>
  </si>
  <si>
    <t>MULTN270</t>
  </si>
  <si>
    <t>MULTN275</t>
  </si>
  <si>
    <t>NTCON485</t>
  </si>
  <si>
    <t>NTCON515</t>
  </si>
  <si>
    <t>NTCON530</t>
  </si>
  <si>
    <t>PCARN650</t>
  </si>
  <si>
    <t>PCARN720</t>
  </si>
  <si>
    <t>PCARN760</t>
  </si>
  <si>
    <t>PETRN135</t>
  </si>
  <si>
    <t>PETRN158</t>
  </si>
  <si>
    <t>PETRN194</t>
  </si>
  <si>
    <t>PETRN35</t>
  </si>
  <si>
    <t>PSSAN425</t>
  </si>
  <si>
    <t xml:space="preserve">   42,52</t>
  </si>
  <si>
    <t>PSSAN510</t>
  </si>
  <si>
    <t xml:space="preserve">   50,52</t>
  </si>
  <si>
    <t xml:space="preserve">   31,90</t>
  </si>
  <si>
    <t xml:space="preserve">   32,90</t>
  </si>
  <si>
    <t xml:space="preserve">   33,90</t>
  </si>
  <si>
    <t>QUALN370</t>
  </si>
  <si>
    <t xml:space="preserve">   39,15</t>
  </si>
  <si>
    <t>RADLN230</t>
  </si>
  <si>
    <t>RADLN235</t>
  </si>
  <si>
    <t>RADLN245</t>
  </si>
  <si>
    <t>RAILN170</t>
  </si>
  <si>
    <t>RAILN210</t>
  </si>
  <si>
    <t>RENTN580</t>
  </si>
  <si>
    <t xml:space="preserve">   57,93</t>
  </si>
  <si>
    <t>RENTN600</t>
  </si>
  <si>
    <t xml:space="preserve">   59,93</t>
  </si>
  <si>
    <t>RENTN610</t>
  </si>
  <si>
    <t xml:space="preserve">   60,93</t>
  </si>
  <si>
    <t>SANBN412</t>
  </si>
  <si>
    <t>SANBN460</t>
  </si>
  <si>
    <t>SAPRN240</t>
  </si>
  <si>
    <t xml:space="preserve">  23,59</t>
  </si>
  <si>
    <t>SAPRN250</t>
  </si>
  <si>
    <t>SAPRN280</t>
  </si>
  <si>
    <t>SBSPN340</t>
  </si>
  <si>
    <t>SBSPN350</t>
  </si>
  <si>
    <t>SBSPN360</t>
  </si>
  <si>
    <t>SBSPN370</t>
  </si>
  <si>
    <t>SBSPN380</t>
  </si>
  <si>
    <t>SBSPN400</t>
  </si>
  <si>
    <t>SBSPN435</t>
  </si>
  <si>
    <t>SBSPN455</t>
  </si>
  <si>
    <t>SMLSN200</t>
  </si>
  <si>
    <t>SMLSN210</t>
  </si>
  <si>
    <t>SMLSN220</t>
  </si>
  <si>
    <t>SMLSN225</t>
  </si>
  <si>
    <t>SMLSN235</t>
  </si>
  <si>
    <t>SULAN378</t>
  </si>
  <si>
    <t xml:space="preserve">  37,84</t>
  </si>
  <si>
    <t>SULAN408</t>
  </si>
  <si>
    <t xml:space="preserve">  40,84</t>
  </si>
  <si>
    <t>SULAN418</t>
  </si>
  <si>
    <t xml:space="preserve">  41,84</t>
  </si>
  <si>
    <t>SULAN428</t>
  </si>
  <si>
    <t xml:space="preserve">  42,84</t>
  </si>
  <si>
    <t>SULAN438</t>
  </si>
  <si>
    <t>SUZBN420</t>
  </si>
  <si>
    <t>SUZBN430</t>
  </si>
  <si>
    <t>SUZBN435</t>
  </si>
  <si>
    <t xml:space="preserve">   43,54</t>
  </si>
  <si>
    <t>SUZBN440</t>
  </si>
  <si>
    <t>SUZBN522</t>
  </si>
  <si>
    <t>SUZBN562</t>
  </si>
  <si>
    <t>SUZBN602</t>
  </si>
  <si>
    <t>TAEEN323</t>
  </si>
  <si>
    <t xml:space="preserve">  32,24</t>
  </si>
  <si>
    <t>TAEEN333</t>
  </si>
  <si>
    <t xml:space="preserve">  33,24</t>
  </si>
  <si>
    <t>TIMSN135</t>
  </si>
  <si>
    <t xml:space="preserve">   13,30</t>
  </si>
  <si>
    <t>TOTSN254</t>
  </si>
  <si>
    <t xml:space="preserve">   25,42</t>
  </si>
  <si>
    <t>TOTSN264</t>
  </si>
  <si>
    <t xml:space="preserve">   26,42</t>
  </si>
  <si>
    <t>UGPAN187</t>
  </si>
  <si>
    <t xml:space="preserve">   18,76</t>
  </si>
  <si>
    <t>UGPAN197</t>
  </si>
  <si>
    <t xml:space="preserve">   19,76</t>
  </si>
  <si>
    <t>UGPAN222</t>
  </si>
  <si>
    <t>USIMN115</t>
  </si>
  <si>
    <t>USIMN120</t>
  </si>
  <si>
    <t>USIMN127</t>
  </si>
  <si>
    <t>USIMN142</t>
  </si>
  <si>
    <t>USIMN145</t>
  </si>
  <si>
    <t>USIMN150</t>
  </si>
  <si>
    <t>USIMN152</t>
  </si>
  <si>
    <t>USIMN155</t>
  </si>
  <si>
    <t>USIMN177</t>
  </si>
  <si>
    <t>USIMN990</t>
  </si>
  <si>
    <t xml:space="preserve">   9,90</t>
  </si>
  <si>
    <t>R$ 14,73</t>
  </si>
  <si>
    <t>VALEN562</t>
  </si>
  <si>
    <t>VALEN632</t>
  </si>
  <si>
    <t>VALEN647</t>
  </si>
  <si>
    <t>VALEN657</t>
  </si>
  <si>
    <t>VALEN662</t>
  </si>
  <si>
    <t>VALEN667</t>
  </si>
  <si>
    <t>VALEN717</t>
  </si>
  <si>
    <t>VALEN742</t>
  </si>
  <si>
    <t>VALEN757</t>
  </si>
  <si>
    <t>R$ 5,44</t>
  </si>
  <si>
    <t>VALEN912</t>
  </si>
  <si>
    <t>R$ 6,81</t>
  </si>
  <si>
    <t>VALEN932</t>
  </si>
  <si>
    <t>VIVTN378</t>
  </si>
  <si>
    <t>VIVTN425</t>
  </si>
  <si>
    <t>VIVTN445</t>
  </si>
  <si>
    <t>VIVTN49</t>
  </si>
  <si>
    <t>VVARN110</t>
  </si>
  <si>
    <t>VVARN160</t>
  </si>
  <si>
    <t>VVARN190</t>
  </si>
  <si>
    <t>VVARN222</t>
  </si>
  <si>
    <t>WEGEN750</t>
  </si>
  <si>
    <t>WEGEN770</t>
  </si>
  <si>
    <t>R$ 4,87</t>
  </si>
  <si>
    <t>WEGEN780</t>
  </si>
  <si>
    <t>WEGEN870</t>
  </si>
  <si>
    <t>ABEVO136</t>
  </si>
  <si>
    <t>ABEVO137</t>
  </si>
  <si>
    <t>ABEVO141</t>
  </si>
  <si>
    <t>ABEVO146</t>
  </si>
  <si>
    <t>ABEVO151</t>
  </si>
  <si>
    <t>ABEVO154</t>
  </si>
  <si>
    <t>ABEVO161</t>
  </si>
  <si>
    <t>AZULO240</t>
  </si>
  <si>
    <t>B3SAO537</t>
  </si>
  <si>
    <t>B3SAO605</t>
  </si>
  <si>
    <t>B3SAO612</t>
  </si>
  <si>
    <t>B3SAO615</t>
  </si>
  <si>
    <t xml:space="preserve">   64,19</t>
  </si>
  <si>
    <t xml:space="preserve">   68,19</t>
  </si>
  <si>
    <t>BBASO235</t>
  </si>
  <si>
    <t>BBASO237</t>
  </si>
  <si>
    <t>BBASO280</t>
  </si>
  <si>
    <t>BBASO328</t>
  </si>
  <si>
    <t>BBASO368</t>
  </si>
  <si>
    <t>BBASO371</t>
  </si>
  <si>
    <t>BBASO392</t>
  </si>
  <si>
    <t>BBASO402</t>
  </si>
  <si>
    <t xml:space="preserve">   18,74</t>
  </si>
  <si>
    <t xml:space="preserve">   20,49</t>
  </si>
  <si>
    <t>BBDCO231</t>
  </si>
  <si>
    <t>BBDCO239</t>
  </si>
  <si>
    <t>BBDCO24</t>
  </si>
  <si>
    <t>BBDCO246</t>
  </si>
  <si>
    <t>BBDCO253</t>
  </si>
  <si>
    <t>BBDCO258</t>
  </si>
  <si>
    <t>BBDCO261</t>
  </si>
  <si>
    <t>BBDCO265</t>
  </si>
  <si>
    <t>BBDCO266</t>
  </si>
  <si>
    <t>BBDCO275</t>
  </si>
  <si>
    <t>BBDCO276</t>
  </si>
  <si>
    <t>BBDCO287</t>
  </si>
  <si>
    <t>BBDCO292</t>
  </si>
  <si>
    <t>BBDCO295</t>
  </si>
  <si>
    <t>BBDCO303</t>
  </si>
  <si>
    <t>BBSEO297</t>
  </si>
  <si>
    <t xml:space="preserve">   12,70</t>
  </si>
  <si>
    <t>BOVAO100</t>
  </si>
  <si>
    <t>BOVAO102</t>
  </si>
  <si>
    <t>BOVAO104</t>
  </si>
  <si>
    <t>BOVAO106</t>
  </si>
  <si>
    <t>BOVAO108</t>
  </si>
  <si>
    <t>BOVAO110</t>
  </si>
  <si>
    <t>BOVAO112</t>
  </si>
  <si>
    <t>BOVAO114</t>
  </si>
  <si>
    <t>BOVAO116</t>
  </si>
  <si>
    <t>R$ 5,89</t>
  </si>
  <si>
    <t>BOVAO77</t>
  </si>
  <si>
    <t xml:space="preserve">  103,00</t>
  </si>
  <si>
    <t>BOVAO970</t>
  </si>
  <si>
    <t>BRFSO185</t>
  </si>
  <si>
    <t>BRFSO200</t>
  </si>
  <si>
    <t>BRFSO205</t>
  </si>
  <si>
    <t>BRFSO210</t>
  </si>
  <si>
    <t>BRFSO220</t>
  </si>
  <si>
    <t>BRFSO225</t>
  </si>
  <si>
    <t>BRFSO25</t>
  </si>
  <si>
    <t>BRFSO260</t>
  </si>
  <si>
    <t>R$ 14,70</t>
  </si>
  <si>
    <t>BRKMO207</t>
  </si>
  <si>
    <t xml:space="preserve">  20,75</t>
  </si>
  <si>
    <t>BRKMO220</t>
  </si>
  <si>
    <t>BRMLO100</t>
  </si>
  <si>
    <t>BTOWO785</t>
  </si>
  <si>
    <t>CCROO125</t>
  </si>
  <si>
    <t>CCROO180</t>
  </si>
  <si>
    <t>CIELO270</t>
  </si>
  <si>
    <t xml:space="preserve">    2,65</t>
  </si>
  <si>
    <t>CIELO350</t>
  </si>
  <si>
    <t>CIELO370</t>
  </si>
  <si>
    <t>CIELO380</t>
  </si>
  <si>
    <t>CIELO410</t>
  </si>
  <si>
    <t>CIELO440</t>
  </si>
  <si>
    <t>CMIGO98</t>
  </si>
  <si>
    <t>CMIGO99</t>
  </si>
  <si>
    <t>COGNO410</t>
  </si>
  <si>
    <t>COGNO440</t>
  </si>
  <si>
    <t>COGNO490</t>
  </si>
  <si>
    <t>COGNO580</t>
  </si>
  <si>
    <t>CPLEO650</t>
  </si>
  <si>
    <t>CSANO760</t>
  </si>
  <si>
    <t>CSANO770</t>
  </si>
  <si>
    <t>CSANO780</t>
  </si>
  <si>
    <t>CSANO790</t>
  </si>
  <si>
    <t>CSANO800</t>
  </si>
  <si>
    <t>R$ 25,10</t>
  </si>
  <si>
    <t>CSANO810</t>
  </si>
  <si>
    <t>CSANO820</t>
  </si>
  <si>
    <t>R$ 19,41</t>
  </si>
  <si>
    <t>CSANO830</t>
  </si>
  <si>
    <t>CSANO840</t>
  </si>
  <si>
    <t>CSANO850</t>
  </si>
  <si>
    <t>CSNAO304</t>
  </si>
  <si>
    <t>CSNAO309</t>
  </si>
  <si>
    <t>CSNAO339</t>
  </si>
  <si>
    <t>ECORO125</t>
  </si>
  <si>
    <t>ECORO130</t>
  </si>
  <si>
    <t>EGIEO403</t>
  </si>
  <si>
    <t xml:space="preserve">   40,39</t>
  </si>
  <si>
    <t>EGIEO478</t>
  </si>
  <si>
    <t xml:space="preserve">   47,89</t>
  </si>
  <si>
    <t>ELETO320</t>
  </si>
  <si>
    <t>ELETO330</t>
  </si>
  <si>
    <t>ELETO340</t>
  </si>
  <si>
    <t>ELETO345</t>
  </si>
  <si>
    <t>ELETO355</t>
  </si>
  <si>
    <t>ELETO360</t>
  </si>
  <si>
    <t>ELETO365</t>
  </si>
  <si>
    <t>ELETO380</t>
  </si>
  <si>
    <t>ELETO385</t>
  </si>
  <si>
    <t>ELETO390</t>
  </si>
  <si>
    <t>ELETO405</t>
  </si>
  <si>
    <t>EMBRO880</t>
  </si>
  <si>
    <t>EMBRO900</t>
  </si>
  <si>
    <t>ENBRO180</t>
  </si>
  <si>
    <t>ENBRO185</t>
  </si>
  <si>
    <t>EQTLO190</t>
  </si>
  <si>
    <t>EZTCO355</t>
  </si>
  <si>
    <t>EZTCO390</t>
  </si>
  <si>
    <t>EZTCO402</t>
  </si>
  <si>
    <t xml:space="preserve">   18,49</t>
  </si>
  <si>
    <t>GGBRO197</t>
  </si>
  <si>
    <t>R$ 7,69</t>
  </si>
  <si>
    <t>GGBRO202</t>
  </si>
  <si>
    <t>GGBRO212</t>
  </si>
  <si>
    <t>GGBRO217</t>
  </si>
  <si>
    <t>R$ 10,18</t>
  </si>
  <si>
    <t>GGBRO221</t>
  </si>
  <si>
    <t>GGBRO222</t>
  </si>
  <si>
    <t>GGBRO227</t>
  </si>
  <si>
    <t>R$ 10,71</t>
  </si>
  <si>
    <t>GNDIO630</t>
  </si>
  <si>
    <t>GNDIO705</t>
  </si>
  <si>
    <t>GOAUO109</t>
  </si>
  <si>
    <t>HAPVO705</t>
  </si>
  <si>
    <t>IRBRO115</t>
  </si>
  <si>
    <t>ITSAO118</t>
  </si>
  <si>
    <t>ITSAO124</t>
  </si>
  <si>
    <t>ITSAO990</t>
  </si>
  <si>
    <t xml:space="preserve">   18,86</t>
  </si>
  <si>
    <t>ITUBO179</t>
  </si>
  <si>
    <t xml:space="preserve">   20,86</t>
  </si>
  <si>
    <t>ITUBO319</t>
  </si>
  <si>
    <t>ITUBO331</t>
  </si>
  <si>
    <t xml:space="preserve">   38,36</t>
  </si>
  <si>
    <t>ITUBO752</t>
  </si>
  <si>
    <t>JBSSO245</t>
  </si>
  <si>
    <t>KLBNO260</t>
  </si>
  <si>
    <t>LAMEO219</t>
  </si>
  <si>
    <t>LAMEO253</t>
  </si>
  <si>
    <t>LAMEO258</t>
  </si>
  <si>
    <t>LRENO415</t>
  </si>
  <si>
    <t xml:space="preserve">   41,44</t>
  </si>
  <si>
    <t>LRENO420</t>
  </si>
  <si>
    <t xml:space="preserve">   41,94</t>
  </si>
  <si>
    <t>LRENO425</t>
  </si>
  <si>
    <t xml:space="preserve">   42,44</t>
  </si>
  <si>
    <t>LRENO487</t>
  </si>
  <si>
    <t>LRENO650</t>
  </si>
  <si>
    <t xml:space="preserve">   64,94</t>
  </si>
  <si>
    <t>R$ 19,02</t>
  </si>
  <si>
    <t>MGLUO259</t>
  </si>
  <si>
    <t xml:space="preserve">   14,21</t>
  </si>
  <si>
    <t xml:space="preserve">   13,33</t>
  </si>
  <si>
    <t>MOVIO210</t>
  </si>
  <si>
    <t>MRFGO125</t>
  </si>
  <si>
    <t>MRFGO130</t>
  </si>
  <si>
    <t>MRFGO135</t>
  </si>
  <si>
    <t>MRFGO145</t>
  </si>
  <si>
    <t>MRFGO150</t>
  </si>
  <si>
    <t>MRFGO185</t>
  </si>
  <si>
    <t>MRVEO187</t>
  </si>
  <si>
    <t>MRVEO202</t>
  </si>
  <si>
    <t>NTCOO500</t>
  </si>
  <si>
    <t>PCARO760</t>
  </si>
  <si>
    <t>PETRO209</t>
  </si>
  <si>
    <t>PETRO269</t>
  </si>
  <si>
    <t>PETRO293</t>
  </si>
  <si>
    <t>PETRO349</t>
  </si>
  <si>
    <t>PETRO359</t>
  </si>
  <si>
    <t>R$ 7,63</t>
  </si>
  <si>
    <t>PETRO369</t>
  </si>
  <si>
    <t>RAILO230</t>
  </si>
  <si>
    <t>RENTO610</t>
  </si>
  <si>
    <t>RENTO620</t>
  </si>
  <si>
    <t>RENTO630</t>
  </si>
  <si>
    <t>RENTO640</t>
  </si>
  <si>
    <t>RENTO920</t>
  </si>
  <si>
    <t>R$ 27,51</t>
  </si>
  <si>
    <t>SBSPO405</t>
  </si>
  <si>
    <t>SBSPO410</t>
  </si>
  <si>
    <t>SBSPO430</t>
  </si>
  <si>
    <t>SBSPO440</t>
  </si>
  <si>
    <t>SBSPO500</t>
  </si>
  <si>
    <t>SUZBO500</t>
  </si>
  <si>
    <t>SUZBO510</t>
  </si>
  <si>
    <t>TAEEO341</t>
  </si>
  <si>
    <t xml:space="preserve">  34,12</t>
  </si>
  <si>
    <t>TIMSO160</t>
  </si>
  <si>
    <t>TIMSO165</t>
  </si>
  <si>
    <t>UGPAO225</t>
  </si>
  <si>
    <t>USIMO105</t>
  </si>
  <si>
    <t>USIMO115</t>
  </si>
  <si>
    <t>USIMO120</t>
  </si>
  <si>
    <t>USIMO125</t>
  </si>
  <si>
    <t>USIMO150</t>
  </si>
  <si>
    <t>VALEO612</t>
  </si>
  <si>
    <t>VALEO657</t>
  </si>
  <si>
    <t>VALEO667</t>
  </si>
  <si>
    <t>VALEO672</t>
  </si>
  <si>
    <t>VALEO677</t>
  </si>
  <si>
    <t>VALEO817</t>
  </si>
  <si>
    <t>VALEO837</t>
  </si>
  <si>
    <t>VALEO877</t>
  </si>
  <si>
    <t>VIVTO438</t>
  </si>
  <si>
    <t>VIVTO448</t>
  </si>
  <si>
    <t>VVARO160</t>
  </si>
  <si>
    <t>VVARO175</t>
  </si>
  <si>
    <t>VVARO180</t>
  </si>
  <si>
    <t>VVARO190</t>
  </si>
  <si>
    <t>WEGEO707</t>
  </si>
  <si>
    <t xml:space="preserve">   70,72</t>
  </si>
  <si>
    <t>WEGEO727</t>
  </si>
  <si>
    <t xml:space="preserve">   72,72</t>
  </si>
  <si>
    <t>WEGEO757</t>
  </si>
  <si>
    <t xml:space="preserve">   75,72</t>
  </si>
  <si>
    <t>YDUQO330</t>
  </si>
  <si>
    <t>B3SAC647</t>
  </si>
  <si>
    <t xml:space="preserve">   66,19</t>
  </si>
  <si>
    <t xml:space="preserve">   67,19</t>
  </si>
  <si>
    <t xml:space="preserve">   75,19</t>
  </si>
  <si>
    <t>BBASC242</t>
  </si>
  <si>
    <t>BBASC702</t>
  </si>
  <si>
    <t xml:space="preserve">   70,26</t>
  </si>
  <si>
    <t>BBDCC24</t>
  </si>
  <si>
    <t>BBDCC285</t>
  </si>
  <si>
    <t>BOVAC77</t>
  </si>
  <si>
    <t>BRDTC242</t>
  </si>
  <si>
    <t>IRBRC118</t>
  </si>
  <si>
    <t>IRBRC908</t>
  </si>
  <si>
    <t xml:space="preserve">   37,51</t>
  </si>
  <si>
    <t>R$ 18,12</t>
  </si>
  <si>
    <t>R$ 11,49</t>
  </si>
  <si>
    <t>ABEVC161</t>
  </si>
  <si>
    <t>ABEVC166</t>
  </si>
  <si>
    <t>ABEVC176</t>
  </si>
  <si>
    <t>ABEVC181</t>
  </si>
  <si>
    <t>ABEVC191</t>
  </si>
  <si>
    <t>ABEVC201</t>
  </si>
  <si>
    <t>AZULC470</t>
  </si>
  <si>
    <t>B3SAC622</t>
  </si>
  <si>
    <t>B3SAC632</t>
  </si>
  <si>
    <t>BBASC480</t>
  </si>
  <si>
    <t>R$ 6,69</t>
  </si>
  <si>
    <t>BBDCC272</t>
  </si>
  <si>
    <t>BBDCC287</t>
  </si>
  <si>
    <t>BBDCC288</t>
  </si>
  <si>
    <t>BBDCC303</t>
  </si>
  <si>
    <t>BBSEC297</t>
  </si>
  <si>
    <t>BOVAC100</t>
  </si>
  <si>
    <t>BOVAC102</t>
  </si>
  <si>
    <t>BOVAC104</t>
  </si>
  <si>
    <t>BOVAC106</t>
  </si>
  <si>
    <t>BOVAC108</t>
  </si>
  <si>
    <t>BOVAC110</t>
  </si>
  <si>
    <t>BOVAC112</t>
  </si>
  <si>
    <t>BOVAC114</t>
  </si>
  <si>
    <t>BOVAC116</t>
  </si>
  <si>
    <t>BOVAC118</t>
  </si>
  <si>
    <t>BOVAC12</t>
  </si>
  <si>
    <t>BOVAC122</t>
  </si>
  <si>
    <t>BOVAC124</t>
  </si>
  <si>
    <t>BOVAC126</t>
  </si>
  <si>
    <t>BOVAC128</t>
  </si>
  <si>
    <t>BOVAC130</t>
  </si>
  <si>
    <t>BOVAC610</t>
  </si>
  <si>
    <t>R$ 51,50</t>
  </si>
  <si>
    <t>BOVAC750</t>
  </si>
  <si>
    <t>R$ 40,18</t>
  </si>
  <si>
    <t>BOVAC970</t>
  </si>
  <si>
    <t>BRFSC185</t>
  </si>
  <si>
    <t>BRFSC205</t>
  </si>
  <si>
    <t>BRFSC225</t>
  </si>
  <si>
    <t>BRFSC25</t>
  </si>
  <si>
    <t>BRFSC260</t>
  </si>
  <si>
    <t>BRMLC105</t>
  </si>
  <si>
    <t>CCROC125</t>
  </si>
  <si>
    <t>CIELC270</t>
  </si>
  <si>
    <t>CMIGC98</t>
  </si>
  <si>
    <t>CMIGC99</t>
  </si>
  <si>
    <t>COGNC480</t>
  </si>
  <si>
    <t>COGNC520</t>
  </si>
  <si>
    <t>COGNC540</t>
  </si>
  <si>
    <t>COGNC560</t>
  </si>
  <si>
    <t>COGNC580</t>
  </si>
  <si>
    <t>CSANC760</t>
  </si>
  <si>
    <t>CSANC770</t>
  </si>
  <si>
    <t>CSANC780</t>
  </si>
  <si>
    <t>CSANC790</t>
  </si>
  <si>
    <t>CSANC800</t>
  </si>
  <si>
    <t>CSANC810</t>
  </si>
  <si>
    <t>CSANC820</t>
  </si>
  <si>
    <t>CSANC830</t>
  </si>
  <si>
    <t>CSANC840</t>
  </si>
  <si>
    <t>CSANC850</t>
  </si>
  <si>
    <t>CSNAC339</t>
  </si>
  <si>
    <t>CSNAC349</t>
  </si>
  <si>
    <t>R$ 7,64</t>
  </si>
  <si>
    <t>EGIEC433</t>
  </si>
  <si>
    <t xml:space="preserve">   43,39</t>
  </si>
  <si>
    <t>EGIEC478</t>
  </si>
  <si>
    <t>ELETC320</t>
  </si>
  <si>
    <t>ELETC340</t>
  </si>
  <si>
    <t>ELETC350</t>
  </si>
  <si>
    <t>ELETC355</t>
  </si>
  <si>
    <t>ELETC360</t>
  </si>
  <si>
    <t>ELETC365</t>
  </si>
  <si>
    <t>ELETC375</t>
  </si>
  <si>
    <t>ELETC380</t>
  </si>
  <si>
    <t>ELETC385</t>
  </si>
  <si>
    <t>ELETC390</t>
  </si>
  <si>
    <t>ELETC395</t>
  </si>
  <si>
    <t>ELETC405</t>
  </si>
  <si>
    <t>EMBRC100</t>
  </si>
  <si>
    <t>EMBRC840</t>
  </si>
  <si>
    <t>EMBRC920</t>
  </si>
  <si>
    <t>EMBRC940</t>
  </si>
  <si>
    <t>EMBRC960</t>
  </si>
  <si>
    <t>ENBRC195</t>
  </si>
  <si>
    <t>GGBRC197</t>
  </si>
  <si>
    <t>GGBRC202</t>
  </si>
  <si>
    <t>GGBRC212</t>
  </si>
  <si>
    <t>GGBRC217</t>
  </si>
  <si>
    <t>GGBRC222</t>
  </si>
  <si>
    <t>GGBRC227</t>
  </si>
  <si>
    <t>GGBRC242</t>
  </si>
  <si>
    <t>GGBRC247</t>
  </si>
  <si>
    <t>GGBRC252</t>
  </si>
  <si>
    <t>GGBRC267</t>
  </si>
  <si>
    <t>GNDIC830</t>
  </si>
  <si>
    <t>GOAUC832</t>
  </si>
  <si>
    <t>HYPEC370</t>
  </si>
  <si>
    <t>ITSAC124</t>
  </si>
  <si>
    <t>JBSSC220</t>
  </si>
  <si>
    <t>JBSSC270</t>
  </si>
  <si>
    <t>LAMEC219</t>
  </si>
  <si>
    <t>LAMEC238</t>
  </si>
  <si>
    <t>LRENC650</t>
  </si>
  <si>
    <t xml:space="preserve">   29,96</t>
  </si>
  <si>
    <t>MRFGC150</t>
  </si>
  <si>
    <t>MULTC260</t>
  </si>
  <si>
    <t>NTCOC540</t>
  </si>
  <si>
    <t>PETRC181</t>
  </si>
  <si>
    <t>PETRC209</t>
  </si>
  <si>
    <t>PETRC293</t>
  </si>
  <si>
    <t>PETRC349</t>
  </si>
  <si>
    <t>PETRC359</t>
  </si>
  <si>
    <t>PETRC369</t>
  </si>
  <si>
    <t>RAILC170</t>
  </si>
  <si>
    <t>SANBC452</t>
  </si>
  <si>
    <t>SBSPC410</t>
  </si>
  <si>
    <t>SBSPC430</t>
  </si>
  <si>
    <t>SBSPC440</t>
  </si>
  <si>
    <t>SBSPC460</t>
  </si>
  <si>
    <t>SUZBC500</t>
  </si>
  <si>
    <t>SUZBC510</t>
  </si>
  <si>
    <t>SUZBC530</t>
  </si>
  <si>
    <t>SUZBC600</t>
  </si>
  <si>
    <t>USIMC105</t>
  </si>
  <si>
    <t>USIMC110</t>
  </si>
  <si>
    <t>USIMC115</t>
  </si>
  <si>
    <t>USIMC120</t>
  </si>
  <si>
    <t>USIMC135</t>
  </si>
  <si>
    <t>USIMC165</t>
  </si>
  <si>
    <t>VALEC101</t>
  </si>
  <si>
    <t>VALEC109</t>
  </si>
  <si>
    <t xml:space="preserve">  109,74</t>
  </si>
  <si>
    <t>R$ 22,45</t>
  </si>
  <si>
    <t>VVARC160</t>
  </si>
  <si>
    <t>WEGEC777</t>
  </si>
  <si>
    <t xml:space="preserve">   77,72</t>
  </si>
  <si>
    <t>WEGEC807</t>
  </si>
  <si>
    <t xml:space="preserve">   80,72</t>
  </si>
  <si>
    <t>WEGEC817</t>
  </si>
  <si>
    <t xml:space="preserve">   81,72</t>
  </si>
  <si>
    <t>WEGEC837</t>
  </si>
  <si>
    <t xml:space="preserve">   83,72</t>
  </si>
  <si>
    <t>CCMH21C007300</t>
  </si>
  <si>
    <t>CCMH21C008300</t>
  </si>
  <si>
    <t>CCMH21C008400</t>
  </si>
  <si>
    <t>CCMH21C008600</t>
  </si>
  <si>
    <t>CCMH21P007400</t>
  </si>
  <si>
    <t>ABEVD210</t>
  </si>
  <si>
    <t xml:space="preserve">   55,66</t>
  </si>
  <si>
    <t xml:space="preserve">   57,66</t>
  </si>
  <si>
    <t xml:space="preserve">   63,66</t>
  </si>
  <si>
    <t xml:space="preserve">   64,66</t>
  </si>
  <si>
    <t xml:space="preserve">   72,66</t>
  </si>
  <si>
    <t>BBASD387</t>
  </si>
  <si>
    <t>BBASD432</t>
  </si>
  <si>
    <t>BBASD462</t>
  </si>
  <si>
    <t>BBASD477</t>
  </si>
  <si>
    <t xml:space="preserve">   36,39</t>
  </si>
  <si>
    <t>BRMLD120</t>
  </si>
  <si>
    <t>COGND470</t>
  </si>
  <si>
    <t>R$ 20,51</t>
  </si>
  <si>
    <t>ELETD400</t>
  </si>
  <si>
    <t>IGTAD400</t>
  </si>
  <si>
    <t>ITSAD914</t>
  </si>
  <si>
    <t xml:space="preserve">   16,83</t>
  </si>
  <si>
    <t xml:space="preserve">   17,83</t>
  </si>
  <si>
    <t xml:space="preserve">   22,83</t>
  </si>
  <si>
    <t xml:space="preserve">   23,33</t>
  </si>
  <si>
    <t xml:space="preserve">   23,83</t>
  </si>
  <si>
    <t>ITUBD319</t>
  </si>
  <si>
    <t xml:space="preserve">   31,83</t>
  </si>
  <si>
    <t>LAMED261</t>
  </si>
  <si>
    <t xml:space="preserve">   24,02</t>
  </si>
  <si>
    <t xml:space="preserve">   26,52</t>
  </si>
  <si>
    <t xml:space="preserve">   28,27</t>
  </si>
  <si>
    <t xml:space="preserve">   41,61</t>
  </si>
  <si>
    <t>SBSPD540</t>
  </si>
  <si>
    <t>USIMD140</t>
  </si>
  <si>
    <t>R$ 11,69</t>
  </si>
  <si>
    <t>VALED840</t>
  </si>
  <si>
    <t>VALED867</t>
  </si>
  <si>
    <t>VALED880</t>
  </si>
  <si>
    <t>R$ 6,33</t>
  </si>
  <si>
    <t>VVARD160</t>
  </si>
  <si>
    <t>VVARD175</t>
  </si>
  <si>
    <t xml:space="preserve">   57,16</t>
  </si>
  <si>
    <t xml:space="preserve">   58,16</t>
  </si>
  <si>
    <t xml:space="preserve">   59,16</t>
  </si>
  <si>
    <t xml:space="preserve">   60,16</t>
  </si>
  <si>
    <t xml:space="preserve">   61,16</t>
  </si>
  <si>
    <t xml:space="preserve">   63,16</t>
  </si>
  <si>
    <t xml:space="preserve">   64,16</t>
  </si>
  <si>
    <t>B3SAD667</t>
  </si>
  <si>
    <t xml:space="preserve">   66,16</t>
  </si>
  <si>
    <t>B3SAD707</t>
  </si>
  <si>
    <t xml:space="preserve">   70,16</t>
  </si>
  <si>
    <t>BBDCD269</t>
  </si>
  <si>
    <t>BBDCD278</t>
  </si>
  <si>
    <t xml:space="preserve">   30,59</t>
  </si>
  <si>
    <t>BBDCD324</t>
  </si>
  <si>
    <t>R$ 7,81</t>
  </si>
  <si>
    <t xml:space="preserve">   32,14</t>
  </si>
  <si>
    <t xml:space="preserve">   41,64</t>
  </si>
  <si>
    <t xml:space="preserve">  62,86</t>
  </si>
  <si>
    <t xml:space="preserve">  69,86</t>
  </si>
  <si>
    <t>CYRED237</t>
  </si>
  <si>
    <t>IGTAD367</t>
  </si>
  <si>
    <t>ITUBD349</t>
  </si>
  <si>
    <t xml:space="preserve">   35,08</t>
  </si>
  <si>
    <t>LAMED289</t>
  </si>
  <si>
    <t xml:space="preserve">   26,02</t>
  </si>
  <si>
    <t xml:space="preserve">   26,27</t>
  </si>
  <si>
    <t xml:space="preserve">   27,27</t>
  </si>
  <si>
    <t xml:space="preserve">   29,52</t>
  </si>
  <si>
    <t xml:space="preserve">   19,52</t>
  </si>
  <si>
    <t>NTCOD42</t>
  </si>
  <si>
    <t>R$ 10,14</t>
  </si>
  <si>
    <t>QUALD347</t>
  </si>
  <si>
    <t xml:space="preserve">   34,65</t>
  </si>
  <si>
    <t>QUALD377</t>
  </si>
  <si>
    <t xml:space="preserve">   37,65</t>
  </si>
  <si>
    <t>SBSPD565</t>
  </si>
  <si>
    <t>VALED862</t>
  </si>
  <si>
    <t>VVARD167</t>
  </si>
  <si>
    <t>VVARD177</t>
  </si>
  <si>
    <t>VVARD197</t>
  </si>
  <si>
    <t>YDUQD262</t>
  </si>
  <si>
    <t xml:space="preserve">   47,16</t>
  </si>
  <si>
    <t xml:space="preserve">   53,66</t>
  </si>
  <si>
    <t xml:space="preserve">   54,66</t>
  </si>
  <si>
    <t xml:space="preserve">   55,16</t>
  </si>
  <si>
    <t xml:space="preserve">   61,66</t>
  </si>
  <si>
    <t>BBASP387</t>
  </si>
  <si>
    <t>BBASP432</t>
  </si>
  <si>
    <t>BBASP462</t>
  </si>
  <si>
    <t>R$ 16,44</t>
  </si>
  <si>
    <t>BBASP477</t>
  </si>
  <si>
    <t>BBDCP259</t>
  </si>
  <si>
    <t>BRDTP275</t>
  </si>
  <si>
    <t>BRMLP750</t>
  </si>
  <si>
    <t>BRMLP900</t>
  </si>
  <si>
    <t xml:space="preserve">  61,86</t>
  </si>
  <si>
    <t>ELETP400</t>
  </si>
  <si>
    <t>R$ 26,56</t>
  </si>
  <si>
    <t>R$ 27,31</t>
  </si>
  <si>
    <t>LIGTP192</t>
  </si>
  <si>
    <t xml:space="preserve">   23,02</t>
  </si>
  <si>
    <t xml:space="preserve">   23,52</t>
  </si>
  <si>
    <t>MGLUP262</t>
  </si>
  <si>
    <t>MGLUP265</t>
  </si>
  <si>
    <t xml:space="preserve">   22,77</t>
  </si>
  <si>
    <t xml:space="preserve">   39,61</t>
  </si>
  <si>
    <t>PETRP299</t>
  </si>
  <si>
    <t>SBSPP515</t>
  </si>
  <si>
    <t>VALEP862</t>
  </si>
  <si>
    <t>VVARP160</t>
  </si>
  <si>
    <t>VVARP255</t>
  </si>
  <si>
    <t xml:space="preserve">   25,53</t>
  </si>
  <si>
    <t xml:space="preserve">   27,53</t>
  </si>
  <si>
    <t xml:space="preserve">   57,46</t>
  </si>
  <si>
    <t xml:space="preserve">   64,46</t>
  </si>
  <si>
    <t>BBASF354</t>
  </si>
  <si>
    <t xml:space="preserve">   35,44</t>
  </si>
  <si>
    <t>BBASF414</t>
  </si>
  <si>
    <t>R$ 11,09</t>
  </si>
  <si>
    <t>BRMLF105</t>
  </si>
  <si>
    <t>GFSAF470</t>
  </si>
  <si>
    <t>GRNDF110</t>
  </si>
  <si>
    <t xml:space="preserve">   19,33</t>
  </si>
  <si>
    <t xml:space="preserve">   24,83</t>
  </si>
  <si>
    <t xml:space="preserve">   34,83</t>
  </si>
  <si>
    <t>JBSSF180</t>
  </si>
  <si>
    <t>SBSPF600</t>
  </si>
  <si>
    <t>R$ 25,65</t>
  </si>
  <si>
    <t>ABEVG205</t>
  </si>
  <si>
    <t>BBASL450</t>
  </si>
  <si>
    <t xml:space="preserve">   19,53</t>
  </si>
  <si>
    <t>BOVAL11</t>
  </si>
  <si>
    <t>R$ 22,93</t>
  </si>
  <si>
    <t>IRBRL120</t>
  </si>
  <si>
    <t xml:space="preserve">   26,16</t>
  </si>
  <si>
    <t xml:space="preserve">   26,66</t>
  </si>
  <si>
    <t xml:space="preserve">   28,16</t>
  </si>
  <si>
    <t xml:space="preserve">   24,41</t>
  </si>
  <si>
    <t>R$ 8,38</t>
  </si>
  <si>
    <t xml:space="preserve">   29,93</t>
  </si>
  <si>
    <t>R$ 14,31</t>
  </si>
  <si>
    <t>R$ 12,70</t>
  </si>
  <si>
    <t>R$ 7,44</t>
  </si>
  <si>
    <t>R$ 9,03</t>
  </si>
  <si>
    <t>PETRL271</t>
  </si>
  <si>
    <t>PETRL315</t>
  </si>
  <si>
    <t>R$ 34,47</t>
  </si>
  <si>
    <t>R$ 30,36</t>
  </si>
  <si>
    <t>VALEJ687</t>
  </si>
  <si>
    <t>R$ 20,70</t>
  </si>
  <si>
    <t>R$ 22,32</t>
  </si>
  <si>
    <t>VVARL10</t>
  </si>
  <si>
    <t>R$ 93,00</t>
  </si>
  <si>
    <t>R$ 84,00</t>
  </si>
  <si>
    <t>R$ 12,61</t>
  </si>
  <si>
    <t>BGIF21P024300</t>
  </si>
  <si>
    <t>BGIK21C023000</t>
  </si>
  <si>
    <t>R$ 42,00</t>
  </si>
  <si>
    <t>R$ 17,17</t>
  </si>
  <si>
    <t>BGIK21C026800</t>
  </si>
  <si>
    <t>R$ 13,37</t>
  </si>
  <si>
    <t>BGIK21C028400</t>
  </si>
  <si>
    <t>BGIK21C029800</t>
  </si>
  <si>
    <t>BGIK21P029000</t>
  </si>
  <si>
    <t>R$ 26,45</t>
  </si>
  <si>
    <t>R$ 2.877,69</t>
  </si>
  <si>
    <t>R$ 2.792,71</t>
  </si>
  <si>
    <t>R$ 2.712,38</t>
  </si>
  <si>
    <t>R$ 2.092,08</t>
  </si>
  <si>
    <t>R$ 1.750,48</t>
  </si>
  <si>
    <t>R$ 1.458,38</t>
  </si>
  <si>
    <t>R$ 1.215,52</t>
  </si>
  <si>
    <t>IDIF22C295500</t>
  </si>
  <si>
    <t>R$ 1.375,00</t>
  </si>
  <si>
    <t>R$ 1.008,48</t>
  </si>
  <si>
    <t>IDIF22C295900</t>
  </si>
  <si>
    <t>R$ 1.475,79</t>
  </si>
  <si>
    <t>R$ 571,14</t>
  </si>
  <si>
    <t>R$ 386,75</t>
  </si>
  <si>
    <t>R$ 16,78</t>
  </si>
  <si>
    <t>R$ 56,00</t>
  </si>
  <si>
    <t>R$ 49,00</t>
  </si>
  <si>
    <t>R$ 77,74</t>
  </si>
  <si>
    <t>R$ 96,78</t>
  </si>
  <si>
    <t>R$ 114,75</t>
  </si>
  <si>
    <t>R$ 132,17</t>
  </si>
  <si>
    <t>R$ 234,36</t>
  </si>
  <si>
    <t>R$ 378,34</t>
  </si>
  <si>
    <t>R$ 571,82</t>
  </si>
  <si>
    <t>R$ 814,54</t>
  </si>
  <si>
    <t>R$ 1.093,08</t>
  </si>
  <si>
    <t>R$ 1.277,66</t>
  </si>
  <si>
    <t>R$ 1.406,55</t>
  </si>
  <si>
    <t>R$ 1.748,66</t>
  </si>
  <si>
    <t>R$ 2.112,47</t>
  </si>
  <si>
    <t>R$ 2.497,48</t>
  </si>
  <si>
    <t>R$ 2.899,24</t>
  </si>
  <si>
    <t>R$ 189,06</t>
  </si>
  <si>
    <t>R$ 89,87</t>
  </si>
  <si>
    <t>R$ 88,14</t>
  </si>
  <si>
    <t>R$ 20,83</t>
  </si>
  <si>
    <t>R$ 46,93</t>
  </si>
  <si>
    <t>R$ 131,39</t>
  </si>
  <si>
    <t>R$ 315,32</t>
  </si>
  <si>
    <t>R$ 411,39</t>
  </si>
  <si>
    <t>IDIM21C289700</t>
  </si>
  <si>
    <t>IDIN21C290200</t>
  </si>
  <si>
    <t>R$ 322,78</t>
  </si>
  <si>
    <t>R$ 307,42</t>
  </si>
  <si>
    <t>R$ 96,20</t>
  </si>
  <si>
    <t>R$ 68,18</t>
  </si>
  <si>
    <t>R$ 47,51</t>
  </si>
  <si>
    <t>R$ 39,34</t>
  </si>
  <si>
    <t>R$ 32,27</t>
  </si>
  <si>
    <t>R$ 26,24</t>
  </si>
  <si>
    <t>R$ 72,00</t>
  </si>
  <si>
    <t>R$ 114,59</t>
  </si>
  <si>
    <t>R$ 173,00</t>
  </si>
  <si>
    <t>R$ 242,66</t>
  </si>
  <si>
    <t>R$ 325,00</t>
  </si>
  <si>
    <t>R$ 403,00</t>
  </si>
  <si>
    <t>R$ 478,35</t>
  </si>
  <si>
    <t>R$ 560,15</t>
  </si>
  <si>
    <t>R$ 635,75</t>
  </si>
  <si>
    <t>R$ 3.324,16</t>
  </si>
  <si>
    <t>R$ 3.423,07</t>
  </si>
  <si>
    <t>R$ 5.005,68</t>
  </si>
  <si>
    <t>R$ 5.104,59</t>
  </si>
  <si>
    <t>IDIV21C292600</t>
  </si>
  <si>
    <t>R$ 864,13</t>
  </si>
  <si>
    <t>IDIV21C292700</t>
  </si>
  <si>
    <t>R$ 865,00</t>
  </si>
  <si>
    <t>R$ 820,00</t>
  </si>
  <si>
    <t>R$ 18,85</t>
  </si>
  <si>
    <t xml:space="preserve">   43,71</t>
  </si>
  <si>
    <t xml:space="preserve">   22,41</t>
  </si>
  <si>
    <t>BBDCW270</t>
  </si>
  <si>
    <t xml:space="preserve">   11,74</t>
  </si>
  <si>
    <t>R$ 3.668,00</t>
  </si>
  <si>
    <t>R$ 1.522,00</t>
  </si>
  <si>
    <t>R$ 5.471,00</t>
  </si>
  <si>
    <t>R$ 22.500,00</t>
  </si>
  <si>
    <t>R$ 1.148,00</t>
  </si>
  <si>
    <t>R$ 1.752,00</t>
  </si>
  <si>
    <t xml:space="preserve">   28,66</t>
  </si>
  <si>
    <t xml:space="preserve">   29,16</t>
  </si>
  <si>
    <t xml:space="preserve">   33,93</t>
  </si>
  <si>
    <t xml:space="preserve">   38,93</t>
  </si>
  <si>
    <t xml:space="preserve">   40,93</t>
  </si>
  <si>
    <t xml:space="preserve">   23,91</t>
  </si>
  <si>
    <t xml:space="preserve">   22,91</t>
  </si>
  <si>
    <t>PETRL317</t>
  </si>
  <si>
    <t>PETRX315</t>
  </si>
  <si>
    <t>PETRX317</t>
  </si>
  <si>
    <t>R$ 6,97</t>
  </si>
  <si>
    <t>VALEV550</t>
  </si>
  <si>
    <t>R$ 9.385,00</t>
  </si>
  <si>
    <t>R$ 7.146,00</t>
  </si>
  <si>
    <t>R$ 6.605,00</t>
  </si>
  <si>
    <t>R$ 5.679,00</t>
  </si>
  <si>
    <t>R$ 3.069,00</t>
  </si>
  <si>
    <t>R$ 4.683,00</t>
  </si>
  <si>
    <t>IBOVF880</t>
  </si>
  <si>
    <t>R$ 4.235,00</t>
  </si>
  <si>
    <t>R$ 6.343,00</t>
  </si>
  <si>
    <t>IBOVR840</t>
  </si>
  <si>
    <t>R$ 1.140,00</t>
  </si>
  <si>
    <t>R$ 1.034,00</t>
  </si>
  <si>
    <t>IBOVR880</t>
  </si>
  <si>
    <t>IBOVR890</t>
  </si>
  <si>
    <t>R$ 1.711,00</t>
  </si>
  <si>
    <t xml:space="preserve">    6,45</t>
  </si>
  <si>
    <t>MGLUV190</t>
  </si>
  <si>
    <t xml:space="preserve">   39,40</t>
  </si>
  <si>
    <t>R$ 8,63</t>
  </si>
  <si>
    <t>VALEV887</t>
  </si>
  <si>
    <t>VALEV900</t>
  </si>
  <si>
    <t>R$ 5.610,00</t>
  </si>
  <si>
    <t>R$ 3.389,00</t>
  </si>
  <si>
    <t>R$ 3.156,00</t>
  </si>
  <si>
    <t>R$ 2.910,00</t>
  </si>
  <si>
    <t>R$ 2.575,00</t>
  </si>
  <si>
    <t>IBOVD130</t>
  </si>
  <si>
    <t>R$ 2.295,00</t>
  </si>
  <si>
    <t>R$ 2.080,00</t>
  </si>
  <si>
    <t>R$ 2.161,00</t>
  </si>
  <si>
    <t>R$ 2.835,00</t>
  </si>
  <si>
    <t>R$ 2.945,00</t>
  </si>
  <si>
    <t>R$ 3.136,00</t>
  </si>
  <si>
    <t>R$ 3.370,00</t>
  </si>
  <si>
    <t>R$ 4.249,00</t>
  </si>
  <si>
    <t>R$ 3.800,00</t>
  </si>
  <si>
    <t>R$ 4.160,00</t>
  </si>
  <si>
    <t>R$ 6.585,00</t>
  </si>
  <si>
    <t>R$ 5.680,00</t>
  </si>
  <si>
    <t>R$ 6.380,00</t>
  </si>
  <si>
    <t>R$ 1.255,00</t>
  </si>
  <si>
    <t>R$ 15.100,00</t>
  </si>
  <si>
    <t>R$ 15.115,00</t>
  </si>
  <si>
    <t>R$ 10.077,00</t>
  </si>
  <si>
    <t>R$ 9.380,00</t>
  </si>
  <si>
    <t>R$ 8.069,00</t>
  </si>
  <si>
    <t>R$ 5.460,00</t>
  </si>
  <si>
    <t>R$ 4.821,00</t>
  </si>
  <si>
    <t>R$ 3.711,00</t>
  </si>
  <si>
    <t>R$ 3.080,00</t>
  </si>
  <si>
    <t>R$ 2.117,00</t>
  </si>
  <si>
    <t>R$ 1.920,00</t>
  </si>
  <si>
    <t>R$ 1.444,00</t>
  </si>
  <si>
    <t>R$ 1.026,00</t>
  </si>
  <si>
    <t>R$ 478,00</t>
  </si>
  <si>
    <t>R$ 168,00</t>
  </si>
  <si>
    <t>R$ 120,00</t>
  </si>
  <si>
    <t>IBOVA130</t>
  </si>
  <si>
    <t>R$ 17.859,00</t>
  </si>
  <si>
    <t>R$ 125,00</t>
  </si>
  <si>
    <t>R$ 367,00</t>
  </si>
  <si>
    <t>R$ 227,00</t>
  </si>
  <si>
    <t>R$ 277,00</t>
  </si>
  <si>
    <t>R$ 740,00</t>
  </si>
  <si>
    <t>R$ 920,00</t>
  </si>
  <si>
    <t>R$ 1.164,00</t>
  </si>
  <si>
    <t>R$ 1.570,00</t>
  </si>
  <si>
    <t>R$ 1.565,00</t>
  </si>
  <si>
    <t>R$ 2.108,00</t>
  </si>
  <si>
    <t>R$ 3.068,00</t>
  </si>
  <si>
    <t>R$ 2.970,00</t>
  </si>
  <si>
    <t>IBOVM122</t>
  </si>
  <si>
    <t>R$ 3.452,00</t>
  </si>
  <si>
    <t>R$ 44,00</t>
  </si>
  <si>
    <t>R$ 39,00</t>
  </si>
  <si>
    <t>R$ 154,00</t>
  </si>
  <si>
    <t>R$ 76,00</t>
  </si>
  <si>
    <t>R$ 39,40</t>
  </si>
  <si>
    <t xml:space="preserve">   21,86</t>
  </si>
  <si>
    <t>IRBRX120</t>
  </si>
  <si>
    <t xml:space="preserve">   30,66</t>
  </si>
  <si>
    <t>PETRX271</t>
  </si>
  <si>
    <t>R$ 7,98</t>
  </si>
  <si>
    <t>VALEL945</t>
  </si>
  <si>
    <t xml:space="preserve">   94,50</t>
  </si>
  <si>
    <t>R$ 26,48</t>
  </si>
  <si>
    <t>VALEX115</t>
  </si>
  <si>
    <t>R$ 29,48</t>
  </si>
  <si>
    <t>R$ 15.970,00</t>
  </si>
  <si>
    <t>R$ 10.418,00</t>
  </si>
  <si>
    <t>R$ 6.480,00</t>
  </si>
  <si>
    <t>R$ 7.325,00</t>
  </si>
  <si>
    <t>R$ 7.454,00</t>
  </si>
  <si>
    <t>R$ 6.758,00</t>
  </si>
  <si>
    <t>R$ 6.014,00</t>
  </si>
  <si>
    <t>R$ 5.328,00</t>
  </si>
  <si>
    <t>R$ 4.360,00</t>
  </si>
  <si>
    <t>R$ 3.646,00</t>
  </si>
  <si>
    <t>R$ 3.223,00</t>
  </si>
  <si>
    <t>R$ 2.683,00</t>
  </si>
  <si>
    <t>R$ 2.340,00</t>
  </si>
  <si>
    <t>R$ 1.690,00</t>
  </si>
  <si>
    <t>R$ 1.310,00</t>
  </si>
  <si>
    <t>R$ 1.097,00</t>
  </si>
  <si>
    <t>R$ 909,00</t>
  </si>
  <si>
    <t>R$ 710,00</t>
  </si>
  <si>
    <t>R$ 245,00</t>
  </si>
  <si>
    <t>R$ 4.760,00</t>
  </si>
  <si>
    <t>R$ 587,00</t>
  </si>
  <si>
    <t>R$ 604,00</t>
  </si>
  <si>
    <t>R$ 825,00</t>
  </si>
  <si>
    <t>R$ 962,00</t>
  </si>
  <si>
    <t>R$ 1.159,00</t>
  </si>
  <si>
    <t>R$ 1.245,00</t>
  </si>
  <si>
    <t>R$ 1.387,00</t>
  </si>
  <si>
    <t>R$ 1.512,00</t>
  </si>
  <si>
    <t>R$ 1.754,00</t>
  </si>
  <si>
    <t>R$ 1.901,00</t>
  </si>
  <si>
    <t>R$ 2.013,00</t>
  </si>
  <si>
    <t>R$ 2.105,00</t>
  </si>
  <si>
    <t>R$ 2.420,00</t>
  </si>
  <si>
    <t>R$ 2.863,00</t>
  </si>
  <si>
    <t>R$ 3.368,00</t>
  </si>
  <si>
    <t>R$ 3.520,00</t>
  </si>
  <si>
    <t>R$ 3.945,00</t>
  </si>
  <si>
    <t>R$ 4.765,00</t>
  </si>
  <si>
    <t>IBOVN122</t>
  </si>
  <si>
    <t>R$ 5.739,00</t>
  </si>
  <si>
    <t>R$ 4.337,00</t>
  </si>
  <si>
    <t>R$ 136,00</t>
  </si>
  <si>
    <t>R$ 399,00</t>
  </si>
  <si>
    <t xml:space="preserve">   30,91</t>
  </si>
  <si>
    <t xml:space="preserve">   21,41</t>
  </si>
  <si>
    <t xml:space="preserve">   23,66</t>
  </si>
  <si>
    <t>R$ 8,06</t>
  </si>
  <si>
    <t>R$ 8,56</t>
  </si>
  <si>
    <t>R$ 9,08</t>
  </si>
  <si>
    <t xml:space="preserve">   37,71</t>
  </si>
  <si>
    <t xml:space="preserve">   45,71</t>
  </si>
  <si>
    <t xml:space="preserve">   53,96</t>
  </si>
  <si>
    <t xml:space="preserve">   57,96</t>
  </si>
  <si>
    <t xml:space="preserve">   59,96</t>
  </si>
  <si>
    <t xml:space="preserve">   66,96</t>
  </si>
  <si>
    <t>BBASF451</t>
  </si>
  <si>
    <t xml:space="preserve">   45,19</t>
  </si>
  <si>
    <t>CIELF950</t>
  </si>
  <si>
    <t>GFSAF550</t>
  </si>
  <si>
    <t xml:space="preserve">   26,08</t>
  </si>
  <si>
    <t xml:space="preserve">   31,08</t>
  </si>
  <si>
    <t xml:space="preserve">   34,08</t>
  </si>
  <si>
    <t xml:space="preserve">   37,08</t>
  </si>
  <si>
    <t>PETRF238</t>
  </si>
  <si>
    <t xml:space="preserve">   51,96</t>
  </si>
  <si>
    <t xml:space="preserve">   56,46</t>
  </si>
  <si>
    <t>BBASR354</t>
  </si>
  <si>
    <t>BBASR414</t>
  </si>
  <si>
    <t xml:space="preserve">   20,58</t>
  </si>
  <si>
    <t>PETRR238</t>
  </si>
  <si>
    <t xml:space="preserve">   32,82</t>
  </si>
  <si>
    <t xml:space="preserve">   36,57</t>
  </si>
  <si>
    <t xml:space="preserve">   22,28</t>
  </si>
  <si>
    <t xml:space="preserve">   21,53</t>
  </si>
  <si>
    <t xml:space="preserve">   23,28</t>
  </si>
  <si>
    <t xml:space="preserve">   23,78</t>
  </si>
  <si>
    <t xml:space="preserve">   24,53</t>
  </si>
  <si>
    <t xml:space="preserve">   30,03</t>
  </si>
  <si>
    <t>CCROE127</t>
  </si>
  <si>
    <t>ITSAQ684</t>
  </si>
  <si>
    <t xml:space="preserve">   18,06</t>
  </si>
  <si>
    <t xml:space="preserve">   18,33</t>
  </si>
  <si>
    <t xml:space="preserve">    7,52</t>
  </si>
  <si>
    <t xml:space="preserve">   12,46</t>
  </si>
  <si>
    <t xml:space="preserve">   12,58</t>
  </si>
  <si>
    <t>R$ 26,40</t>
  </si>
  <si>
    <t>R$ 8,07</t>
  </si>
  <si>
    <t>CCMF21C008300</t>
  </si>
  <si>
    <t>CCMK21C007550</t>
  </si>
  <si>
    <t>CCMK21C008400</t>
  </si>
  <si>
    <t>CCMK21C009000</t>
  </si>
  <si>
    <t>CCMN21C007300</t>
  </si>
  <si>
    <t>R$ 124.000,00</t>
  </si>
  <si>
    <t>R$ 120.500,00</t>
  </si>
  <si>
    <t>WDOH21P004950</t>
  </si>
  <si>
    <t>R$ 47.400,00</t>
  </si>
  <si>
    <t>WDOH21P005100</t>
  </si>
  <si>
    <t>R$ 90.600,00</t>
  </si>
  <si>
    <t>DOLH21C005175</t>
  </si>
  <si>
    <t>R$ 153.080,00</t>
  </si>
  <si>
    <t>R$ 33.350,00</t>
  </si>
  <si>
    <t>R$ 26.950,00</t>
  </si>
  <si>
    <t>R$ 28.700,00</t>
  </si>
  <si>
    <t>R$ 81.200,00</t>
  </si>
  <si>
    <t>R$ 141.700,00</t>
  </si>
  <si>
    <t>DOLH21P005175</t>
  </si>
  <si>
    <t>DOLH21P005700</t>
  </si>
  <si>
    <t>R$ 485.000,00</t>
  </si>
  <si>
    <t>DOLJ21C005300</t>
  </si>
  <si>
    <t>R$ 176.000,00</t>
  </si>
  <si>
    <t>R$ 123.000,00</t>
  </si>
  <si>
    <t>DOLJ21C005450</t>
  </si>
  <si>
    <t>R$ 111.000,00</t>
  </si>
  <si>
    <t>R$ 78.867,00</t>
  </si>
  <si>
    <t>R$ 17.140,00</t>
  </si>
  <si>
    <t>R$ 15.600,00</t>
  </si>
  <si>
    <t>DOLJ21P004700</t>
  </si>
  <si>
    <t>R$ 49.300,00</t>
  </si>
  <si>
    <t>R$ 125.810,00</t>
  </si>
  <si>
    <t>R$ 80.450,00</t>
  </si>
  <si>
    <t>R$ 938.700,00</t>
  </si>
  <si>
    <t>R$ 891.000,00</t>
  </si>
  <si>
    <t>R$ 8.700,00</t>
  </si>
  <si>
    <t>R$ 118.512,00</t>
  </si>
  <si>
    <t>R$ 861.500,00</t>
  </si>
  <si>
    <t>DOLN21C005150</t>
  </si>
  <si>
    <t>R$ 18.900,00</t>
  </si>
  <si>
    <t>DOLN21P005150</t>
  </si>
  <si>
    <t>DOLV21P004700</t>
  </si>
  <si>
    <t>R$ 104.500,00</t>
  </si>
  <si>
    <t>R$ 687.000,00</t>
  </si>
  <si>
    <t>R$ 409.000,00</t>
  </si>
  <si>
    <t>R$ 155.000,00</t>
  </si>
  <si>
    <t>DOLG21C005175</t>
  </si>
  <si>
    <t>R$ 125.000,00</t>
  </si>
  <si>
    <t>R$ 124.128,00</t>
  </si>
  <si>
    <t>R$ 93.900,00</t>
  </si>
  <si>
    <t>DOLG21C005325</t>
  </si>
  <si>
    <t>R$ 52.000,00</t>
  </si>
  <si>
    <t>R$ 37.000,00</t>
  </si>
  <si>
    <t>R$ 8.950,00</t>
  </si>
  <si>
    <t>R$ 5.900,00</t>
  </si>
  <si>
    <t>DOLG21P004775</t>
  </si>
  <si>
    <t>R$ 29.865,00</t>
  </si>
  <si>
    <t>DOLG21P004925</t>
  </si>
  <si>
    <t>R$ 36.750,00</t>
  </si>
  <si>
    <t>R$ 45.450,00</t>
  </si>
  <si>
    <t>R$ 53.750,00</t>
  </si>
  <si>
    <t>R$ 47.500,00</t>
  </si>
  <si>
    <t>R$ 65.640,00</t>
  </si>
  <si>
    <t>R$ 69.700,00</t>
  </si>
  <si>
    <t>R$ 103.500,00</t>
  </si>
  <si>
    <t>DOLG21P005175</t>
  </si>
  <si>
    <t>R$ 152.900,00</t>
  </si>
  <si>
    <t>DOLG21P006000</t>
  </si>
  <si>
    <t>R$ 840.542,00</t>
  </si>
  <si>
    <t>BIDIB110</t>
  </si>
  <si>
    <t xml:space="preserve"> 110,00</t>
  </si>
  <si>
    <t>ELETB349</t>
  </si>
  <si>
    <t>ELETB357</t>
  </si>
  <si>
    <t>ELETB375</t>
  </si>
  <si>
    <t>ELETN332</t>
  </si>
  <si>
    <t>ELETN344</t>
  </si>
  <si>
    <t xml:space="preserve">  34,50</t>
  </si>
  <si>
    <t>ELETN347</t>
  </si>
  <si>
    <t>ELETN357</t>
  </si>
  <si>
    <t>ELETN364</t>
  </si>
  <si>
    <t xml:space="preserve">  36,50</t>
  </si>
  <si>
    <t>AMARC820</t>
  </si>
  <si>
    <t>BGIF21C023000</t>
  </si>
  <si>
    <t>R$ 46,18</t>
  </si>
  <si>
    <t>ELETC330</t>
  </si>
  <si>
    <t>ELETO349</t>
  </si>
  <si>
    <t>ELETO350</t>
  </si>
  <si>
    <t>ELETO369</t>
  </si>
  <si>
    <t>ELETO375</t>
  </si>
  <si>
    <t>R$ 2.966,34</t>
  </si>
  <si>
    <t>ARZZA680</t>
  </si>
  <si>
    <t xml:space="preserve">    5,05</t>
  </si>
  <si>
    <t>R$ 15,34</t>
  </si>
  <si>
    <t>BPACA105</t>
  </si>
  <si>
    <t xml:space="preserve"> 105,00</t>
  </si>
  <si>
    <t>BRPRA102</t>
  </si>
  <si>
    <t>CPFEA330</t>
  </si>
  <si>
    <t xml:space="preserve">  51,36</t>
  </si>
  <si>
    <t>CSMGA540</t>
  </si>
  <si>
    <t xml:space="preserve">   15,84</t>
  </si>
  <si>
    <t>CVCBA145</t>
  </si>
  <si>
    <t>R$ 9,13</t>
  </si>
  <si>
    <t>R$ 10,54</t>
  </si>
  <si>
    <t>ELETA440</t>
  </si>
  <si>
    <t>ELETA450</t>
  </si>
  <si>
    <t>ELETM346</t>
  </si>
  <si>
    <t>ENEVA530</t>
  </si>
  <si>
    <t>EVENA130</t>
  </si>
  <si>
    <t>GFSAA440</t>
  </si>
  <si>
    <t>LCAMA290</t>
  </si>
  <si>
    <t>ODPVA145</t>
  </si>
  <si>
    <t xml:space="preserve">   14,59</t>
  </si>
  <si>
    <t>R$ 12,34</t>
  </si>
  <si>
    <t>PETRA273</t>
  </si>
  <si>
    <t>PETRA279</t>
  </si>
  <si>
    <t>PETRA331</t>
  </si>
  <si>
    <t>PETRA341</t>
  </si>
  <si>
    <t>PETRM273</t>
  </si>
  <si>
    <t>PETRM279</t>
  </si>
  <si>
    <t>PSSAA480</t>
  </si>
  <si>
    <t>SEERA170</t>
  </si>
  <si>
    <t>VALEA10</t>
  </si>
  <si>
    <t>VVARA100</t>
  </si>
  <si>
    <t>U1BE34</t>
  </si>
  <si>
    <t>FIIB11</t>
  </si>
  <si>
    <t>ENGI3</t>
  </si>
  <si>
    <t>SULA4</t>
  </si>
  <si>
    <t>UCAS3</t>
  </si>
  <si>
    <t>BKNG34</t>
  </si>
  <si>
    <t>BBASM429</t>
  </si>
  <si>
    <t xml:space="preserve">   42,99</t>
  </si>
  <si>
    <t>BBASM432</t>
  </si>
  <si>
    <t xml:space="preserve">   43,24</t>
  </si>
  <si>
    <t>BBASM452</t>
  </si>
  <si>
    <t xml:space="preserve">   17,77</t>
  </si>
  <si>
    <t xml:space="preserve">   18,52</t>
  </si>
  <si>
    <t xml:space="preserve">   18,77</t>
  </si>
  <si>
    <t xml:space="preserve">   38,65</t>
  </si>
  <si>
    <t xml:space="preserve">   44,65</t>
  </si>
  <si>
    <t>ITUBA369</t>
  </si>
  <si>
    <t xml:space="preserve">   37,05</t>
  </si>
  <si>
    <t>ITUBA374</t>
  </si>
  <si>
    <t xml:space="preserve">   37,55</t>
  </si>
  <si>
    <t>ITUBA379</t>
  </si>
  <si>
    <t xml:space="preserve">   38,05</t>
  </si>
  <si>
    <t>BBASA429</t>
  </si>
  <si>
    <t xml:space="preserve">   20,02</t>
  </si>
  <si>
    <t xml:space="preserve">   19,02</t>
  </si>
  <si>
    <t xml:space="preserve">   22,36</t>
  </si>
  <si>
    <t xml:space="preserve">   20,52</t>
  </si>
  <si>
    <t xml:space="preserve">   21,02</t>
  </si>
  <si>
    <t xml:space="preserve">   21,52</t>
  </si>
  <si>
    <t xml:space="preserve">   22,52</t>
  </si>
  <si>
    <t xml:space="preserve">   22,86</t>
  </si>
  <si>
    <t xml:space="preserve">   24,52</t>
  </si>
  <si>
    <t xml:space="preserve">   25,02</t>
  </si>
  <si>
    <t xml:space="preserve">   25,52</t>
  </si>
  <si>
    <t xml:space="preserve">   27,02</t>
  </si>
  <si>
    <t xml:space="preserve">   27,52</t>
  </si>
  <si>
    <t xml:space="preserve">   28,02</t>
  </si>
  <si>
    <t xml:space="preserve">   28,52</t>
  </si>
  <si>
    <t xml:space="preserve">   29,02</t>
  </si>
  <si>
    <t xml:space="preserve">   30,52</t>
  </si>
  <si>
    <t xml:space="preserve">   31,02</t>
  </si>
  <si>
    <t xml:space="preserve">   31,52</t>
  </si>
  <si>
    <t xml:space="preserve">   30,02</t>
  </si>
  <si>
    <t>ITUBA364</t>
  </si>
  <si>
    <t xml:space="preserve">   36,55</t>
  </si>
  <si>
    <t>R$ 13,15</t>
  </si>
  <si>
    <t>BBASM46</t>
  </si>
  <si>
    <t>BBASM462</t>
  </si>
  <si>
    <t xml:space="preserve">   46,24</t>
  </si>
  <si>
    <t xml:space="preserve">   17,36</t>
  </si>
  <si>
    <t xml:space="preserve">   17,86</t>
  </si>
  <si>
    <t xml:space="preserve">   18,11</t>
  </si>
  <si>
    <t xml:space="preserve">   21,77</t>
  </si>
  <si>
    <t xml:space="preserve">   23,27</t>
  </si>
  <si>
    <t xml:space="preserve">   23,77</t>
  </si>
  <si>
    <t xml:space="preserve">   24,27</t>
  </si>
  <si>
    <t xml:space="preserve">   25,27</t>
  </si>
  <si>
    <t xml:space="preserve">   25,77</t>
  </si>
  <si>
    <t xml:space="preserve">   26,77</t>
  </si>
  <si>
    <t xml:space="preserve">   27,77</t>
  </si>
  <si>
    <t xml:space="preserve">   28,77</t>
  </si>
  <si>
    <t xml:space="preserve">   29,27</t>
  </si>
  <si>
    <t xml:space="preserve">   29,77</t>
  </si>
  <si>
    <t xml:space="preserve">   30,27</t>
  </si>
  <si>
    <t xml:space="preserve">   30,77</t>
  </si>
  <si>
    <t xml:space="preserve">   32,08</t>
  </si>
  <si>
    <t xml:space="preserve">   35,27</t>
  </si>
  <si>
    <t xml:space="preserve">   32,52</t>
  </si>
  <si>
    <t xml:space="preserve">   15,77</t>
  </si>
  <si>
    <t xml:space="preserve">   18,27</t>
  </si>
  <si>
    <t xml:space="preserve">   19,27</t>
  </si>
  <si>
    <t xml:space="preserve">   19,77</t>
  </si>
  <si>
    <t>ITUBM369</t>
  </si>
  <si>
    <t>ITUBM374</t>
  </si>
  <si>
    <t>ITUBM379</t>
  </si>
  <si>
    <t xml:space="preserve">   16,27</t>
  </si>
  <si>
    <t xml:space="preserve">   20,27</t>
  </si>
  <si>
    <t xml:space="preserve">   20,77</t>
  </si>
  <si>
    <t xml:space="preserve">   18,02</t>
  </si>
  <si>
    <t xml:space="preserve">   21,27</t>
  </si>
  <si>
    <t xml:space="preserve">   31,27</t>
  </si>
  <si>
    <t>BBASA452</t>
  </si>
  <si>
    <t>BBASA46</t>
  </si>
  <si>
    <t>BBASA462</t>
  </si>
  <si>
    <t xml:space="preserve">   22,27</t>
  </si>
  <si>
    <t>BBASB361</t>
  </si>
  <si>
    <t>BBASB387</t>
  </si>
  <si>
    <t>BBASB426</t>
  </si>
  <si>
    <t xml:space="preserve">   42,76</t>
  </si>
  <si>
    <t>BBASB442</t>
  </si>
  <si>
    <t xml:space="preserve">   44,26</t>
  </si>
  <si>
    <t>BBASB447</t>
  </si>
  <si>
    <t xml:space="preserve">   44,76</t>
  </si>
  <si>
    <t>BBASB457</t>
  </si>
  <si>
    <t xml:space="preserve">   17,53</t>
  </si>
  <si>
    <t xml:space="preserve">   20,03</t>
  </si>
  <si>
    <t xml:space="preserve">   20,53</t>
  </si>
  <si>
    <t xml:space="preserve">   22,53</t>
  </si>
  <si>
    <t xml:space="preserve">   23,03</t>
  </si>
  <si>
    <t xml:space="preserve">   23,53</t>
  </si>
  <si>
    <t xml:space="preserve">   24,03</t>
  </si>
  <si>
    <t xml:space="preserve">   25,03</t>
  </si>
  <si>
    <t xml:space="preserve">   24,66</t>
  </si>
  <si>
    <t xml:space="preserve">   25,16</t>
  </si>
  <si>
    <t xml:space="preserve">   25,66</t>
  </si>
  <si>
    <t xml:space="preserve">   26,03</t>
  </si>
  <si>
    <t xml:space="preserve">   26,53</t>
  </si>
  <si>
    <t xml:space="preserve">   28,53</t>
  </si>
  <si>
    <t xml:space="preserve">   29,03</t>
  </si>
  <si>
    <t xml:space="preserve">   30,53</t>
  </si>
  <si>
    <t>ITUBB378</t>
  </si>
  <si>
    <t xml:space="preserve">   27,16</t>
  </si>
  <si>
    <t xml:space="preserve">   27,66</t>
  </si>
  <si>
    <t>PETRB328</t>
  </si>
  <si>
    <t xml:space="preserve">   16,74</t>
  </si>
  <si>
    <t>BBASB35</t>
  </si>
  <si>
    <t>BBASB385</t>
  </si>
  <si>
    <t>BBASB39</t>
  </si>
  <si>
    <t>BBASB395</t>
  </si>
  <si>
    <t>BBASB399</t>
  </si>
  <si>
    <t xml:space="preserve">   40,01</t>
  </si>
  <si>
    <t>BBASB41</t>
  </si>
  <si>
    <t xml:space="preserve">   41,51</t>
  </si>
  <si>
    <t>BBASB425</t>
  </si>
  <si>
    <t xml:space="preserve">   42,51</t>
  </si>
  <si>
    <t>BBASB455</t>
  </si>
  <si>
    <t xml:space="preserve">   45,51</t>
  </si>
  <si>
    <t>BBASB46</t>
  </si>
  <si>
    <t xml:space="preserve">   46,01</t>
  </si>
  <si>
    <t>BBASB465</t>
  </si>
  <si>
    <t xml:space="preserve">   46,51</t>
  </si>
  <si>
    <t xml:space="preserve">   20,28</t>
  </si>
  <si>
    <t xml:space="preserve">   20,78</t>
  </si>
  <si>
    <t xml:space="preserve">   22,78</t>
  </si>
  <si>
    <t xml:space="preserve">   24,28</t>
  </si>
  <si>
    <t xml:space="preserve">   24,78</t>
  </si>
  <si>
    <t xml:space="preserve">   25,28</t>
  </si>
  <si>
    <t xml:space="preserve">   25,78</t>
  </si>
  <si>
    <t xml:space="preserve">   26,28</t>
  </si>
  <si>
    <t xml:space="preserve">   26,78</t>
  </si>
  <si>
    <t xml:space="preserve">   28,41</t>
  </si>
  <si>
    <t xml:space="preserve">   30,28</t>
  </si>
  <si>
    <t>ITUBB365</t>
  </si>
  <si>
    <t>LRENB385</t>
  </si>
  <si>
    <t xml:space="preserve">   38,54</t>
  </si>
  <si>
    <t>BBASN385</t>
  </si>
  <si>
    <t>BBASN387</t>
  </si>
  <si>
    <t>BBASN39</t>
  </si>
  <si>
    <t>BBASN395</t>
  </si>
  <si>
    <t>BBASN399</t>
  </si>
  <si>
    <t>BBASN41</t>
  </si>
  <si>
    <t>BBASN412</t>
  </si>
  <si>
    <t>BBASN425</t>
  </si>
  <si>
    <t>BBASN426</t>
  </si>
  <si>
    <t>BBASN430</t>
  </si>
  <si>
    <t xml:space="preserve">   43,01</t>
  </si>
  <si>
    <t>BBASN432</t>
  </si>
  <si>
    <t>BBASN440</t>
  </si>
  <si>
    <t xml:space="preserve">   44,01</t>
  </si>
  <si>
    <t>BBASN442</t>
  </si>
  <si>
    <t>BBASN445</t>
  </si>
  <si>
    <t xml:space="preserve">   44,51</t>
  </si>
  <si>
    <t>BBASN447</t>
  </si>
  <si>
    <t>BBASN455</t>
  </si>
  <si>
    <t>BBASN457</t>
  </si>
  <si>
    <t>BBASN46</t>
  </si>
  <si>
    <t>BBASN465</t>
  </si>
  <si>
    <t xml:space="preserve">   18,03</t>
  </si>
  <si>
    <t xml:space="preserve">   19,78</t>
  </si>
  <si>
    <t xml:space="preserve">   21,78</t>
  </si>
  <si>
    <t xml:space="preserve">   21,03</t>
  </si>
  <si>
    <t xml:space="preserve">   21,28</t>
  </si>
  <si>
    <t xml:space="preserve">   22,03</t>
  </si>
  <si>
    <t>ITUBN365</t>
  </si>
  <si>
    <t>ITUBN378</t>
  </si>
  <si>
    <t xml:space="preserve">   31,16</t>
  </si>
  <si>
    <t>PETRN328</t>
  </si>
  <si>
    <t>BBASO357</t>
  </si>
  <si>
    <t>BBASO372</t>
  </si>
  <si>
    <t>BBASO375</t>
  </si>
  <si>
    <t>BBASO377</t>
  </si>
  <si>
    <t>BBASO382</t>
  </si>
  <si>
    <t>BBASO40</t>
  </si>
  <si>
    <t>BBASO407</t>
  </si>
  <si>
    <t>R$ 5,34</t>
  </si>
  <si>
    <t>BBASO410</t>
  </si>
  <si>
    <t>BBASO412</t>
  </si>
  <si>
    <t>BBASO415</t>
  </si>
  <si>
    <t>BBASO417</t>
  </si>
  <si>
    <t>BBASO422</t>
  </si>
  <si>
    <t xml:space="preserve">   42,26</t>
  </si>
  <si>
    <t>BBASO427</t>
  </si>
  <si>
    <t>BBASO432</t>
  </si>
  <si>
    <t>BBASO437</t>
  </si>
  <si>
    <t xml:space="preserve">   43,76</t>
  </si>
  <si>
    <t>BBASO442</t>
  </si>
  <si>
    <t>BBASO445</t>
  </si>
  <si>
    <t>BBASO447</t>
  </si>
  <si>
    <t>BBASO452</t>
  </si>
  <si>
    <t>BBASO460</t>
  </si>
  <si>
    <t>BBASO462</t>
  </si>
  <si>
    <t>BBASO465</t>
  </si>
  <si>
    <t xml:space="preserve">   12,72</t>
  </si>
  <si>
    <t xml:space="preserve">    9,97</t>
  </si>
  <si>
    <t xml:space="preserve">   18,22</t>
  </si>
  <si>
    <t xml:space="preserve">   17,72</t>
  </si>
  <si>
    <t xml:space="preserve">   18,72</t>
  </si>
  <si>
    <t xml:space="preserve">   19,72</t>
  </si>
  <si>
    <t xml:space="preserve">   20,22</t>
  </si>
  <si>
    <t xml:space="preserve">   20,47</t>
  </si>
  <si>
    <t xml:space="preserve">   21,22</t>
  </si>
  <si>
    <t xml:space="preserve">   22,22</t>
  </si>
  <si>
    <t xml:space="preserve">   25,47</t>
  </si>
  <si>
    <t xml:space="preserve">   31,97</t>
  </si>
  <si>
    <t>ITUBO293</t>
  </si>
  <si>
    <t>ITUBO298</t>
  </si>
  <si>
    <t>ITUBO301</t>
  </si>
  <si>
    <t>ITUBO303</t>
  </si>
  <si>
    <t>ITUBO323</t>
  </si>
  <si>
    <t>ITUBO346</t>
  </si>
  <si>
    <t>ITUBO366</t>
  </si>
  <si>
    <t>ITUBO368</t>
  </si>
  <si>
    <t>ITUBO376</t>
  </si>
  <si>
    <t>R$ 8,85</t>
  </si>
  <si>
    <t>ITUBO381</t>
  </si>
  <si>
    <t xml:space="preserve">   24,33</t>
  </si>
  <si>
    <t xml:space="preserve">   25,83</t>
  </si>
  <si>
    <t xml:space="preserve">   33,33</t>
  </si>
  <si>
    <t>BBASC375</t>
  </si>
  <si>
    <t>BBASC410</t>
  </si>
  <si>
    <t>BBASC415</t>
  </si>
  <si>
    <t>BBASC420</t>
  </si>
  <si>
    <t>BBASC445</t>
  </si>
  <si>
    <t>BBASC460</t>
  </si>
  <si>
    <t>BBASC465</t>
  </si>
  <si>
    <t xml:space="preserve">   31,22</t>
  </si>
  <si>
    <t>ITUBC301</t>
  </si>
  <si>
    <t>ITUBC366</t>
  </si>
  <si>
    <t>ITUBC376</t>
  </si>
  <si>
    <t>ITUBC381</t>
  </si>
  <si>
    <t xml:space="preserve">   26,83</t>
  </si>
  <si>
    <t xml:space="preserve">   29,33</t>
  </si>
  <si>
    <t xml:space="preserve">   30,83</t>
  </si>
  <si>
    <t>BBASC357</t>
  </si>
  <si>
    <t>BBASC377</t>
  </si>
  <si>
    <t>BBASC40</t>
  </si>
  <si>
    <t>BBASC407</t>
  </si>
  <si>
    <t>BBASC412</t>
  </si>
  <si>
    <t>BBASC417</t>
  </si>
  <si>
    <t>BBASC427</t>
  </si>
  <si>
    <t>BBASC432</t>
  </si>
  <si>
    <t>BBASC437</t>
  </si>
  <si>
    <t>BBASC442</t>
  </si>
  <si>
    <t>BBASC447</t>
  </si>
  <si>
    <t>BBASC452</t>
  </si>
  <si>
    <t>BBASC462</t>
  </si>
  <si>
    <t>BBASC467</t>
  </si>
  <si>
    <t xml:space="preserve">   23,97</t>
  </si>
  <si>
    <t>ITUBC293</t>
  </si>
  <si>
    <t>ITUBC298</t>
  </si>
  <si>
    <t>ITUBC303</t>
  </si>
  <si>
    <t>R$ 8,32</t>
  </si>
  <si>
    <t>ITUBC323</t>
  </si>
  <si>
    <t>ITUBC363</t>
  </si>
  <si>
    <t xml:space="preserve">   36,36</t>
  </si>
  <si>
    <t>ITUBC368</t>
  </si>
  <si>
    <t>PETRD309</t>
  </si>
  <si>
    <t xml:space="preserve">   30,97</t>
  </si>
  <si>
    <t>PETRD328</t>
  </si>
  <si>
    <t xml:space="preserve">   32,97</t>
  </si>
  <si>
    <t>PETRD349</t>
  </si>
  <si>
    <t xml:space="preserve">   34,97</t>
  </si>
  <si>
    <t>PETRD359</t>
  </si>
  <si>
    <t xml:space="preserve">   35,97</t>
  </si>
  <si>
    <t>PETRD369</t>
  </si>
  <si>
    <t xml:space="preserve">   36,97</t>
  </si>
  <si>
    <t xml:space="preserve">   23,07</t>
  </si>
  <si>
    <t xml:space="preserve">   26,57</t>
  </si>
  <si>
    <t xml:space="preserve">   29,07</t>
  </si>
  <si>
    <t xml:space="preserve">   27,57</t>
  </si>
  <si>
    <t xml:space="preserve">   28,07</t>
  </si>
  <si>
    <t xml:space="preserve">   30,57</t>
  </si>
  <si>
    <t xml:space="preserve">   28,71</t>
  </si>
  <si>
    <t xml:space="preserve">   29,21</t>
  </si>
  <si>
    <t xml:space="preserve">   17,57</t>
  </si>
  <si>
    <t xml:space="preserve">   25,57</t>
  </si>
  <si>
    <t xml:space="preserve">   28,57</t>
  </si>
  <si>
    <t xml:space="preserve">   29,82</t>
  </si>
  <si>
    <t xml:space="preserve">   31,32</t>
  </si>
  <si>
    <t>PETRP309</t>
  </si>
  <si>
    <t>PETRP328</t>
  </si>
  <si>
    <t>R$ 15,98</t>
  </si>
  <si>
    <t>PETRP369</t>
  </si>
  <si>
    <t xml:space="preserve">   27,35</t>
  </si>
  <si>
    <t xml:space="preserve">   28,85</t>
  </si>
  <si>
    <t xml:space="preserve">   29,35</t>
  </si>
  <si>
    <t>ELETF300</t>
  </si>
  <si>
    <t xml:space="preserve">   21,32</t>
  </si>
  <si>
    <t xml:space="preserve">   30,09</t>
  </si>
  <si>
    <t xml:space="preserve">   32,40</t>
  </si>
  <si>
    <t xml:space="preserve">   34,27</t>
  </si>
  <si>
    <t xml:space="preserve">   25,41</t>
  </si>
  <si>
    <t xml:space="preserve">   30,34</t>
  </si>
  <si>
    <t xml:space="preserve">   19,91</t>
  </si>
  <si>
    <t xml:space="preserve">   30,10</t>
  </si>
  <si>
    <t>ELETR300</t>
  </si>
  <si>
    <t>ELETR60</t>
  </si>
  <si>
    <t xml:space="preserve">   21,51</t>
  </si>
  <si>
    <t>PETRB331</t>
  </si>
  <si>
    <t>PETRN331</t>
  </si>
  <si>
    <t>ITUBC343</t>
  </si>
  <si>
    <t>ITUBO343</t>
  </si>
  <si>
    <t>PETRD318</t>
  </si>
  <si>
    <t>PETRP318</t>
  </si>
  <si>
    <t>R$ 15,48</t>
  </si>
  <si>
    <t>KNHY11</t>
  </si>
  <si>
    <t>BBRC11</t>
  </si>
  <si>
    <t>PYPL34</t>
  </si>
  <si>
    <t>PTNT3</t>
  </si>
  <si>
    <t>NORD3</t>
  </si>
  <si>
    <t>R$ 6,39 B</t>
  </si>
  <si>
    <t>R$ 469,10 M</t>
  </si>
  <si>
    <t>R$ 195,86 M</t>
  </si>
  <si>
    <t>R$ 129,51 M</t>
  </si>
  <si>
    <t>R$ 7,23 B</t>
  </si>
  <si>
    <t>R$ 2,31 B</t>
  </si>
  <si>
    <t>ABCB2</t>
  </si>
  <si>
    <t>RBED11</t>
  </si>
  <si>
    <t>VTLT11</t>
  </si>
  <si>
    <t>RBRY11</t>
  </si>
  <si>
    <t>ALUP4</t>
  </si>
  <si>
    <t>TWTR34</t>
  </si>
  <si>
    <t>WALM34</t>
  </si>
  <si>
    <t>GMCO34</t>
  </si>
  <si>
    <t>PGCO34</t>
  </si>
  <si>
    <t>VGIP11</t>
  </si>
  <si>
    <t>NSLU11</t>
  </si>
  <si>
    <t>GEOO34</t>
  </si>
  <si>
    <t>EUCA4</t>
  </si>
  <si>
    <t>EALT3</t>
  </si>
  <si>
    <t>SSFO34</t>
  </si>
  <si>
    <t>PNVL4</t>
  </si>
  <si>
    <t>TCNO4</t>
  </si>
  <si>
    <t>TEKA4</t>
  </si>
  <si>
    <t>TXRX4</t>
  </si>
  <si>
    <t>R$ 24,37 B</t>
  </si>
  <si>
    <t>R$ 49,22 B</t>
  </si>
  <si>
    <t>R$ 25,29 B</t>
  </si>
  <si>
    <t>R$ 16,02 B</t>
  </si>
  <si>
    <t>R$ 6,13 B</t>
  </si>
  <si>
    <t>R$ 14,36 B</t>
  </si>
  <si>
    <t>R$ 2,37 B</t>
  </si>
  <si>
    <t>ADBE34</t>
  </si>
  <si>
    <t>ALUP3</t>
  </si>
  <si>
    <t>BOAC34</t>
  </si>
  <si>
    <t>CEDO3</t>
  </si>
  <si>
    <t>CRPG5</t>
  </si>
  <si>
    <t>HOME34</t>
  </si>
  <si>
    <t>JBDU3</t>
  </si>
  <si>
    <t>JBDU4</t>
  </si>
  <si>
    <t>MNPR3</t>
  </si>
  <si>
    <t>OSXB3</t>
  </si>
  <si>
    <t>PTNT4</t>
  </si>
  <si>
    <t>RAPT3</t>
  </si>
  <si>
    <t>RDNI3</t>
  </si>
  <si>
    <t>SULA3</t>
  </si>
  <si>
    <t>TMOS34</t>
  </si>
  <si>
    <t>WFCO34</t>
  </si>
  <si>
    <t>ATMP3</t>
  </si>
  <si>
    <t>MMXM11</t>
  </si>
  <si>
    <t>BBFI11B</t>
  </si>
  <si>
    <t>CEOC11</t>
  </si>
  <si>
    <t>DMAC11</t>
  </si>
  <si>
    <t>FAED11</t>
  </si>
  <si>
    <t>HGPO11</t>
  </si>
  <si>
    <t>JRDM11</t>
  </si>
  <si>
    <t>SARE11</t>
  </si>
  <si>
    <t>SCPF11</t>
  </si>
  <si>
    <t>VCJR11</t>
  </si>
  <si>
    <t>BRZP11</t>
  </si>
  <si>
    <t>MATB11</t>
  </si>
  <si>
    <t>VIGT11</t>
  </si>
  <si>
    <t>R$ 445,71 M</t>
  </si>
  <si>
    <t>R$ 250,98 B</t>
  </si>
  <si>
    <t>R$ 234,73 B</t>
  </si>
  <si>
    <t>R$ 27,15 M</t>
  </si>
  <si>
    <t>R$ 22,88 B</t>
  </si>
  <si>
    <t>R$ 22,57 B</t>
  </si>
  <si>
    <t>R$ 53,33 M</t>
  </si>
  <si>
    <t>R$ 7,15 B</t>
  </si>
  <si>
    <t>R$ 5,85 B</t>
  </si>
  <si>
    <t>R$ 35,44 M</t>
  </si>
  <si>
    <t>R$ 1,59 B</t>
  </si>
  <si>
    <t>R$ 2,59 B</t>
  </si>
  <si>
    <t>R$ 40,36 M</t>
  </si>
  <si>
    <t>R$ 6,70 B</t>
  </si>
  <si>
    <t>R$ 317,28 M</t>
  </si>
  <si>
    <t>R$ 12,35 B</t>
  </si>
  <si>
    <t>R$ 29,08 B</t>
  </si>
  <si>
    <t>R$ 1,02 B</t>
  </si>
  <si>
    <t>R$ 123,18 B</t>
  </si>
  <si>
    <t>R$ 115,42 B</t>
  </si>
  <si>
    <t>R$ 1,07 B</t>
  </si>
  <si>
    <t>R$ 104,01 B</t>
  </si>
  <si>
    <t>R$ 141,44 M</t>
  </si>
  <si>
    <t>R$ 222,82 B</t>
  </si>
  <si>
    <t>R$ 1,20 B</t>
  </si>
  <si>
    <t>R$ 93,74 M</t>
  </si>
  <si>
    <t>R$ 58,70 B</t>
  </si>
  <si>
    <t>R$ 61,95 M</t>
  </si>
  <si>
    <t>R$ 5,34 B</t>
  </si>
  <si>
    <t>R$ 10,06 B</t>
  </si>
  <si>
    <t>R$ 149,49 M</t>
  </si>
  <si>
    <t>R$ 32,05 B</t>
  </si>
  <si>
    <t>R$ 81,65 M</t>
  </si>
  <si>
    <t>R$ 3,50 M</t>
  </si>
  <si>
    <t>R$ 5,79 B</t>
  </si>
  <si>
    <t>R$ 6,01 B</t>
  </si>
  <si>
    <t>R$ 198,02 M</t>
  </si>
  <si>
    <t>R$ 93,09 B</t>
  </si>
  <si>
    <t>R$ 19,36 M</t>
  </si>
  <si>
    <t>R$ 5,20 B</t>
  </si>
  <si>
    <t>R$ 100,83 M</t>
  </si>
  <si>
    <t>R$ 23,85 B</t>
  </si>
  <si>
    <t>R$ 23,11 B</t>
  </si>
  <si>
    <t>R$ 152,88 M</t>
  </si>
  <si>
    <t>R$ 25,42 B</t>
  </si>
  <si>
    <t>R$ 30,24 B</t>
  </si>
  <si>
    <t>R$ 199,31 M</t>
  </si>
  <si>
    <t>R$ 16,87 B</t>
  </si>
  <si>
    <t>R$ 31,17 B</t>
  </si>
  <si>
    <t>R$ 71,53 M</t>
  </si>
  <si>
    <t>R$ 20,36 B</t>
  </si>
  <si>
    <t>R$ 50,37 B</t>
  </si>
  <si>
    <t>R$ 133,88 M</t>
  </si>
  <si>
    <t>R$ 8,10 B</t>
  </si>
  <si>
    <t>R$ 10,57 B</t>
  </si>
  <si>
    <t>R$ 9,94 M</t>
  </si>
  <si>
    <t>R$ 4,72 B</t>
  </si>
  <si>
    <t>R$ 5,12 B</t>
  </si>
  <si>
    <t>R$ 24,18 M</t>
  </si>
  <si>
    <t>R$ 664,02 M</t>
  </si>
  <si>
    <t>R$ 45,52 B</t>
  </si>
  <si>
    <t>R$ 42,57 B</t>
  </si>
  <si>
    <t>R$ 17,45 M</t>
  </si>
  <si>
    <t>R$ 4,21 B</t>
  </si>
  <si>
    <t>R$ 5,69 B</t>
  </si>
  <si>
    <t>R$ 91,08 M</t>
  </si>
  <si>
    <t>R$ 26,46 B</t>
  </si>
  <si>
    <t>R$ 40,42 B</t>
  </si>
  <si>
    <t>R$ 28,46 M</t>
  </si>
  <si>
    <t>R$ 3,82 B</t>
  </si>
  <si>
    <t>R$ 5,38 B</t>
  </si>
  <si>
    <t>R$ 76,25 M</t>
  </si>
  <si>
    <t>R$ 9,90 B</t>
  </si>
  <si>
    <t>R$ 10,79 B</t>
  </si>
  <si>
    <t>R$ 82,11 M</t>
  </si>
  <si>
    <t>R$ 10,38 B</t>
  </si>
  <si>
    <t>R$ 13,80 B</t>
  </si>
  <si>
    <t>R$ 5,84 M</t>
  </si>
  <si>
    <t>R$ 23,32 B</t>
  </si>
  <si>
    <t>R$ 34,31 B</t>
  </si>
  <si>
    <t>R$ 106,73 M</t>
  </si>
  <si>
    <t>R$ 25,03 M</t>
  </si>
  <si>
    <t>R$ 6,71 B</t>
  </si>
  <si>
    <t>R$ 234,76 M</t>
  </si>
  <si>
    <t>R$ 8,93 B</t>
  </si>
  <si>
    <t>R$ 16,08 B</t>
  </si>
  <si>
    <t>R$ 92,17 M</t>
  </si>
  <si>
    <t>R$ 37,15 B</t>
  </si>
  <si>
    <t>R$ 95,22 M</t>
  </si>
  <si>
    <t>R$ 17,66 B</t>
  </si>
  <si>
    <t>R$ 246,81 M</t>
  </si>
  <si>
    <t>R$ 40,28 B</t>
  </si>
  <si>
    <t>R$ 45,71 B</t>
  </si>
  <si>
    <t>R$ 133,29 M</t>
  </si>
  <si>
    <t>R$ 32,10 B</t>
  </si>
  <si>
    <t>R$ 43,82 B</t>
  </si>
  <si>
    <t>R$ 28,20 M</t>
  </si>
  <si>
    <t>R$ 6,35 B</t>
  </si>
  <si>
    <t>R$ 8,58 B</t>
  </si>
  <si>
    <t>R$ 631,07 M</t>
  </si>
  <si>
    <t>R$ 47,68 B</t>
  </si>
  <si>
    <t>R$ 75,30 B</t>
  </si>
  <si>
    <t>R$ 107,49 M</t>
  </si>
  <si>
    <t>R$ 3,43 B</t>
  </si>
  <si>
    <t>R$ 3,78 B</t>
  </si>
  <si>
    <t>R$ 152,87 M</t>
  </si>
  <si>
    <t>R$ 11,42 B</t>
  </si>
  <si>
    <t>R$ 11,97 B</t>
  </si>
  <si>
    <t>R$ 21,67 M</t>
  </si>
  <si>
    <t>R$ 2,22 B</t>
  </si>
  <si>
    <t>R$ 40,26 M</t>
  </si>
  <si>
    <t>R$ 13,73 B</t>
  </si>
  <si>
    <t>R$ 15,62 B</t>
  </si>
  <si>
    <t>R$ 38,43 M</t>
  </si>
  <si>
    <t>R$ 7,31 B</t>
  </si>
  <si>
    <t>R$ 65,46 M</t>
  </si>
  <si>
    <t>R$ 36,38 B</t>
  </si>
  <si>
    <t>R$ 48,70 B</t>
  </si>
  <si>
    <t>R$ 162,18 M</t>
  </si>
  <si>
    <t>R$ 53,62 B</t>
  </si>
  <si>
    <t>R$ 89,36 B</t>
  </si>
  <si>
    <t>R$ 60,99 M</t>
  </si>
  <si>
    <t>R$ 189,09 M</t>
  </si>
  <si>
    <t>R$ 7,05 B</t>
  </si>
  <si>
    <t>R$ 20,39 B</t>
  </si>
  <si>
    <t>R$ 49,21 M</t>
  </si>
  <si>
    <t>R$ 12,39 B</t>
  </si>
  <si>
    <t>R$ 18,20 B</t>
  </si>
  <si>
    <t>R$ 77,63 M</t>
  </si>
  <si>
    <t>R$ 21,10 B</t>
  </si>
  <si>
    <t>R$ 25,81 B</t>
  </si>
  <si>
    <t>R$ 72,80 M</t>
  </si>
  <si>
    <t>R$ 20,85 B</t>
  </si>
  <si>
    <t>R$ 35,03 B</t>
  </si>
  <si>
    <t>R$ 180,56 M</t>
  </si>
  <si>
    <t>R$ 23,61 B</t>
  </si>
  <si>
    <t>R$ 33,83 B</t>
  </si>
  <si>
    <t>R$ 23,99 M</t>
  </si>
  <si>
    <t>R$ 620,11 M</t>
  </si>
  <si>
    <t>R$ 628,01 M</t>
  </si>
  <si>
    <t>R$ 33,46 M</t>
  </si>
  <si>
    <t>R$ 2,48 B</t>
  </si>
  <si>
    <t>R$ 2,09 B</t>
  </si>
  <si>
    <t>R$ 80,52 M</t>
  </si>
  <si>
    <t>R$ 8,94 B</t>
  </si>
  <si>
    <t>R$ 7,65 B</t>
  </si>
  <si>
    <t>R$ 40,08 M</t>
  </si>
  <si>
    <t>R$ 8,90 B</t>
  </si>
  <si>
    <t>R$ 9,68 B</t>
  </si>
  <si>
    <t>R$ 22,61 M</t>
  </si>
  <si>
    <t>R$ 624,60 M</t>
  </si>
  <si>
    <t>R$ 42,50 B</t>
  </si>
  <si>
    <t>R$ 54,84 B</t>
  </si>
  <si>
    <t>R$ 26,16 M</t>
  </si>
  <si>
    <t>R$ 19,55 B</t>
  </si>
  <si>
    <t>R$ 20,58 B</t>
  </si>
  <si>
    <t>R$ 279,45 M</t>
  </si>
  <si>
    <t>R$ 58,23 B</t>
  </si>
  <si>
    <t>R$ 58,06 B</t>
  </si>
  <si>
    <t>R$ 186,16 M</t>
  </si>
  <si>
    <t>R$ 12,38 B</t>
  </si>
  <si>
    <t>R$ 24,72 B</t>
  </si>
  <si>
    <t>R$ 170,90 M</t>
  </si>
  <si>
    <t>R$ 6,45 B</t>
  </si>
  <si>
    <t>R$ 15,84 B</t>
  </si>
  <si>
    <t>R$ 10,55 M</t>
  </si>
  <si>
    <t>R$ 8,39 B</t>
  </si>
  <si>
    <t>R$ 166,33 M</t>
  </si>
  <si>
    <t>R$ 64,27 B</t>
  </si>
  <si>
    <t>R$ 63,76 B</t>
  </si>
  <si>
    <t>R$ 20,70 M</t>
  </si>
  <si>
    <t>R$ 2,41 B</t>
  </si>
  <si>
    <t>R$ 9,91 M</t>
  </si>
  <si>
    <t>R$ 5,17 B</t>
  </si>
  <si>
    <t>R$ 8,14 B</t>
  </si>
  <si>
    <t>R$ 54,91 M</t>
  </si>
  <si>
    <t>R$ 2,52 B</t>
  </si>
  <si>
    <t>R$ 89,99 M</t>
  </si>
  <si>
    <t>R$ 22,04 B</t>
  </si>
  <si>
    <t>R$ 22,69 B</t>
  </si>
  <si>
    <t>R$ 79,30 M</t>
  </si>
  <si>
    <t>R$ 6,03 B</t>
  </si>
  <si>
    <t>R$ 7,88 B</t>
  </si>
  <si>
    <t>R$ 229,49 M</t>
  </si>
  <si>
    <t>R$ 9,78 B</t>
  </si>
  <si>
    <t>R$ 366,79 M</t>
  </si>
  <si>
    <t>R$ 98,98 B</t>
  </si>
  <si>
    <t>R$ 99,82 B</t>
  </si>
  <si>
    <t>R$ 1,19 B</t>
  </si>
  <si>
    <t>R$ 290,25 B</t>
  </si>
  <si>
    <t>R$ 323,58 M</t>
  </si>
  <si>
    <t>R$ 64,06 B</t>
  </si>
  <si>
    <t>R$ 115,53 B</t>
  </si>
  <si>
    <t>R$ 137,90 M</t>
  </si>
  <si>
    <t>R$ 5,15 B</t>
  </si>
  <si>
    <t>R$ 5,59 B</t>
  </si>
  <si>
    <t>R$ 168,03 M</t>
  </si>
  <si>
    <t>R$ 33,06 B</t>
  </si>
  <si>
    <t>R$ 54,11 B</t>
  </si>
  <si>
    <t>R$ 29,80 M</t>
  </si>
  <si>
    <t>R$ 42,08 B</t>
  </si>
  <si>
    <t>R$ 42,10 B</t>
  </si>
  <si>
    <t>R$ 337,06 M</t>
  </si>
  <si>
    <t>R$ 219,87 M</t>
  </si>
  <si>
    <t>R$ 14,67 B</t>
  </si>
  <si>
    <t>R$ 17,52 B</t>
  </si>
  <si>
    <t>R$ 20,06 M</t>
  </si>
  <si>
    <t>R$ 7,07 B</t>
  </si>
  <si>
    <t>R$ 14,25 B</t>
  </si>
  <si>
    <t>R$ 29,29 M</t>
  </si>
  <si>
    <t>R$ 7,19 B</t>
  </si>
  <si>
    <t>R$ 6,95 B</t>
  </si>
  <si>
    <t>R$ 9,39 M</t>
  </si>
  <si>
    <t>R$ 3,01 B</t>
  </si>
  <si>
    <t>R$ 2,78 B</t>
  </si>
  <si>
    <t>R$ 423,39 M</t>
  </si>
  <si>
    <t>R$ 34,30 B</t>
  </si>
  <si>
    <t>R$ 35,40 B</t>
  </si>
  <si>
    <t>R$ 209,56 M</t>
  </si>
  <si>
    <t>R$ 13,36 B</t>
  </si>
  <si>
    <t>R$ 27,91 M</t>
  </si>
  <si>
    <t>R$ 11,16 B</t>
  </si>
  <si>
    <t>R$ 11,48 B</t>
  </si>
  <si>
    <t>R$ 19,25 M</t>
  </si>
  <si>
    <t>R$ 1,12 B</t>
  </si>
  <si>
    <t>R$ 1,16 B</t>
  </si>
  <si>
    <t>R$ 776,68 M</t>
  </si>
  <si>
    <t>R$ 155,71 B</t>
  </si>
  <si>
    <t>R$ 154,47 B</t>
  </si>
  <si>
    <t>R$ 68,84 M</t>
  </si>
  <si>
    <t>R$ 6,10 B</t>
  </si>
  <si>
    <t>R$ 8,28 B</t>
  </si>
  <si>
    <t>R$ 75,16 M</t>
  </si>
  <si>
    <t>R$ 9,94 B</t>
  </si>
  <si>
    <t>R$ 27,71 B</t>
  </si>
  <si>
    <t>R$ 94,68 M</t>
  </si>
  <si>
    <t>R$ 9,80 B</t>
  </si>
  <si>
    <t>R$ 13,60 B</t>
  </si>
  <si>
    <t>R$ 33,42 M</t>
  </si>
  <si>
    <t>R$ 6,11 B</t>
  </si>
  <si>
    <t>R$ 55,39 M</t>
  </si>
  <si>
    <t>R$ 22,82 B</t>
  </si>
  <si>
    <t>R$ 43,61 B</t>
  </si>
  <si>
    <t>R$ 279,93 M</t>
  </si>
  <si>
    <t>R$ 67,91 B</t>
  </si>
  <si>
    <t>R$ 80,48 B</t>
  </si>
  <si>
    <t>R$ 19,48 M</t>
  </si>
  <si>
    <t>R$ 8,00 B</t>
  </si>
  <si>
    <t>R$ 7,14 B</t>
  </si>
  <si>
    <t>R$ 281,14 M</t>
  </si>
  <si>
    <t>R$ 14,78 B</t>
  </si>
  <si>
    <t>R$ 36,06 B</t>
  </si>
  <si>
    <t>R$ 14,90 M</t>
  </si>
  <si>
    <t>R$ 23,22 M</t>
  </si>
  <si>
    <t>R$ 8,26 B</t>
  </si>
  <si>
    <t>R$ 145,15 M</t>
  </si>
  <si>
    <t>R$ 20,51 B</t>
  </si>
  <si>
    <t>R$ 30,62 B</t>
  </si>
  <si>
    <t>R$ 590,68 M</t>
  </si>
  <si>
    <t>R$ 371,95 B</t>
  </si>
  <si>
    <t>R$ 745,46 B</t>
  </si>
  <si>
    <t>R$ 293,66 M</t>
  </si>
  <si>
    <t>R$ 10,84 B</t>
  </si>
  <si>
    <t>R$ 13,20 B</t>
  </si>
  <si>
    <t>R$ 43,16 M</t>
  </si>
  <si>
    <t>R$ 6,26 M</t>
  </si>
  <si>
    <t>R$ 1,53 B</t>
  </si>
  <si>
    <t>R$ 67,55 M</t>
  </si>
  <si>
    <t>R$ 9,44 B</t>
  </si>
  <si>
    <t>R$ 9,79 B</t>
  </si>
  <si>
    <t>R$ 181,04 M</t>
  </si>
  <si>
    <t>R$ 43,02 B</t>
  </si>
  <si>
    <t>R$ 44,15 B</t>
  </si>
  <si>
    <t>R$ 330,04 M</t>
  </si>
  <si>
    <t>R$ 39,33 B</t>
  </si>
  <si>
    <t>R$ 51,91 B</t>
  </si>
  <si>
    <t>R$ 23,30 M</t>
  </si>
  <si>
    <t>R$ 6,22 B</t>
  </si>
  <si>
    <t>R$ 751,94 M</t>
  </si>
  <si>
    <t>R$ 53,63 B</t>
  </si>
  <si>
    <t>R$ 60,34 B</t>
  </si>
  <si>
    <t>R$ 122,36 M</t>
  </si>
  <si>
    <t>R$ 162,75 B</t>
  </si>
  <si>
    <t>R$ 67,43 M</t>
  </si>
  <si>
    <t>R$ 7,26 B</t>
  </si>
  <si>
    <t>R$ 9,96 B</t>
  </si>
  <si>
    <t>R$ 144,97 M</t>
  </si>
  <si>
    <t>R$ 29,09 B</t>
  </si>
  <si>
    <t>R$ 42,54 B</t>
  </si>
  <si>
    <t>R$ 7,16 M</t>
  </si>
  <si>
    <t>R$ 2,05 B</t>
  </si>
  <si>
    <t>R$ 1,96 B</t>
  </si>
  <si>
    <t>R$ 27,40 M</t>
  </si>
  <si>
    <t>R$ 6,42 B</t>
  </si>
  <si>
    <t>R$ 7,79 B</t>
  </si>
  <si>
    <t>R$ 16,69 M</t>
  </si>
  <si>
    <t>R$ 2,82 B</t>
  </si>
  <si>
    <t>R$ 40,64 M</t>
  </si>
  <si>
    <t>R$ 11,00 B</t>
  </si>
  <si>
    <t>R$ 15,48 B</t>
  </si>
  <si>
    <t>R$ 48,47 M</t>
  </si>
  <si>
    <t>R$ 4,52 B</t>
  </si>
  <si>
    <t>R$ 114,27 M</t>
  </si>
  <si>
    <t>R$ 17,47 B</t>
  </si>
  <si>
    <t>R$ 2,02 B</t>
  </si>
  <si>
    <t>R$ 714,26 M</t>
  </si>
  <si>
    <t>R$ 83,24 B</t>
  </si>
  <si>
    <t>R$ 152,16 B</t>
  </si>
  <si>
    <t>R$ 65,54 M</t>
  </si>
  <si>
    <t>R$ 11,59 B</t>
  </si>
  <si>
    <t>R$ 16,43 B</t>
  </si>
  <si>
    <t>R$ 45,45 M</t>
  </si>
  <si>
    <t>R$ 3,20 B</t>
  </si>
  <si>
    <t>R$ 2,95 B</t>
  </si>
  <si>
    <t>R$ 33,29 M</t>
  </si>
  <si>
    <t>R$ 7,08 B</t>
  </si>
  <si>
    <t>R$ 9,87 B</t>
  </si>
  <si>
    <t>R$ 47,59 M</t>
  </si>
  <si>
    <t>R$ 33,99 B</t>
  </si>
  <si>
    <t>R$ 32,94 B</t>
  </si>
  <si>
    <t>R$ 18,95 B</t>
  </si>
  <si>
    <t>R$ 20,93 B</t>
  </si>
  <si>
    <t>R$ 23,06 M</t>
  </si>
  <si>
    <t>R$ 3,31 B</t>
  </si>
  <si>
    <t>R$ 4,40 B</t>
  </si>
  <si>
    <t>R$ 131,71 M</t>
  </si>
  <si>
    <t>R$ 37,30 B</t>
  </si>
  <si>
    <t>R$ 267,77 M</t>
  </si>
  <si>
    <t>R$ 19,47 B</t>
  </si>
  <si>
    <t>R$ 22,00 B</t>
  </si>
  <si>
    <t>R$ 2,99 B</t>
  </si>
  <si>
    <t>R$ 494,36 B</t>
  </si>
  <si>
    <t>R$ 529,46 B</t>
  </si>
  <si>
    <t>R$ 30,45 M</t>
  </si>
  <si>
    <t>R$ 6,28 B</t>
  </si>
  <si>
    <t>R$ 118,59 M</t>
  </si>
  <si>
    <t>R$ 75,55 B</t>
  </si>
  <si>
    <t>R$ 79,83 B</t>
  </si>
  <si>
    <t>R$ 610,75 M</t>
  </si>
  <si>
    <t>R$ 23,29 B</t>
  </si>
  <si>
    <t>R$ 29,30 B</t>
  </si>
  <si>
    <t>R$ 619,54 M</t>
  </si>
  <si>
    <t>R$ 180,82 B</t>
  </si>
  <si>
    <t>R$ 179,19 B</t>
  </si>
  <si>
    <t>R$ 134,26 M</t>
  </si>
  <si>
    <t>R$ 10,55 B</t>
  </si>
  <si>
    <t>R$ 13,46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</si>
</sst>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rgb="FFE5E5E5"/>
      </left>
      <right/>
      <top/>
      <bottom style="medium">
        <color rgb="FFE5E5E5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0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171" fontId="0" fillId="0" borderId="0" xfId="0" applyNumberFormat="1"/>
    <xf numFmtId="0" fontId="8" fillId="0" borderId="2" xfId="0" applyFont="1" applyFill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/>
    </xf>
    <xf numFmtId="10" fontId="8" fillId="0" borderId="0" xfId="2" applyNumberFormat="1" applyFont="1" applyAlignment="1">
      <alignment horizontal="center"/>
    </xf>
    <xf numFmtId="166" fontId="4" fillId="0" borderId="0" xfId="0" applyNumberFormat="1" applyFont="1"/>
    <xf numFmtId="164" fontId="8" fillId="0" borderId="0" xfId="1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2" fontId="4" fillId="0" borderId="0" xfId="0" applyNumberFormat="1" applyFont="1"/>
    <xf numFmtId="0" fontId="14" fillId="0" borderId="0" xfId="0" applyFont="1" applyAlignment="1">
      <alignment horizontal="right"/>
    </xf>
    <xf numFmtId="168" fontId="14" fillId="0" borderId="0" xfId="0" applyNumberFormat="1" applyFont="1" applyAlignment="1">
      <alignment horizontal="right"/>
    </xf>
    <xf numFmtId="2" fontId="8" fillId="0" borderId="0" xfId="1" applyNumberFormat="1" applyFont="1" applyAlignment="1">
      <alignment horizontal="center"/>
    </xf>
    <xf numFmtId="14" fontId="8" fillId="0" borderId="0" xfId="1" applyNumberFormat="1" applyFont="1" applyAlignment="1">
      <alignment horizontal="center"/>
    </xf>
    <xf numFmtId="171" fontId="4" fillId="0" borderId="0" xfId="0" applyNumberFormat="1" applyFont="1"/>
    <xf numFmtId="164" fontId="4" fillId="0" borderId="0" xfId="1" applyNumberFormat="1" applyFont="1"/>
    <xf numFmtId="0" fontId="8" fillId="0" borderId="0" xfId="0" applyFont="1" applyFill="1" applyAlignment="1">
      <alignment horizontal="left"/>
    </xf>
    <xf numFmtId="0" fontId="16" fillId="0" borderId="2" xfId="0" applyFont="1" applyFill="1" applyBorder="1" applyAlignment="1">
      <alignment horizontal="left" vertical="center" wrapText="1"/>
    </xf>
    <xf numFmtId="0" fontId="8" fillId="0" borderId="2" xfId="0" applyNumberFormat="1" applyFont="1" applyFill="1" applyBorder="1" applyAlignment="1">
      <alignment horizontal="left" vertical="center" wrapText="1"/>
    </xf>
    <xf numFmtId="0" fontId="8" fillId="0" borderId="0" xfId="0" applyFont="1" applyFill="1"/>
    <xf numFmtId="0" fontId="0" fillId="0" borderId="0" xfId="0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8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2" formatCode="0.0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 style="medium">
          <color rgb="FFE5E5E5"/>
        </left>
        <right/>
        <top/>
        <bottom style="medium">
          <color rgb="FFE5E5E5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medium">
          <color rgb="FFE5E5E5"/>
        </left>
        <right/>
        <top/>
        <bottom style="medium">
          <color rgb="FFE5E5E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outline="0">
        <right style="medium">
          <color rgb="FFE5E5E5"/>
        </right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8" formatCode="_-[$R$-416]\ * #,##0.00_-;\-[$R$-416]\ * #,##0.00_-;_-[$R$-416]\ * &quot;-&quot;??_-;_-@_-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alignment horizontal="center"/>
    </dxf>
    <dxf>
      <alignment horizontal="center"/>
    </dxf>
    <dxf>
      <fill>
        <patternFill>
          <bgColor rgb="FFFF99FF"/>
        </patternFill>
      </fill>
    </dxf>
    <dxf>
      <fill>
        <patternFill>
          <bgColor rgb="FFFFFFFF"/>
        </patternFill>
      </fill>
    </dxf>
    <dxf>
      <fill>
        <patternFill>
          <bgColor rgb="FFFF3399"/>
        </patternFill>
      </fill>
    </dxf>
  </dxfs>
  <tableStyles count="1" defaultTableStyle="TableStyleMedium2" defaultPivotStyle="PivotStyleLight16">
    <tableStyle name="Estilo de Tabela 1" pivot="0" count="3" xr9:uid="{F3A2CD9E-C82D-4C90-B266-DE6BFFCBF636}">
      <tableStyleElement type="headerRow" dxfId="281"/>
      <tableStyleElement type="firstRowStripe" dxfId="280"/>
      <tableStyleElement type="secondRowStripe" dxfId="279"/>
    </tableStyle>
  </tableStyles>
  <colors>
    <mruColors>
      <color rgb="FFFF99FF"/>
      <color rgb="FFFFFF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cpserver">
      <tp>
        <v>44249</v>
        <stp>localhost</stp>
        <stp>BC</stp>
        <stp>FIELD</stp>
        <stp>BOVAN109</stp>
        <stp>DVC</stp>
        <tr r="C126" s="19"/>
      </tp>
      <tp>
        <v>44249</v>
        <stp>localhost</stp>
        <stp>BC</stp>
        <stp>FIELD</stp>
        <stp>BOVAN100</stp>
        <stp>DVC</stp>
        <tr r="C120" s="19"/>
      </tp>
      <tp>
        <v>44249</v>
        <stp>localhost</stp>
        <stp>BC</stp>
        <stp>FIELD</stp>
        <stp>BOVAN102</stp>
        <stp>DVC</stp>
        <tr r="C122" s="19"/>
      </tp>
      <tp>
        <v>44249</v>
        <stp>localhost</stp>
        <stp>BC</stp>
        <stp>FIELD</stp>
        <stp>BOVAN103</stp>
        <stp>DVC</stp>
        <tr r="C124" s="19"/>
      </tp>
      <tp>
        <v>44249</v>
        <stp>localhost</stp>
        <stp>BC</stp>
        <stp>FIELD</stp>
        <stp>BOVAN105</stp>
        <stp>DVC</stp>
        <tr r="C123" s="19"/>
      </tp>
      <tp>
        <v>44249</v>
        <stp>localhost</stp>
        <stp>BC</stp>
        <stp>FIELD</stp>
        <stp>BOVAN106</stp>
        <stp>DVC</stp>
        <tr r="C125" s="19"/>
      </tp>
      <tp>
        <v>44249</v>
        <stp>localhost</stp>
        <stp>BC</stp>
        <stp>FIELD</stp>
        <stp>BOVAN110</stp>
        <stp>DVC</stp>
        <tr r="C127" s="19"/>
      </tp>
      <tp>
        <v>-0.28599999999999998</v>
        <stp>localhost</stp>
        <stp>BC</stp>
        <stp>FIELD</stp>
        <stp>BOVAN110</stp>
        <stp>DEL</stp>
        <tr r="K127" s="19"/>
      </tp>
      <tp>
        <v>-0.24</v>
        <stp>localhost</stp>
        <stp>BC</stp>
        <stp>FIELD</stp>
        <stp>BOVAN106</stp>
        <stp>DEL</stp>
        <tr r="K125" s="19"/>
      </tp>
      <tp>
        <v>-0.17799999999999999</v>
        <stp>localhost</stp>
        <stp>BC</stp>
        <stp>FIELD</stp>
        <stp>BOVAN105</stp>
        <stp>DEL</stp>
        <tr r="K123" s="19"/>
      </tp>
      <tp>
        <v>-0.19769999999999999</v>
        <stp>localhost</stp>
        <stp>BC</stp>
        <stp>FIELD</stp>
        <stp>BOVAN103</stp>
        <stp>DEL</stp>
        <tr r="K124" s="19"/>
      </tp>
      <tp>
        <v>-0.1595</v>
        <stp>localhost</stp>
        <stp>BC</stp>
        <stp>FIELD</stp>
        <stp>BOVAN102</stp>
        <stp>DEL</stp>
        <tr r="K122" s="19"/>
      </tp>
      <tp>
        <v>-9.7100000000000006E-2</v>
        <stp>localhost</stp>
        <stp>BC</stp>
        <stp>FIELD</stp>
        <stp>BOVAN100</stp>
        <stp>DEL</stp>
        <tr r="K120" s="19"/>
      </tp>
      <tp>
        <v>-0.2626</v>
        <stp>localhost</stp>
        <stp>BC</stp>
        <stp>FIELD</stp>
        <stp>BOVAN109</stp>
        <stp>DEL</stp>
        <tr r="K126" s="19"/>
      </tp>
      <tp>
        <v>2.23E-2</v>
        <stp>localhost</stp>
        <stp>BC</stp>
        <stp>FIELD</stp>
        <stp>BOVAN110</stp>
        <stp>GAM</stp>
        <tr r="M127" s="19"/>
      </tp>
      <tp>
        <v>2.0400000000000001E-2</v>
        <stp>localhost</stp>
        <stp>BC</stp>
        <stp>FIELD</stp>
        <stp>BOVAN106</stp>
        <stp>GAM</stp>
        <tr r="M125" s="19"/>
      </tp>
      <tp>
        <v>1.7100000000000001E-2</v>
        <stp>localhost</stp>
        <stp>BC</stp>
        <stp>FIELD</stp>
        <stp>BOVAN105</stp>
        <stp>GAM</stp>
        <tr r="M123" s="19"/>
      </tp>
      <tp>
        <v>1.5900000000000001E-2</v>
        <stp>localhost</stp>
        <stp>BC</stp>
        <stp>FIELD</stp>
        <stp>BOVAN102</stp>
        <stp>GAM</stp>
        <tr r="M122" s="19"/>
      </tp>
      <tp>
        <v>1.8200000000000001E-2</v>
        <stp>localhost</stp>
        <stp>BC</stp>
        <stp>FIELD</stp>
        <stp>BOVAN103</stp>
        <stp>GAM</stp>
        <tr r="M124" s="19"/>
      </tp>
      <tp>
        <v>1.1299999999999999E-2</v>
        <stp>localhost</stp>
        <stp>BC</stp>
        <stp>FIELD</stp>
        <stp>BOVAN100</stp>
        <stp>GAM</stp>
        <tr r="M120" s="19"/>
      </tp>
      <tp>
        <v>2.1399999999999999E-2</v>
        <stp>localhost</stp>
        <stp>BC</stp>
        <stp>FIELD</stp>
        <stp>BOVAN109</stp>
        <stp>GAM</stp>
        <tr r="M126" s="19"/>
      </tp>
      <tp>
        <v>-0.4526</v>
        <stp>localhost</stp>
        <stp>BC</stp>
        <stp>FIELD</stp>
        <stp>COGNN480</stp>
        <stp>DEL</stp>
        <tr r="K82" s="19"/>
      </tp>
      <tp>
        <v>-0.48659999999999998</v>
        <stp>localhost</stp>
        <stp>BC</stp>
        <stp>FIELD</stp>
        <stp>COGNN490</stp>
        <stp>DEL</stp>
        <tr r="K83" s="19"/>
      </tp>
      <tp>
        <v>-0.2198</v>
        <stp>localhost</stp>
        <stp>BC</stp>
        <stp>FIELD</stp>
        <stp>COGNN410</stp>
        <stp>DEL</stp>
        <tr r="K78" s="19"/>
      </tp>
      <tp>
        <v>-0.38379999999999997</v>
        <stp>localhost</stp>
        <stp>BC</stp>
        <stp>FIELD</stp>
        <stp>COGNN460</stp>
        <stp>DEL</stp>
        <tr r="K80" s="19"/>
      </tp>
      <tp>
        <v>-0.41820000000000002</v>
        <stp>localhost</stp>
        <stp>BC</stp>
        <stp>FIELD</stp>
        <stp>COGNN470</stp>
        <stp>DEL</stp>
        <tr r="K81" s="19"/>
      </tp>
      <tp>
        <v>9.2999999999999999E-2</v>
        <stp>localhost</stp>
        <stp>BC</stp>
        <stp>FIELD</stp>
        <stp>COGNN730</stp>
        <stp>GAM</stp>
        <tr r="M93" s="19"/>
      </tp>
      <tp>
        <v>0.1215</v>
        <stp>localhost</stp>
        <stp>BC</stp>
        <stp>FIELD</stp>
        <stp>COGNN700</stp>
        <stp>GAM</stp>
        <tr r="M92" s="19"/>
      </tp>
      <tp>
        <v>-0.34949999999999998</v>
        <stp>localhost</stp>
        <stp>BC</stp>
        <stp>FIELD</stp>
        <stp>COGNN450</stp>
        <stp>DEL</stp>
        <tr r="K79" s="19"/>
      </tp>
      <tp>
        <v>44249</v>
        <stp>localhost</stp>
        <stp>BC</stp>
        <stp>FIELD</stp>
        <stp>COGNN490</stp>
        <stp>DVC</stp>
        <tr r="C83" s="19"/>
      </tp>
      <tp>
        <v>44249</v>
        <stp>localhost</stp>
        <stp>BC</stp>
        <stp>FIELD</stp>
        <stp>COGNN480</stp>
        <stp>DVC</stp>
        <tr r="C82" s="19"/>
      </tp>
      <tp>
        <v>44249</v>
        <stp>localhost</stp>
        <stp>BC</stp>
        <stp>FIELD</stp>
        <stp>COGNN410</stp>
        <stp>DVC</stp>
        <tr r="C78" s="19"/>
      </tp>
      <tp>
        <v>44249</v>
        <stp>localhost</stp>
        <stp>BC</stp>
        <stp>FIELD</stp>
        <stp>COGNN450</stp>
        <stp>DVC</stp>
        <tr r="C79" s="19"/>
      </tp>
      <tp>
        <v>44249</v>
        <stp>localhost</stp>
        <stp>BC</stp>
        <stp>FIELD</stp>
        <stp>COGNN470</stp>
        <stp>DVC</stp>
        <tr r="C81" s="19"/>
      </tp>
      <tp>
        <v>44249</v>
        <stp>localhost</stp>
        <stp>BC</stp>
        <stp>FIELD</stp>
        <stp>COGNN460</stp>
        <stp>DVC</stp>
        <tr r="C80" s="19"/>
      </tp>
      <tp>
        <v>-0.74729999999999996</v>
        <stp>localhost</stp>
        <stp>BC</stp>
        <stp>FIELD</stp>
        <stp>COGNN580</stp>
        <stp>DEL</stp>
        <tr r="K89" s="19"/>
      </tp>
      <tp>
        <v>1.41E-2</v>
        <stp>localhost</stp>
        <stp>BC</stp>
        <stp>FIELD</stp>
        <stp>VALEN802</stp>
        <stp>GAM</stp>
        <tr r="M41" s="19"/>
      </tp>
      <tp>
        <v>1.7000000000000001E-2</v>
        <stp>localhost</stp>
        <stp>BC</stp>
        <stp>FIELD</stp>
        <stp>VALEN827</stp>
        <stp>GAM</stp>
        <tr r="M42" s="19"/>
      </tp>
      <tp>
        <v>-0.58430000000000004</v>
        <stp>localhost</stp>
        <stp>BC</stp>
        <stp>FIELD</stp>
        <stp>COGNN520</stp>
        <stp>DEL</stp>
        <tr r="K86" s="19"/>
      </tp>
      <tp>
        <v>0.1678</v>
        <stp>localhost</stp>
        <stp>BC</stp>
        <stp>FIELD</stp>
        <stp>COGNN660</stp>
        <stp>GAM</stp>
        <tr r="M91" s="19"/>
      </tp>
      <tp>
        <v>-0.52</v>
        <stp>localhost</stp>
        <stp>BC</stp>
        <stp>FIELD</stp>
        <stp>COGNN500</stp>
        <stp>DEL</stp>
        <tr r="K84" s="19"/>
      </tp>
      <tp>
        <v>-0.55269999999999997</v>
        <stp>localhost</stp>
        <stp>BC</stp>
        <stp>FIELD</stp>
        <stp>COGNN510</stp>
        <stp>DEL</stp>
        <tr r="K85" s="19"/>
      </tp>
      <tp>
        <v>-0.64410000000000001</v>
        <stp>localhost</stp>
        <stp>BC</stp>
        <stp>FIELD</stp>
        <stp>COGNN540</stp>
        <stp>DEL</stp>
        <tr r="K87" s="19"/>
      </tp>
      <tp>
        <v>0.2495</v>
        <stp>localhost</stp>
        <stp>BC</stp>
        <stp>FIELD</stp>
        <stp>COGNN600</stp>
        <stp>GAM</stp>
        <tr r="M90" s="19"/>
      </tp>
      <tp>
        <v>-0.67210000000000003</v>
        <stp>localhost</stp>
        <stp>BC</stp>
        <stp>FIELD</stp>
        <stp>COGNN550</stp>
        <stp>DEL</stp>
        <tr r="K88" s="19"/>
      </tp>
      <tp>
        <v>44249</v>
        <stp>localhost</stp>
        <stp>BC</stp>
        <stp>FIELD</stp>
        <stp>COGNN580</stp>
        <stp>DVC</stp>
        <tr r="C89" s="19"/>
      </tp>
      <tp>
        <v>44249</v>
        <stp>localhost</stp>
        <stp>BC</stp>
        <stp>FIELD</stp>
        <stp>COGNN510</stp>
        <stp>DVC</stp>
        <tr r="C85" s="19"/>
      </tp>
      <tp>
        <v>44249</v>
        <stp>localhost</stp>
        <stp>BC</stp>
        <stp>FIELD</stp>
        <stp>COGNN500</stp>
        <stp>DVC</stp>
        <tr r="C84" s="19"/>
      </tp>
      <tp>
        <v>44249</v>
        <stp>localhost</stp>
        <stp>BC</stp>
        <stp>FIELD</stp>
        <stp>COGNN520</stp>
        <stp>DVC</stp>
        <tr r="C86" s="19"/>
      </tp>
      <tp>
        <v>44249</v>
        <stp>localhost</stp>
        <stp>BC</stp>
        <stp>FIELD</stp>
        <stp>COGNN550</stp>
        <stp>DVC</stp>
        <tr r="C88" s="19"/>
      </tp>
      <tp>
        <v>44249</v>
        <stp>localhost</stp>
        <stp>BC</stp>
        <stp>FIELD</stp>
        <stp>COGNN540</stp>
        <stp>DVC</stp>
        <tr r="C87" s="19"/>
      </tp>
      <tp>
        <v>-0.13800000000000001</v>
        <stp>localhost</stp>
        <stp>BC</stp>
        <stp>FIELD</stp>
        <stp>VALEN802</stp>
        <stp>DEL</stp>
        <tr r="K41" s="19"/>
      </tp>
      <tp>
        <v>-0.1832</v>
        <stp>localhost</stp>
        <stp>BC</stp>
        <stp>FIELD</stp>
        <stp>VALEN827</stp>
        <stp>DEL</stp>
        <tr r="K42" s="19"/>
      </tp>
      <tp>
        <v>0.27679999999999999</v>
        <stp>localhost</stp>
        <stp>BC</stp>
        <stp>FIELD</stp>
        <stp>COGNN580</stp>
        <stp>GAM</stp>
        <tr r="M89" s="19"/>
      </tp>
      <tp>
        <v>-0.79</v>
        <stp>localhost</stp>
        <stp>BC</stp>
        <stp>FIELD</stp>
        <stp>COGNN600</stp>
        <stp>DEL</stp>
        <tr r="K90" s="19"/>
      </tp>
      <tp>
        <v>0.32269999999999999</v>
        <stp>localhost</stp>
        <stp>BC</stp>
        <stp>FIELD</stp>
        <stp>COGNN540</stp>
        <stp>GAM</stp>
        <tr r="M87" s="19"/>
      </tp>
      <tp>
        <v>0.31280000000000002</v>
        <stp>localhost</stp>
        <stp>BC</stp>
        <stp>FIELD</stp>
        <stp>COGNN550</stp>
        <stp>GAM</stp>
        <tr r="M88" s="19"/>
      </tp>
      <tp>
        <v>-0.88529999999999998</v>
        <stp>localhost</stp>
        <stp>BC</stp>
        <stp>FIELD</stp>
        <stp>COGNN660</stp>
        <stp>DEL</stp>
        <tr r="K91" s="19"/>
      </tp>
      <tp>
        <v>0.3377</v>
        <stp>localhost</stp>
        <stp>BC</stp>
        <stp>FIELD</stp>
        <stp>COGNN520</stp>
        <stp>GAM</stp>
        <tr r="M86" s="19"/>
      </tp>
      <tp>
        <v>0.34499999999999997</v>
        <stp>localhost</stp>
        <stp>BC</stp>
        <stp>FIELD</stp>
        <stp>COGNN500</stp>
        <stp>GAM</stp>
        <tr r="M84" s="19"/>
      </tp>
      <tp>
        <v>0.34250000000000003</v>
        <stp>localhost</stp>
        <stp>BC</stp>
        <stp>FIELD</stp>
        <stp>COGNN510</stp>
        <stp>GAM</stp>
        <tr r="M85" s="19"/>
      </tp>
      <tp>
        <v>44249</v>
        <stp>localhost</stp>
        <stp>BC</stp>
        <stp>FIELD</stp>
        <stp>VALEN827</stp>
        <stp>DVC</stp>
        <tr r="C42" s="19"/>
      </tp>
      <tp>
        <v>44249</v>
        <stp>localhost</stp>
        <stp>BC</stp>
        <stp>FIELD</stp>
        <stp>VALEN802</stp>
        <stp>DVC</stp>
        <tr r="C41" s="19"/>
      </tp>
      <tp>
        <v>44249</v>
        <stp>localhost</stp>
        <stp>BC</stp>
        <stp>FIELD</stp>
        <stp>COGNN600</stp>
        <stp>DVC</stp>
        <tr r="C90" s="19"/>
      </tp>
      <tp>
        <v>44249</v>
        <stp>localhost</stp>
        <stp>BC</stp>
        <stp>FIELD</stp>
        <stp>COGNN660</stp>
        <stp>DVC</stp>
        <tr r="C91" s="19"/>
      </tp>
      <tp>
        <v>0.34300000000000003</v>
        <stp>localhost</stp>
        <stp>BC</stp>
        <stp>FIELD</stp>
        <stp>COGNN480</stp>
        <stp>GAM</stp>
        <tr r="M82" s="19"/>
      </tp>
      <tp>
        <v>0.3453</v>
        <stp>localhost</stp>
        <stp>BC</stp>
        <stp>FIELD</stp>
        <stp>COGNN490</stp>
        <stp>GAM</stp>
        <tr r="M83" s="19"/>
      </tp>
      <tp>
        <v>0.33069999999999999</v>
        <stp>localhost</stp>
        <stp>BC</stp>
        <stp>FIELD</stp>
        <stp>COGNN460</stp>
        <stp>GAM</stp>
        <tr r="M80" s="19"/>
      </tp>
      <tp>
        <v>-0.94740000000000002</v>
        <stp>localhost</stp>
        <stp>BC</stp>
        <stp>FIELD</stp>
        <stp>COGNN730</stp>
        <stp>DEL</stp>
        <tr r="K93" s="19"/>
      </tp>
      <tp>
        <v>0.3382</v>
        <stp>localhost</stp>
        <stp>BC</stp>
        <stp>FIELD</stp>
        <stp>COGNN470</stp>
        <stp>GAM</stp>
        <tr r="M81" s="19"/>
      </tp>
      <tp>
        <v>-0.92589999999999995</v>
        <stp>localhost</stp>
        <stp>BC</stp>
        <stp>FIELD</stp>
        <stp>COGNN700</stp>
        <stp>DEL</stp>
        <tr r="K92" s="19"/>
      </tp>
      <tp>
        <v>0.3206</v>
        <stp>localhost</stp>
        <stp>BC</stp>
        <stp>FIELD</stp>
        <stp>COGNN450</stp>
        <stp>GAM</stp>
        <tr r="M79" s="19"/>
      </tp>
      <tp>
        <v>0.25629999999999997</v>
        <stp>localhost</stp>
        <stp>BC</stp>
        <stp>FIELD</stp>
        <stp>COGNN410</stp>
        <stp>GAM</stp>
        <tr r="M78" s="19"/>
      </tp>
      <tp>
        <v>44249</v>
        <stp>localhost</stp>
        <stp>BC</stp>
        <stp>FIELD</stp>
        <stp>COGNN700</stp>
        <stp>DVC</stp>
        <tr r="C92" s="19"/>
      </tp>
      <tp>
        <v>44249</v>
        <stp>localhost</stp>
        <stp>BC</stp>
        <stp>FIELD</stp>
        <stp>COGNN730</stp>
        <stp>DVC</stp>
        <tr r="C93" s="19"/>
      </tp>
      <tp>
        <v>-1E-3</v>
        <stp>localhost</stp>
        <stp>BC</stp>
        <stp>FIELD</stp>
        <stp>VALEN600</stp>
        <stp>DEL</stp>
        <tr r="K29" s="19"/>
      </tp>
      <tp>
        <v>-1.43E-2</v>
        <stp>localhost</stp>
        <stp>BC</stp>
        <stp>FIELD</stp>
        <stp>VVARN107</stp>
        <stp>THE</stp>
        <tr r="L147" s="19"/>
      </tp>
      <tp>
        <v>-9.5999999999999992E-3</v>
        <stp>localhost</stp>
        <stp>BC</stp>
        <stp>FIELD</stp>
        <stp>VVARN100</stp>
        <stp>THE</stp>
        <tr r="L146" s="19"/>
      </tp>
      <tp>
        <v>-2.7000000000000001E-3</v>
        <stp>localhost</stp>
        <stp>BC</stp>
        <stp>FIELD</stp>
        <stp>VALEN630</stp>
        <stp>DEL</stp>
        <tr r="K30" s="19"/>
      </tp>
      <tp>
        <v>-3.15E-2</v>
        <stp>localhost</stp>
        <stp>BC</stp>
        <stp>FIELD</stp>
        <stp>VVARN135</stp>
        <stp>THE</stp>
        <tr r="L148" s="19"/>
      </tp>
      <tp>
        <v>44270</v>
        <stp>localhost</stp>
        <stp>BC</stp>
        <stp>FIELD</stp>
        <stp>PETRO281</stp>
        <stp>DVC</stp>
        <tr r="C21" s="19"/>
      </tp>
      <tp>
        <v>44270</v>
        <stp>localhost</stp>
        <stp>BC</stp>
        <stp>FIELD</stp>
        <stp>PETRO286</stp>
        <stp>DVC</stp>
        <tr r="C24" s="19"/>
      </tp>
      <tp>
        <v>44270</v>
        <stp>localhost</stp>
        <stp>BC</stp>
        <stp>FIELD</stp>
        <stp>PETRO284</stp>
        <stp>DVC</stp>
        <tr r="C20" s="19"/>
      </tp>
      <tp>
        <v>-4.8999999999999998E-3</v>
        <stp>localhost</stp>
        <stp>BC</stp>
        <stp>FIELD</stp>
        <stp>VALEN627</stp>
        <stp>DEL</stp>
        <tr r="K32" s="19"/>
      </tp>
      <tp>
        <v>44638</v>
        <stp>localhost</stp>
        <stp>BC</stp>
        <stp>FIELD</stp>
        <stp>PETRO290</stp>
        <stp>DVC</stp>
        <tr r="C22" s="19"/>
      </tp>
      <tp>
        <v>44270</v>
        <stp>localhost</stp>
        <stp>BC</stp>
        <stp>FIELD</stp>
        <stp>PETRO296</stp>
        <stp>DVC</stp>
        <tr r="C25" s="19"/>
      </tp>
      <tp>
        <v>44270</v>
        <stp>localhost</stp>
        <stp>BC</stp>
        <stp>FIELD</stp>
        <stp>PETRO294</stp>
        <stp>DVC</stp>
        <tr r="C23" s="19"/>
      </tp>
      <tp>
        <v>-3.5499999999999997E-2</v>
        <stp>localhost</stp>
        <stp>BC</stp>
        <stp>FIELD</stp>
        <stp>VVARN150</stp>
        <stp>THE</stp>
        <tr r="L149" s="19"/>
      </tp>
      <tp>
        <v>-4.3E-3</v>
        <stp>localhost</stp>
        <stp>BC</stp>
        <stp>FIELD</stp>
        <stp>VALEN645</stp>
        <stp>DEL</stp>
        <tr r="K31" s="19"/>
      </tp>
      <tp>
        <v>-9.5999999999999992E-3</v>
        <stp>localhost</stp>
        <stp>BC</stp>
        <stp>FIELD</stp>
        <stp>VALEN675</stp>
        <stp>DEL</stp>
        <tr r="K35" s="19"/>
      </tp>
      <tp>
        <v>-3.3300000000000003E-2</v>
        <stp>localhost</stp>
        <stp>BC</stp>
        <stp>FIELD</stp>
        <stp>VVARN170</stp>
        <stp>THE</stp>
        <tr r="L151" s="19"/>
      </tp>
      <tp>
        <v>-6.4999999999999997E-3</v>
        <stp>localhost</stp>
        <stp>BC</stp>
        <stp>FIELD</stp>
        <stp>VALEN660</stp>
        <stp>DEL</stp>
        <tr r="K33" s="19"/>
      </tp>
      <tp>
        <v>-7.4000000000000003E-3</v>
        <stp>localhost</stp>
        <stp>BC</stp>
        <stp>FIELD</stp>
        <stp>VALEN665</stp>
        <stp>DEL</stp>
        <tr r="K34" s="19"/>
      </tp>
      <tp>
        <v>-3.4500000000000003E-2</v>
        <stp>localhost</stp>
        <stp>BC</stp>
        <stp>FIELD</stp>
        <stp>VVARN165</stp>
        <stp>THE</stp>
        <tr r="L150" s="19"/>
      </tp>
      <tp>
        <v>-2.3699999999999999E-2</v>
        <stp>localhost</stp>
        <stp>BC</stp>
        <stp>FIELD</stp>
        <stp>VALEN692</stp>
        <stp>DEL</stp>
        <tr r="K38" s="19"/>
      </tp>
      <tp>
        <v>-1.54E-2</v>
        <stp>localhost</stp>
        <stp>BC</stp>
        <stp>FIELD</stp>
        <stp>VALEN695</stp>
        <stp>DEL</stp>
        <tr r="K36" s="19"/>
      </tp>
      <tp>
        <v>44249</v>
        <stp>localhost</stp>
        <stp>BC</stp>
        <stp>FIELD</stp>
        <stp>BOVAN800</stp>
        <stp>DVC</stp>
        <tr r="C112" s="19"/>
      </tp>
      <tp>
        <v>-2.4E-2</v>
        <stp>localhost</stp>
        <stp>BC</stp>
        <stp>FIELD</stp>
        <stp>VVARN195</stp>
        <stp>THE</stp>
        <tr r="L154" s="19"/>
      </tp>
      <tp>
        <v>-2.1399999999999999E-2</v>
        <stp>localhost</stp>
        <stp>BC</stp>
        <stp>FIELD</stp>
        <stp>VALEN687</stp>
        <stp>DEL</stp>
        <tr r="K37" s="19"/>
      </tp>
      <tp>
        <v>-3.0099999999999998E-2</v>
        <stp>localhost</stp>
        <stp>BC</stp>
        <stp>FIELD</stp>
        <stp>VVARN180</stp>
        <stp>THE</stp>
        <tr r="L152" s="19"/>
      </tp>
      <tp>
        <v>-2.9100000000000001E-2</v>
        <stp>localhost</stp>
        <stp>BC</stp>
        <stp>FIELD</stp>
        <stp>VVARN182</stp>
        <stp>THE</stp>
        <tr r="L153" s="19"/>
      </tp>
      <tp>
        <v>2.0000000000000001E-4</v>
        <stp>localhost</stp>
        <stp>BC</stp>
        <stp>FIELD</stp>
        <stp>VALEN590</stp>
        <stp>GAM</stp>
        <tr r="M27" s="19"/>
      </tp>
      <tp>
        <v>2.0000000000000001E-4</v>
        <stp>localhost</stp>
        <stp>BC</stp>
        <stp>FIELD</stp>
        <stp>VALEN595</stp>
        <stp>GAM</stp>
        <tr r="M28" s="19"/>
      </tp>
      <tp>
        <v>44270</v>
        <stp>localhost</stp>
        <stp>BC</stp>
        <stp>FIELD</stp>
        <stp>PETRO269</stp>
        <stp>DVC</stp>
        <tr r="C16" s="19"/>
      </tp>
      <tp>
        <v>44270</v>
        <stp>localhost</stp>
        <stp>BC</stp>
        <stp>FIELD</stp>
        <stp>PETRO263</stp>
        <stp>DVC</stp>
        <tr r="C17" s="19"/>
      </tp>
      <tp>
        <v>44270</v>
        <stp>localhost</stp>
        <stp>BC</stp>
        <stp>FIELD</stp>
        <stp>PETRO261</stp>
        <stp>DVC</stp>
        <tr r="C14" s="19"/>
      </tp>
      <tp>
        <v>44270</v>
        <stp>localhost</stp>
        <stp>BC</stp>
        <stp>FIELD</stp>
        <stp>PETRO266</stp>
        <stp>DVC</stp>
        <tr r="C15" s="19"/>
      </tp>
      <tp>
        <v>44249</v>
        <stp>localhost</stp>
        <stp>BC</stp>
        <stp>FIELD</stp>
        <stp>BOVAN850</stp>
        <stp>DVC</stp>
        <tr r="C113" s="19"/>
      </tp>
      <tp>
        <v>44270</v>
        <stp>localhost</stp>
        <stp>BC</stp>
        <stp>FIELD</stp>
        <stp>PETRO279</stp>
        <stp>DVC</stp>
        <tr r="C19" s="19"/>
      </tp>
      <tp>
        <v>44270</v>
        <stp>localhost</stp>
        <stp>BC</stp>
        <stp>FIELD</stp>
        <stp>PETRO276</stp>
        <stp>DVC</stp>
        <tr r="C18" s="19"/>
      </tp>
      <tp>
        <v>44270</v>
        <stp>localhost</stp>
        <stp>BC</stp>
        <stp>FIELD</stp>
        <stp>PETRO249</stp>
        <stp>DVC</stp>
        <tr r="C10" s="19"/>
      </tp>
      <tp>
        <v>44249</v>
        <stp>localhost</stp>
        <stp>BC</stp>
        <stp>FIELD</stp>
        <stp>BOVAN870</stp>
        <stp>DVC</stp>
        <tr r="C114" s="19"/>
      </tp>
      <tp>
        <v>44270</v>
        <stp>localhost</stp>
        <stp>BC</stp>
        <stp>FIELD</stp>
        <stp>PETRO259</stp>
        <stp>DVC</stp>
        <tr r="C12" s="19"/>
      </tp>
      <tp>
        <v>44270</v>
        <stp>localhost</stp>
        <stp>BC</stp>
        <stp>FIELD</stp>
        <stp>PETRO251</stp>
        <stp>DVC</stp>
        <tr r="C11" s="19"/>
      </tp>
      <tp>
        <v>44270</v>
        <stp>localhost</stp>
        <stp>BC</stp>
        <stp>FIELD</stp>
        <stp>PETRO256</stp>
        <stp>DVC</stp>
        <tr r="C13" s="19"/>
      </tp>
      <tp>
        <v>44249</v>
        <stp>localhost</stp>
        <stp>BC</stp>
        <stp>FIELD</stp>
        <stp>VALEN627</stp>
        <stp>DVC</stp>
        <tr r="C32" s="19"/>
      </tp>
      <tp>
        <v>-0.49880000000000002</v>
        <stp>localhost</stp>
        <stp>BC</stp>
        <stp>FIELD</stp>
        <stp>PETRO294</stp>
        <stp>DEL</stp>
        <tr r="K23" s="19"/>
      </tp>
      <tp>
        <v>-0.53700000000000003</v>
        <stp>localhost</stp>
        <stp>BC</stp>
        <stp>FIELD</stp>
        <stp>PETRO296</stp>
        <stp>DEL</stp>
        <tr r="K25" s="19"/>
      </tp>
      <tp>
        <v>-0.35549999999999998</v>
        <stp>localhost</stp>
        <stp>BC</stp>
        <stp>FIELD</stp>
        <stp>PETRO290</stp>
        <stp>DEL</stp>
        <tr r="K22" s="19"/>
      </tp>
      <tp>
        <v>44249</v>
        <stp>localhost</stp>
        <stp>BC</stp>
        <stp>FIELD</stp>
        <stp>VALEN630</stp>
        <stp>DVC</stp>
        <tr r="C30" s="19"/>
      </tp>
      <tp>
        <v>-0.4466</v>
        <stp>localhost</stp>
        <stp>BC</stp>
        <stp>FIELD</stp>
        <stp>PETRO284</stp>
        <stp>DEL</stp>
        <tr r="K20" s="19"/>
      </tp>
      <tp>
        <v>-0.52439999999999998</v>
        <stp>localhost</stp>
        <stp>BC</stp>
        <stp>FIELD</stp>
        <stp>PETRO286</stp>
        <stp>DEL</stp>
        <tr r="K24" s="19"/>
      </tp>
      <tp>
        <v>-0.47289999999999999</v>
        <stp>localhost</stp>
        <stp>BC</stp>
        <stp>FIELD</stp>
        <stp>PETRO281</stp>
        <stp>DEL</stp>
        <tr r="K21" s="19"/>
      </tp>
      <tp>
        <v>44249</v>
        <stp>localhost</stp>
        <stp>BC</stp>
        <stp>FIELD</stp>
        <stp>VALEN600</stp>
        <stp>DVC</stp>
        <tr r="C29" s="19"/>
      </tp>
      <tp>
        <v>44249</v>
        <stp>localhost</stp>
        <stp>BC</stp>
        <stp>FIELD</stp>
        <stp>VALEN665</stp>
        <stp>DVC</stp>
        <tr r="C34" s="19"/>
      </tp>
      <tp>
        <v>44249</v>
        <stp>localhost</stp>
        <stp>BC</stp>
        <stp>FIELD</stp>
        <stp>VALEN660</stp>
        <stp>DVC</stp>
        <tr r="C33" s="19"/>
      </tp>
      <tp>
        <v>0.11</v>
        <stp>localhost</stp>
        <stp>BC</stp>
        <stp>FIELD</stp>
        <stp>ITUBN258</stp>
        <stp>ULT</stp>
        <tr r="E65" s="19"/>
      </tp>
      <tp>
        <v>0.09</v>
        <stp>localhost</stp>
        <stp>BC</stp>
        <stp>FIELD</stp>
        <stp>ITUBN255</stp>
        <stp>ULT</stp>
        <tr r="E63" s="19"/>
      </tp>
      <tp>
        <v>0.1</v>
        <stp>localhost</stp>
        <stp>BC</stp>
        <stp>FIELD</stp>
        <stp>ITUBN257</stp>
        <stp>ULT</stp>
        <tr r="E64" s="19"/>
      </tp>
      <tp>
        <v>0.08</v>
        <stp>localhost</stp>
        <stp>BC</stp>
        <stp>FIELD</stp>
        <stp>ITUBN251</stp>
        <stp>ULT</stp>
        <tr r="E62" s="19"/>
      </tp>
      <tp>
        <v>-3.8600000000000002E-2</v>
        <stp>localhost</stp>
        <stp>BC</stp>
        <stp>FIELD</stp>
        <stp>ITUBN308</stp>
        <stp>THE</stp>
        <tr r="L76" s="19"/>
      </tp>
      <tp>
        <v>44249</v>
        <stp>localhost</stp>
        <stp>BC</stp>
        <stp>FIELD</stp>
        <stp>VALEN675</stp>
        <stp>DVC</stp>
        <tr r="C35" s="19"/>
      </tp>
      <tp>
        <v>-3.6499999999999998E-2</v>
        <stp>localhost</stp>
        <stp>BC</stp>
        <stp>FIELD</stp>
        <stp>ITUBN301</stp>
        <stp>THE</stp>
        <tr r="L75" s="19"/>
      </tp>
      <tp>
        <v>0.11</v>
        <stp>localhost</stp>
        <stp>BC</stp>
        <stp>FIELD</stp>
        <stp>ITUBN249</stp>
        <stp>ULT</stp>
        <tr r="E61" s="19"/>
      </tp>
      <tp>
        <v>44249</v>
        <stp>localhost</stp>
        <stp>BC</stp>
        <stp>FIELD</stp>
        <stp>VALEN645</stp>
        <stp>DVC</stp>
        <tr r="C31" s="19"/>
      </tp>
      <tp>
        <v>0.18</v>
        <stp>localhost</stp>
        <stp>BC</stp>
        <stp>FIELD</stp>
        <stp>ITUBN271</stp>
        <stp>ULT</stp>
        <tr r="E67" s="19"/>
      </tp>
      <tp>
        <v>0.25</v>
        <stp>localhost</stp>
        <stp>BC</stp>
        <stp>FIELD</stp>
        <stp>ITUBN269</stp>
        <stp>ULT</stp>
        <tr r="E66" s="19"/>
      </tp>
      <tp>
        <v>0.51</v>
        <stp>localhost</stp>
        <stp>BC</stp>
        <stp>FIELD</stp>
        <stp>ITUBN295</stp>
        <stp>ULT</stp>
        <tr r="E73" s="19"/>
      </tp>
      <tp>
        <v>0.56999999999999995</v>
        <stp>localhost</stp>
        <stp>BC</stp>
        <stp>FIELD</stp>
        <stp>ITUBN297</stp>
        <stp>ULT</stp>
        <tr r="E74" s="19"/>
      </tp>
      <tp>
        <v>0.45</v>
        <stp>localhost</stp>
        <stp>BC</stp>
        <stp>FIELD</stp>
        <stp>ITUBN292</stp>
        <stp>ULT</stp>
        <tr r="E72" s="19"/>
      </tp>
      <tp>
        <v>0.4</v>
        <stp>localhost</stp>
        <stp>BC</stp>
        <stp>FIELD</stp>
        <stp>ITUBN288</stp>
        <stp>ULT</stp>
        <tr r="E71" s="19"/>
      </tp>
      <tp>
        <v>0.36</v>
        <stp>localhost</stp>
        <stp>BC</stp>
        <stp>FIELD</stp>
        <stp>ITUBN285</stp>
        <stp>ULT</stp>
        <tr r="E70" s="19"/>
      </tp>
      <tp>
        <v>0.35</v>
        <stp>localhost</stp>
        <stp>BC</stp>
        <stp>FIELD</stp>
        <stp>ITUBN280</stp>
        <stp>ULT</stp>
        <tr r="E68" s="19"/>
      </tp>
      <tp>
        <v>0.28000000000000003</v>
        <stp>localhost</stp>
        <stp>BC</stp>
        <stp>FIELD</stp>
        <stp>ITUBN281</stp>
        <stp>ULT</stp>
        <tr r="E69" s="19"/>
      </tp>
      <tp>
        <v>44249</v>
        <stp>localhost</stp>
        <stp>BC</stp>
        <stp>FIELD</stp>
        <stp>VALEN687</stp>
        <stp>DVC</stp>
        <tr r="C37" s="19"/>
      </tp>
      <tp>
        <v>-1.2999999999999999E-3</v>
        <stp>localhost</stp>
        <stp>BC</stp>
        <stp>FIELD</stp>
        <stp>BOVAN800</stp>
        <stp>DEL</stp>
        <tr r="K112" s="19"/>
      </tp>
      <tp>
        <v>44249</v>
        <stp>localhost</stp>
        <stp>BC</stp>
        <stp>FIELD</stp>
        <stp>VALEN695</stp>
        <stp>DVC</stp>
        <tr r="C36" s="19"/>
      </tp>
      <tp>
        <v>44249</v>
        <stp>localhost</stp>
        <stp>BC</stp>
        <stp>FIELD</stp>
        <stp>VALEN692</stp>
        <stp>DVC</stp>
        <tr r="C38" s="19"/>
      </tp>
      <tp>
        <v>-8.8999999999999999E-3</v>
        <stp>localhost</stp>
        <stp>BC</stp>
        <stp>FIELD</stp>
        <stp>BOVAN870</stp>
        <stp>DEL</stp>
        <tr r="K114" s="19"/>
      </tp>
      <tp>
        <v>-0.32719999999999999</v>
        <stp>localhost</stp>
        <stp>BC</stp>
        <stp>FIELD</stp>
        <stp>PETRO256</stp>
        <stp>DEL</stp>
        <tr r="K13" s="19"/>
      </tp>
      <tp>
        <v>-0.28839999999999999</v>
        <stp>localhost</stp>
        <stp>BC</stp>
        <stp>FIELD</stp>
        <stp>PETRO251</stp>
        <stp>DEL</stp>
        <tr r="K11" s="19"/>
      </tp>
      <tp>
        <v>-0.31419999999999998</v>
        <stp>localhost</stp>
        <stp>BC</stp>
        <stp>FIELD</stp>
        <stp>PETRO259</stp>
        <stp>DEL</stp>
        <tr r="K12" s="19"/>
      </tp>
      <tp>
        <v>-0.26319999999999999</v>
        <stp>localhost</stp>
        <stp>BC</stp>
        <stp>FIELD</stp>
        <stp>PETRO249</stp>
        <stp>DEL</stp>
        <tr r="K10" s="19"/>
      </tp>
      <tp>
        <v>-5.4000000000000003E-3</v>
        <stp>localhost</stp>
        <stp>BC</stp>
        <stp>FIELD</stp>
        <stp>BOVAN850</stp>
        <stp>DEL</stp>
        <tr r="K113" s="19"/>
      </tp>
      <tp>
        <v>-0.40679999999999999</v>
        <stp>localhost</stp>
        <stp>BC</stp>
        <stp>FIELD</stp>
        <stp>PETRO276</stp>
        <stp>DEL</stp>
        <tr r="K18" s="19"/>
      </tp>
      <tp>
        <v>-0.42009999999999997</v>
        <stp>localhost</stp>
        <stp>BC</stp>
        <stp>FIELD</stp>
        <stp>PETRO279</stp>
        <stp>DEL</stp>
        <tr r="K19" s="19"/>
      </tp>
      <tp>
        <v>-0.35360000000000003</v>
        <stp>localhost</stp>
        <stp>BC</stp>
        <stp>FIELD</stp>
        <stp>PETRO266</stp>
        <stp>DEL</stp>
        <tr r="K15" s="19"/>
      </tp>
      <tp>
        <v>-0.34039999999999998</v>
        <stp>localhost</stp>
        <stp>BC</stp>
        <stp>FIELD</stp>
        <stp>PETRO261</stp>
        <stp>DEL</stp>
        <tr r="K14" s="19"/>
      </tp>
      <tp>
        <v>-0.39340000000000003</v>
        <stp>localhost</stp>
        <stp>BC</stp>
        <stp>FIELD</stp>
        <stp>PETRO263</stp>
        <stp>DEL</stp>
        <tr r="K17" s="19"/>
      </tp>
      <tp>
        <v>-0.36680000000000001</v>
        <stp>localhost</stp>
        <stp>BC</stp>
        <stp>FIELD</stp>
        <stp>PETRO269</stp>
        <stp>DEL</stp>
        <tr r="K16" s="19"/>
      </tp>
      <tp>
        <v>44249</v>
        <stp>localhost</stp>
        <stp>BC</stp>
        <stp>FIELD</stp>
        <stp>BOVAN980</stp>
        <stp>DVC</stp>
        <tr r="C118" s="19"/>
      </tp>
      <tp>
        <v>0.77</v>
        <stp>localhost</stp>
        <stp>BC</stp>
        <stp>FIELD</stp>
        <stp>VVARN150</stp>
        <stp>ULT</stp>
        <tr r="E149" s="19"/>
      </tp>
      <tp t="s">
        <v/>
        <stp>localhost</stp>
        <stp>BC</stp>
        <stp>FIELD</stp>
        <stp>VVARM205</stp>
        <stp>VIM</stp>
        <tr r="J161" s="19"/>
      </tp>
      <tp>
        <v>88.96</v>
        <stp>localhost</stp>
        <stp>BC</stp>
        <stp>FIELD</stp>
        <stp>VVARN200</stp>
        <stp>VIM</stp>
        <tr r="J155" s="19"/>
      </tp>
      <tp>
        <v>41.91</v>
        <stp>localhost</stp>
        <stp>BC</stp>
        <stp>FIELD</stp>
        <stp>VVARN202</stp>
        <stp>VIM</stp>
        <tr r="J156" s="19"/>
      </tp>
      <tp>
        <v>44249</v>
        <stp>localhost</stp>
        <stp>BC</stp>
        <stp>FIELD</stp>
        <stp>BOVAN990</stp>
        <stp>DVC</stp>
        <tr r="C119" s="19"/>
      </tp>
      <tp>
        <v>88.19</v>
        <stp>localhost</stp>
        <stp>BC</stp>
        <stp>FIELD</stp>
        <stp>VVARN210</stp>
        <stp>VIM</stp>
        <tr r="J157" s="19"/>
      </tp>
      <tp>
        <v>2.34</v>
        <stp>localhost</stp>
        <stp>BC</stp>
        <stp>FIELD</stp>
        <stp>VVARN170</stp>
        <stp>ULT</stp>
        <tr r="E151" s="19"/>
      </tp>
      <tp>
        <v>1.77</v>
        <stp>localhost</stp>
        <stp>BC</stp>
        <stp>FIELD</stp>
        <stp>VVARN165</stp>
        <stp>ULT</stp>
        <tr r="E150" s="19"/>
      </tp>
      <tp t="s">
        <v/>
        <stp>localhost</stp>
        <stp>BC</stp>
        <stp>FIELD</stp>
        <stp>VVARN240</stp>
        <stp>VIM</stp>
        <tr r="J158" s="19"/>
      </tp>
      <tp>
        <v>0.05</v>
        <stp>localhost</stp>
        <stp>BC</stp>
        <stp>FIELD</stp>
        <stp>VVARN107</stp>
        <stp>ULT</stp>
        <tr r="E147" s="19"/>
      </tp>
      <tp>
        <v>0.04</v>
        <stp>localhost</stp>
        <stp>BC</stp>
        <stp>FIELD</stp>
        <stp>VVARN100</stp>
        <stp>ULT</stp>
        <tr r="E146" s="19"/>
      </tp>
      <tp t="s">
        <v>n/d</v>
        <stp>localhost</stp>
        <stp>BC</stp>
        <stp>FIELD</stp>
        <stp>VVARN255</stp>
        <stp>VIM</stp>
        <tr r="J159" s="19"/>
      </tp>
      <tp>
        <v>0.25</v>
        <stp>localhost</stp>
        <stp>BC</stp>
        <stp>FIELD</stp>
        <stp>VVARN135</stp>
        <stp>ULT</stp>
        <tr r="E148" s="19"/>
      </tp>
      <tp t="s">
        <v/>
        <stp>localhost</stp>
        <stp>BC</stp>
        <stp>FIELD</stp>
        <stp>VVARN260</stp>
        <stp>VIM</stp>
        <tr r="J160" s="19"/>
      </tp>
      <tp>
        <v>-8.6999999999999994E-2</v>
        <stp>localhost</stp>
        <stp>BC</stp>
        <stp>FIELD</stp>
        <stp>VALEN767</stp>
        <stp>DEL</stp>
        <tr r="K39" s="19"/>
      </tp>
      <tp>
        <v>-0.122</v>
        <stp>localhost</stp>
        <stp>BC</stp>
        <stp>FIELD</stp>
        <stp>VALEN792</stp>
        <stp>DEL</stp>
        <tr r="K40" s="19"/>
      </tp>
      <tp>
        <v>44249</v>
        <stp>localhost</stp>
        <stp>BC</stp>
        <stp>FIELD</stp>
        <stp>BOVAN900</stp>
        <stp>DVC</stp>
        <tr r="C115" s="19"/>
      </tp>
      <tp>
        <v>44249</v>
        <stp>localhost</stp>
        <stp>BC</stp>
        <stp>FIELD</stp>
        <stp>BOVAN930</stp>
        <stp>DVC</stp>
        <tr r="C116" s="19"/>
      </tp>
      <tp>
        <v>4.55</v>
        <stp>localhost</stp>
        <stp>BC</stp>
        <stp>FIELD</stp>
        <stp>VVARN195</stp>
        <stp>ULT</stp>
        <tr r="E154" s="19"/>
      </tp>
      <tp>
        <v>44249</v>
        <stp>localhost</stp>
        <stp>BC</stp>
        <stp>FIELD</stp>
        <stp>BOVAN950</stp>
        <stp>DVC</stp>
        <tr r="C117" s="19"/>
      </tp>
      <tp>
        <v>3.15</v>
        <stp>localhost</stp>
        <stp>BC</stp>
        <stp>FIELD</stp>
        <stp>VVARN180</stp>
        <stp>ULT</stp>
        <tr r="E152" s="19"/>
      </tp>
      <tp>
        <v>3.5</v>
        <stp>localhost</stp>
        <stp>BC</stp>
        <stp>FIELD</stp>
        <stp>VVARN182</stp>
        <stp>ULT</stp>
        <tr r="E153" s="19"/>
      </tp>
      <tp>
        <v>-1.34E-2</v>
        <stp>localhost</stp>
        <stp>BC</stp>
        <stp>FIELD</stp>
        <stp>ITUBN258</stp>
        <stp>THE</stp>
        <tr r="L65" s="19"/>
      </tp>
      <tp>
        <v>-1.0800000000000001E-2</v>
        <stp>localhost</stp>
        <stp>BC</stp>
        <stp>FIELD</stp>
        <stp>ITUBN255</stp>
        <stp>THE</stp>
        <tr r="L63" s="19"/>
      </tp>
      <tp>
        <v>-1.21E-2</v>
        <stp>localhost</stp>
        <stp>BC</stp>
        <stp>FIELD</stp>
        <stp>ITUBN257</stp>
        <stp>THE</stp>
        <tr r="L64" s="19"/>
      </tp>
      <tp>
        <v>-9.5999999999999992E-3</v>
        <stp>localhost</stp>
        <stp>BC</stp>
        <stp>FIELD</stp>
        <stp>ITUBN251</stp>
        <stp>THE</stp>
        <tr r="L62" s="19"/>
      </tp>
      <tp>
        <v>-1.47E-2</v>
        <stp>localhost</stp>
        <stp>BC</stp>
        <stp>FIELD</stp>
        <stp>ITUBN249</stp>
        <stp>THE</stp>
        <tr r="L61" s="19"/>
      </tp>
      <tp>
        <v>0.94</v>
        <stp>localhost</stp>
        <stp>BC</stp>
        <stp>FIELD</stp>
        <stp>ITUBN308</stp>
        <stp>ULT</stp>
        <tr r="E76" s="19"/>
      </tp>
      <tp>
        <v>0.69</v>
        <stp>localhost</stp>
        <stp>BC</stp>
        <stp>FIELD</stp>
        <stp>ITUBN301</stp>
        <stp>ULT</stp>
        <tr r="E75" s="19"/>
      </tp>
      <tp>
        <v>-8.4500000000000006E-2</v>
        <stp>localhost</stp>
        <stp>BC</stp>
        <stp>FIELD</stp>
        <stp>BOVAN990</stp>
        <stp>DEL</stp>
        <tr r="K119" s="19"/>
      </tp>
      <tp>
        <v>-2.06E-2</v>
        <stp>localhost</stp>
        <stp>BC</stp>
        <stp>FIELD</stp>
        <stp>ITUBN271</stp>
        <stp>THE</stp>
        <tr r="L67" s="19"/>
      </tp>
      <tp>
        <v>-2.52E-2</v>
        <stp>localhost</stp>
        <stp>BC</stp>
        <stp>FIELD</stp>
        <stp>ITUBN269</stp>
        <stp>THE</stp>
        <tr r="L66" s="19"/>
      </tp>
      <tp>
        <v>-7.3099999999999998E-2</v>
        <stp>localhost</stp>
        <stp>BC</stp>
        <stp>FIELD</stp>
        <stp>BOVAN980</stp>
        <stp>DEL</stp>
        <tr r="K118" s="19"/>
      </tp>
      <tp>
        <v>44249</v>
        <stp>localhost</stp>
        <stp>BC</stp>
        <stp>FIELD</stp>
        <stp>VALEN767</stp>
        <stp>DVC</stp>
        <tr r="C39" s="19"/>
      </tp>
      <tp>
        <v>-3.1699999999999999E-2</v>
        <stp>localhost</stp>
        <stp>BC</stp>
        <stp>FIELD</stp>
        <stp>BOVAN930</stp>
        <stp>DEL</stp>
        <tr r="K116" s="19"/>
      </tp>
      <tp>
        <v>-1.7500000000000002E-2</v>
        <stp>localhost</stp>
        <stp>BC</stp>
        <stp>FIELD</stp>
        <stp>BOVAN900</stp>
        <stp>DEL</stp>
        <tr r="K115" s="19"/>
      </tp>
      <tp>
        <v>44249</v>
        <stp>localhost</stp>
        <stp>BC</stp>
        <stp>FIELD</stp>
        <stp>VALEN792</stp>
        <stp>DVC</stp>
        <tr r="C40" s="19"/>
      </tp>
      <tp>
        <v>-3.3500000000000002E-2</v>
        <stp>localhost</stp>
        <stp>BC</stp>
        <stp>FIELD</stp>
        <stp>ITUBN295</stp>
        <stp>THE</stp>
        <tr r="L73" s="19"/>
      </tp>
      <tp>
        <v>-3.4599999999999999E-2</v>
        <stp>localhost</stp>
        <stp>BC</stp>
        <stp>FIELD</stp>
        <stp>ITUBN297</stp>
        <stp>THE</stp>
        <tr r="L74" s="19"/>
      </tp>
      <tp>
        <v>-3.2300000000000002E-2</v>
        <stp>localhost</stp>
        <stp>BC</stp>
        <stp>FIELD</stp>
        <stp>ITUBN292</stp>
        <stp>THE</stp>
        <tr r="L72" s="19"/>
      </tp>
      <tp>
        <v>-3.1E-2</v>
        <stp>localhost</stp>
        <stp>BC</stp>
        <stp>FIELD</stp>
        <stp>ITUBN288</stp>
        <stp>THE</stp>
        <tr r="L71" s="19"/>
      </tp>
      <tp>
        <v>-2.8199999999999999E-2</v>
        <stp>localhost</stp>
        <stp>BC</stp>
        <stp>FIELD</stp>
        <stp>ITUBN285</stp>
        <stp>THE</stp>
        <tr r="L70" s="19"/>
      </tp>
      <tp>
        <v>-2.6700000000000002E-2</v>
        <stp>localhost</stp>
        <stp>BC</stp>
        <stp>FIELD</stp>
        <stp>ITUBN281</stp>
        <stp>THE</stp>
        <tr r="L69" s="19"/>
      </tp>
      <tp>
        <v>-2.9600000000000001E-2</v>
        <stp>localhost</stp>
        <stp>BC</stp>
        <stp>FIELD</stp>
        <stp>ITUBN280</stp>
        <stp>THE</stp>
        <tr r="L68" s="19"/>
      </tp>
      <tp>
        <v>-4.53E-2</v>
        <stp>localhost</stp>
        <stp>BC</stp>
        <stp>FIELD</stp>
        <stp>BOVAN950</stp>
        <stp>DEL</stp>
        <tr r="K117" s="19"/>
      </tp>
      <tp>
        <v>10.6</v>
        <stp>localhost</stp>
        <stp>BC</stp>
        <stp>FIELD</stp>
        <stp>VVARN255</stp>
        <stp>ULT</stp>
        <tr r="E159" s="19"/>
      </tp>
      <tp>
        <v>67.069999999999993</v>
        <stp>localhost</stp>
        <stp>BC</stp>
        <stp>FIELD</stp>
        <stp>VVARN107</stp>
        <stp>VIM</stp>
        <tr r="J147" s="19"/>
      </tp>
      <tp>
        <v>76.010000000000005</v>
        <stp>localhost</stp>
        <stp>BC</stp>
        <stp>FIELD</stp>
        <stp>VVARN100</stp>
        <stp>VIM</stp>
        <tr r="J146" s="19"/>
      </tp>
      <tp>
        <v>8.34</v>
        <stp>localhost</stp>
        <stp>BC</stp>
        <stp>FIELD</stp>
        <stp>VVARN240</stp>
        <stp>ULT</stp>
        <tr r="E158" s="19"/>
      </tp>
      <tp>
        <v>1.01E-2</v>
        <stp>localhost</stp>
        <stp>BC</stp>
        <stp>FIELD</stp>
        <stp>VALEN767</stp>
        <stp>GAM</stp>
        <tr r="M39" s="19"/>
      </tp>
      <tp>
        <v>10.029999999999999</v>
        <stp>localhost</stp>
        <stp>BC</stp>
        <stp>FIELD</stp>
        <stp>VVARN260</stp>
        <stp>ULT</stp>
        <tr r="E160" s="19"/>
      </tp>
      <tp>
        <v>45.75</v>
        <stp>localhost</stp>
        <stp>BC</stp>
        <stp>FIELD</stp>
        <stp>VVARN135</stp>
        <stp>VIM</stp>
        <tr r="J148" s="19"/>
      </tp>
      <tp>
        <v>6.25</v>
        <stp>localhost</stp>
        <stp>BC</stp>
        <stp>FIELD</stp>
        <stp>VVARN210</stp>
        <stp>ULT</stp>
        <tr r="E157" s="19"/>
      </tp>
      <tp>
        <v>5.8</v>
        <stp>localhost</stp>
        <stp>BC</stp>
        <stp>FIELD</stp>
        <stp>VVARM205</stp>
        <stp>ULT</stp>
        <tr r="E161" s="19"/>
      </tp>
      <tp>
        <v>5.35</v>
        <stp>localhost</stp>
        <stp>BC</stp>
        <stp>FIELD</stp>
        <stp>VVARN200</stp>
        <stp>ULT</stp>
        <tr r="E155" s="19"/>
      </tp>
      <tp>
        <v>5.3</v>
        <stp>localhost</stp>
        <stp>BC</stp>
        <stp>FIELD</stp>
        <stp>VVARN202</stp>
        <stp>ULT</stp>
        <tr r="E156" s="19"/>
      </tp>
      <tp>
        <v>42.18</v>
        <stp>localhost</stp>
        <stp>BC</stp>
        <stp>FIELD</stp>
        <stp>VVARN150</stp>
        <stp>VIM</stp>
        <tr r="J149" s="19"/>
      </tp>
      <tp>
        <v>40.78</v>
        <stp>localhost</stp>
        <stp>BC</stp>
        <stp>FIELD</stp>
        <stp>VVARN165</stp>
        <stp>VIM</stp>
        <tr r="J150" s="19"/>
      </tp>
      <tp>
        <v>53.15</v>
        <stp>localhost</stp>
        <stp>BC</stp>
        <stp>FIELD</stp>
        <stp>VVARN170</stp>
        <stp>VIM</stp>
        <tr r="J151" s="19"/>
      </tp>
      <tp>
        <v>47.75</v>
        <stp>localhost</stp>
        <stp>BC</stp>
        <stp>FIELD</stp>
        <stp>VVARN180</stp>
        <stp>VIM</stp>
        <tr r="J152" s="19"/>
      </tp>
      <tp>
        <v>61.14</v>
        <stp>localhost</stp>
        <stp>BC</stp>
        <stp>FIELD</stp>
        <stp>VVARN182</stp>
        <stp>VIM</stp>
        <tr r="J153" s="19"/>
      </tp>
      <tp>
        <v>36.07</v>
        <stp>localhost</stp>
        <stp>BC</stp>
        <stp>FIELD</stp>
        <stp>VVARN195</stp>
        <stp>VIM</stp>
        <tr r="J154" s="19"/>
      </tp>
      <tp>
        <v>1.2999999999999999E-2</v>
        <stp>localhost</stp>
        <stp>BC</stp>
        <stp>FIELD</stp>
        <stp>VALEN792</stp>
        <stp>GAM</stp>
        <tr r="M40" s="19"/>
      </tp>
      <tp>
        <v>36.35</v>
        <stp>localhost</stp>
        <stp>BC</stp>
        <stp>FIELD</stp>
        <stp>ITUBN301</stp>
        <stp>VIM</stp>
        <tr r="J75" s="19"/>
      </tp>
      <tp>
        <v>35.32</v>
        <stp>localhost</stp>
        <stp>BC</stp>
        <stp>FIELD</stp>
        <stp>ITUBN308</stp>
        <stp>VIM</stp>
        <tr r="J76" s="19"/>
      </tp>
      <tp>
        <v>1.0200000000000001E-2</v>
        <stp>localhost</stp>
        <stp>BC</stp>
        <stp>FIELD</stp>
        <stp>BOVAN990</stp>
        <stp>GAM</stp>
        <tr r="M119" s="19"/>
      </tp>
      <tp>
        <v>9.1000000000000004E-3</v>
        <stp>localhost</stp>
        <stp>BC</stp>
        <stp>FIELD</stp>
        <stp>BOVAN980</stp>
        <stp>GAM</stp>
        <tr r="M118" s="19"/>
      </tp>
      <tp>
        <v>6.3E-3</v>
        <stp>localhost</stp>
        <stp>BC</stp>
        <stp>FIELD</stp>
        <stp>BOVAN950</stp>
        <stp>GAM</stp>
        <tr r="M117" s="19"/>
      </tp>
      <tp>
        <v>4.7000000000000002E-3</v>
        <stp>localhost</stp>
        <stp>BC</stp>
        <stp>FIELD</stp>
        <stp>BOVAN930</stp>
        <stp>GAM</stp>
        <tr r="M116" s="19"/>
      </tp>
      <tp>
        <v>2.8E-3</v>
        <stp>localhost</stp>
        <stp>BC</stp>
        <stp>FIELD</stp>
        <stp>BOVAN900</stp>
        <stp>GAM</stp>
        <tr r="M115" s="19"/>
      </tp>
      <tp>
        <v>-1.77E-2</v>
        <stp>localhost</stp>
        <stp>BC</stp>
        <stp>FIELD</stp>
        <stp>VVARN210</stp>
        <stp>THE</stp>
        <tr r="L157" s="19"/>
      </tp>
      <tp>
        <v>8.0000000000000004E-4</v>
        <stp>localhost</stp>
        <stp>BC</stp>
        <stp>FIELD</stp>
        <stp>VALEN645</stp>
        <stp>GAM</stp>
        <tr r="M31" s="19"/>
      </tp>
      <tp t="s">
        <v/>
        <stp>localhost</stp>
        <stp>BC</stp>
        <stp>FIELD</stp>
        <stp>VVARM205</stp>
        <stp>THE</stp>
        <tr r="L161" s="19"/>
      </tp>
      <tp>
        <v>-2.18E-2</v>
        <stp>localhost</stp>
        <stp>BC</stp>
        <stp>FIELD</stp>
        <stp>VVARN200</stp>
        <stp>THE</stp>
        <tr r="L155" s="19"/>
      </tp>
      <tp>
        <v>-2.0799999999999999E-2</v>
        <stp>localhost</stp>
        <stp>BC</stp>
        <stp>FIELD</stp>
        <stp>VVARN202</stp>
        <stp>THE</stp>
        <tr r="L156" s="19"/>
      </tp>
      <tp>
        <v>1.6000000000000001E-3</v>
        <stp>localhost</stp>
        <stp>BC</stp>
        <stp>FIELD</stp>
        <stp>VALEN675</stp>
        <stp>GAM</stp>
        <tr r="M35" s="19"/>
      </tp>
      <tp>
        <v>1.1999999999999999E-3</v>
        <stp>localhost</stp>
        <stp>BC</stp>
        <stp>FIELD</stp>
        <stp>VALEN660</stp>
        <stp>GAM</stp>
        <tr r="M33" s="19"/>
      </tp>
      <tp>
        <v>1.2999999999999999E-3</v>
        <stp>localhost</stp>
        <stp>BC</stp>
        <stp>FIELD</stp>
        <stp>VALEN665</stp>
        <stp>GAM</stp>
        <tr r="M34" s="19"/>
      </tp>
      <tp>
        <v>-4.5999999999999999E-3</v>
        <stp>localhost</stp>
        <stp>BC</stp>
        <stp>FIELD</stp>
        <stp>VVARN255</stp>
        <stp>THE</stp>
        <tr r="L159" s="19"/>
      </tp>
      <tp>
        <v>2.0000000000000001E-4</v>
        <stp>localhost</stp>
        <stp>BC</stp>
        <stp>FIELD</stp>
        <stp>VALEN600</stp>
        <stp>GAM</stp>
        <tr r="M29" s="19"/>
      </tp>
      <tp>
        <v>-7.9000000000000008E-3</v>
        <stp>localhost</stp>
        <stp>BC</stp>
        <stp>FIELD</stp>
        <stp>VVARN240</stp>
        <stp>THE</stp>
        <tr r="L158" s="19"/>
      </tp>
      <tp>
        <v>5.0000000000000001E-4</v>
        <stp>localhost</stp>
        <stp>BC</stp>
        <stp>FIELD</stp>
        <stp>VALEN630</stp>
        <stp>GAM</stp>
        <tr r="M30" s="19"/>
      </tp>
      <tp>
        <v>8.9999999999999998E-4</v>
        <stp>localhost</stp>
        <stp>BC</stp>
        <stp>FIELD</stp>
        <stp>VALEN627</stp>
        <stp>GAM</stp>
        <tr r="M32" s="19"/>
      </tp>
      <tp>
        <v>-3.7000000000000002E-3</v>
        <stp>localhost</stp>
        <stp>BC</stp>
        <stp>FIELD</stp>
        <stp>VVARN260</stp>
        <stp>THE</stp>
        <tr r="L160" s="19"/>
      </tp>
      <tp>
        <v>-6.9999999999999999E-4</v>
        <stp>localhost</stp>
        <stp>BC</stp>
        <stp>FIELD</stp>
        <stp>VALEN590</stp>
        <stp>DEL</stp>
        <tr r="K27" s="19"/>
      </tp>
      <tp>
        <v>-8.9999999999999998E-4</v>
        <stp>localhost</stp>
        <stp>BC</stp>
        <stp>FIELD</stp>
        <stp>VALEN595</stp>
        <stp>DEL</stp>
        <tr r="K28" s="19"/>
      </tp>
      <tp>
        <v>3.5999999999999999E-3</v>
        <stp>localhost</stp>
        <stp>BC</stp>
        <stp>FIELD</stp>
        <stp>VALEN692</stp>
        <stp>GAM</stp>
        <tr r="M38" s="19"/>
      </tp>
      <tp>
        <v>2.5000000000000001E-3</v>
        <stp>localhost</stp>
        <stp>BC</stp>
        <stp>FIELD</stp>
        <stp>VALEN695</stp>
        <stp>GAM</stp>
        <tr r="M36" s="19"/>
      </tp>
      <tp>
        <v>3.3E-3</v>
        <stp>localhost</stp>
        <stp>BC</stp>
        <stp>FIELD</stp>
        <stp>VALEN687</stp>
        <stp>GAM</stp>
        <tr r="M37" s="19"/>
      </tp>
      <tp>
        <v>43.65</v>
        <stp>localhost</stp>
        <stp>BC</stp>
        <stp>FIELD</stp>
        <stp>ITUBN249</stp>
        <stp>VIM</stp>
        <tr r="J61" s="19"/>
      </tp>
      <tp>
        <v>46.8</v>
        <stp>localhost</stp>
        <stp>BC</stp>
        <stp>FIELD</stp>
        <stp>ITUBN255</stp>
        <stp>VIM</stp>
        <tr r="J63" s="19"/>
      </tp>
      <tp>
        <v>46.14</v>
        <stp>localhost</stp>
        <stp>BC</stp>
        <stp>FIELD</stp>
        <stp>ITUBN257</stp>
        <stp>VIM</stp>
        <tr r="J64" s="19"/>
      </tp>
      <tp>
        <v>47.35</v>
        <stp>localhost</stp>
        <stp>BC</stp>
        <stp>FIELD</stp>
        <stp>ITUBN251</stp>
        <stp>VIM</stp>
        <tr r="J62" s="19"/>
      </tp>
      <tp>
        <v>45.38</v>
        <stp>localhost</stp>
        <stp>BC</stp>
        <stp>FIELD</stp>
        <stp>ITUBN258</stp>
        <stp>VIM</stp>
        <tr r="J65" s="19"/>
      </tp>
      <tp>
        <v>40.020000000000003</v>
        <stp>localhost</stp>
        <stp>BC</stp>
        <stp>FIELD</stp>
        <stp>ITUBN269</stp>
        <stp>VIM</stp>
        <tr r="J66" s="19"/>
      </tp>
      <tp>
        <v>41.76</v>
        <stp>localhost</stp>
        <stp>BC</stp>
        <stp>FIELD</stp>
        <stp>ITUBN271</stp>
        <stp>VIM</stp>
        <tr r="J67" s="19"/>
      </tp>
      <tp>
        <v>5.3400000000000003E-2</v>
        <stp>localhost</stp>
        <stp>BC</stp>
        <stp>FIELD</stp>
        <stp>PETRO294</stp>
        <stp>GAM</stp>
        <tr r="M23" s="19"/>
      </tp>
      <tp>
        <v>5.3199999999999997E-2</v>
        <stp>localhost</stp>
        <stp>BC</stp>
        <stp>FIELD</stp>
        <stp>PETRO296</stp>
        <stp>GAM</stp>
        <tr r="M25" s="19"/>
      </tp>
      <tp>
        <v>1.7899999999999999E-2</v>
        <stp>localhost</stp>
        <stp>BC</stp>
        <stp>FIELD</stp>
        <stp>PETRO290</stp>
        <stp>GAM</stp>
        <tr r="M22" s="19"/>
      </tp>
      <tp>
        <v>5.2999999999999999E-2</v>
        <stp>localhost</stp>
        <stp>BC</stp>
        <stp>FIELD</stp>
        <stp>PETRO284</stp>
        <stp>GAM</stp>
        <tr r="M20" s="19"/>
      </tp>
      <tp>
        <v>5.33E-2</v>
        <stp>localhost</stp>
        <stp>BC</stp>
        <stp>FIELD</stp>
        <stp>PETRO286</stp>
        <stp>GAM</stp>
        <tr r="M24" s="19"/>
      </tp>
      <tp>
        <v>5.33E-2</v>
        <stp>localhost</stp>
        <stp>BC</stp>
        <stp>FIELD</stp>
        <stp>PETRO281</stp>
        <stp>GAM</stp>
        <tr r="M21" s="19"/>
      </tp>
      <tp>
        <v>1.6000000000000001E-3</v>
        <stp>localhost</stp>
        <stp>BC</stp>
        <stp>FIELD</stp>
        <stp>BOVAN870</stp>
        <stp>GAM</stp>
        <tr r="M114" s="19"/>
      </tp>
      <tp>
        <v>4.8399999999999999E-2</v>
        <stp>localhost</stp>
        <stp>BC</stp>
        <stp>FIELD</stp>
        <stp>PETRO256</stp>
        <stp>GAM</stp>
        <tr r="M13" s="19"/>
      </tp>
      <tp>
        <v>4.5699999999999998E-2</v>
        <stp>localhost</stp>
        <stp>BC</stp>
        <stp>FIELD</stp>
        <stp>PETRO251</stp>
        <stp>GAM</stp>
        <tr r="M11" s="19"/>
      </tp>
      <tp>
        <v>4.7500000000000001E-2</v>
        <stp>localhost</stp>
        <stp>BC</stp>
        <stp>FIELD</stp>
        <stp>PETRO259</stp>
        <stp>GAM</stp>
        <tr r="M12" s="19"/>
      </tp>
      <tp>
        <v>4.3700000000000003E-2</v>
        <stp>localhost</stp>
        <stp>BC</stp>
        <stp>FIELD</stp>
        <stp>PETRO249</stp>
        <stp>GAM</stp>
        <tr r="M10" s="19"/>
      </tp>
      <tp>
        <v>1E-3</v>
        <stp>localhost</stp>
        <stp>BC</stp>
        <stp>FIELD</stp>
        <stp>BOVAN850</stp>
        <stp>GAM</stp>
        <tr r="M113" s="19"/>
      </tp>
      <tp>
        <v>5.1999999999999998E-2</v>
        <stp>localhost</stp>
        <stp>BC</stp>
        <stp>FIELD</stp>
        <stp>PETRO276</stp>
        <stp>GAM</stp>
        <tr r="M18" s="19"/>
      </tp>
      <tp>
        <v>5.2400000000000002E-2</v>
        <stp>localhost</stp>
        <stp>BC</stp>
        <stp>FIELD</stp>
        <stp>PETRO279</stp>
        <stp>GAM</stp>
        <tr r="M19" s="19"/>
      </tp>
      <tp>
        <v>44249</v>
        <stp>localhost</stp>
        <stp>BC</stp>
        <stp>FIELD</stp>
        <stp>VALEN595</stp>
        <stp>DVC</stp>
        <tr r="C28" s="19"/>
      </tp>
      <tp>
        <v>44249</v>
        <stp>localhost</stp>
        <stp>BC</stp>
        <stp>FIELD</stp>
        <stp>VALEN590</stp>
        <stp>DVC</stp>
        <tr r="C27" s="19"/>
      </tp>
      <tp>
        <v>4.9799999999999997E-2</v>
        <stp>localhost</stp>
        <stp>BC</stp>
        <stp>FIELD</stp>
        <stp>PETRO266</stp>
        <stp>GAM</stp>
        <tr r="M15" s="19"/>
      </tp>
      <tp>
        <v>4.9099999999999998E-2</v>
        <stp>localhost</stp>
        <stp>BC</stp>
        <stp>FIELD</stp>
        <stp>PETRO261</stp>
        <stp>GAM</stp>
        <tr r="M14" s="19"/>
      </tp>
      <tp>
        <v>5.1499999999999997E-2</v>
        <stp>localhost</stp>
        <stp>BC</stp>
        <stp>FIELD</stp>
        <stp>PETRO263</stp>
        <stp>GAM</stp>
        <tr r="M17" s="19"/>
      </tp>
      <tp>
        <v>5.04E-2</v>
        <stp>localhost</stp>
        <stp>BC</stp>
        <stp>FIELD</stp>
        <stp>PETRO269</stp>
        <stp>GAM</stp>
        <tr r="M16" s="19"/>
      </tp>
      <tp>
        <v>41.06</v>
        <stp>localhost</stp>
        <stp>BC</stp>
        <stp>FIELD</stp>
        <stp>ITUBN285</stp>
        <stp>VIM</stp>
        <tr r="J70" s="19"/>
      </tp>
      <tp>
        <v>39.51</v>
        <stp>localhost</stp>
        <stp>BC</stp>
        <stp>FIELD</stp>
        <stp>ITUBN281</stp>
        <stp>VIM</stp>
        <tr r="J69" s="19"/>
      </tp>
      <tp>
        <v>38.51</v>
        <stp>localhost</stp>
        <stp>BC</stp>
        <stp>FIELD</stp>
        <stp>ITUBN280</stp>
        <stp>VIM</stp>
        <tr r="J68" s="19"/>
      </tp>
      <tp>
        <v>38.380000000000003</v>
        <stp>localhost</stp>
        <stp>BC</stp>
        <stp>FIELD</stp>
        <stp>ITUBN288</stp>
        <stp>VIM</stp>
        <tr r="J71" s="19"/>
      </tp>
      <tp>
        <v>37.9</v>
        <stp>localhost</stp>
        <stp>BC</stp>
        <stp>FIELD</stp>
        <stp>ITUBN295</stp>
        <stp>VIM</stp>
        <tr r="J73" s="19"/>
      </tp>
      <tp>
        <v>37.56</v>
        <stp>localhost</stp>
        <stp>BC</stp>
        <stp>FIELD</stp>
        <stp>ITUBN297</stp>
        <stp>VIM</stp>
        <tr r="J74" s="19"/>
      </tp>
      <tp>
        <v>38.049999999999997</v>
        <stp>localhost</stp>
        <stp>BC</stp>
        <stp>FIELD</stp>
        <stp>ITUBN292</stp>
        <stp>VIM</stp>
        <tr r="J72" s="19"/>
      </tp>
      <tp>
        <v>2.9999999999999997E-4</v>
        <stp>localhost</stp>
        <stp>BC</stp>
        <stp>FIELD</stp>
        <stp>BOVAN800</stp>
        <stp>GAM</stp>
        <tr r="M112" s="19"/>
      </tp>
      <tp>
        <v>0.90459999999999996</v>
        <stp>localhost</stp>
        <stp>BC</stp>
        <stp>FIELD</stp>
        <stp>VVARN135</stp>
        <stp>PJU</stp>
        <tr r="N148" s="19"/>
      </tp>
      <tp>
        <v>0.18049999999999999</v>
        <stp>localhost</stp>
        <stp>BC</stp>
        <stp>FIELD</stp>
        <stp>VVARN107</stp>
        <stp>PJU</stp>
        <tr r="N147" s="19"/>
      </tp>
      <tp>
        <v>9.7100000000000006E-2</v>
        <stp>localhost</stp>
        <stp>BC</stp>
        <stp>FIELD</stp>
        <stp>VVARN100</stp>
        <stp>PJU</stp>
        <tr r="N146" s="19"/>
      </tp>
      <tp>
        <v>18</v>
        <stp>localhost</stp>
        <stp>BC</stp>
        <stp>FIELD</stp>
        <stp>VVARN180</stp>
        <stp>PEX</stp>
        <tr r="A152" s="19"/>
      </tp>
      <tp>
        <v>18.25</v>
        <stp>localhost</stp>
        <stp>BC</stp>
        <stp>FIELD</stp>
        <stp>VVARN182</stp>
        <stp>PEX</stp>
        <tr r="A153" s="19"/>
      </tp>
      <tp>
        <v>2.9222999999999999</v>
        <stp>localhost</stp>
        <stp>BC</stp>
        <stp>FIELD</stp>
        <stp>VVARN170</stp>
        <stp>PJU</stp>
        <tr r="N151" s="19"/>
      </tp>
      <tp>
        <v>44249</v>
        <stp>localhost</stp>
        <stp>BC</stp>
        <stp>FIELD</stp>
        <stp>JBSSN190</stp>
        <stp>DVC</stp>
        <tr r="C129" s="19"/>
      </tp>
      <tp>
        <v>44249</v>
        <stp>localhost</stp>
        <stp>BC</stp>
        <stp>FIELD</stp>
        <stp>JBSSN197</stp>
        <stp>DVC</stp>
        <tr r="C131" s="19"/>
      </tp>
      <tp>
        <v>44249</v>
        <stp>localhost</stp>
        <stp>BC</stp>
        <stp>FIELD</stp>
        <stp>JBSSN195</stp>
        <stp>DVC</stp>
        <tr r="C130" s="19"/>
      </tp>
      <tp>
        <v>19.5</v>
        <stp>localhost</stp>
        <stp>BC</stp>
        <stp>FIELD</stp>
        <stp>VVARN195</stp>
        <stp>PEX</stp>
        <tr r="A154" s="19"/>
      </tp>
      <tp>
        <v>2.5672000000000001</v>
        <stp>localhost</stp>
        <stp>BC</stp>
        <stp>FIELD</stp>
        <stp>VVARN165</stp>
        <stp>PJU</stp>
        <tr r="N150" s="19"/>
      </tp>
      <tp>
        <v>8.5199999999999998E-2</v>
        <stp>localhost</stp>
        <stp>BC</stp>
        <stp>FIELD</stp>
        <stp>BBDCN289</stp>
        <stp>GAM</stp>
        <tr r="M58" s="19"/>
      </tp>
      <tp>
        <v>1.6271</v>
        <stp>localhost</stp>
        <stp>BC</stp>
        <stp>FIELD</stp>
        <stp>VVARN150</stp>
        <stp>PJU</stp>
        <tr r="N149" s="19"/>
      </tp>
      <tp>
        <v>7.8200000000000006E-2</v>
        <stp>localhost</stp>
        <stp>BC</stp>
        <stp>FIELD</stp>
        <stp>BBDCN256</stp>
        <stp>GAM</stp>
        <tr r="M52" s="19"/>
      </tp>
      <tp>
        <v>7.3400000000000007E-2</v>
        <stp>localhost</stp>
        <stp>BC</stp>
        <stp>FIELD</stp>
        <stp>BBDCN251</stp>
        <stp>GAM</stp>
        <tr r="M50" s="19"/>
      </tp>
      <tp>
        <v>8.0299999999999996E-2</v>
        <stp>localhost</stp>
        <stp>BC</stp>
        <stp>FIELD</stp>
        <stp>BBDCN259</stp>
        <stp>GAM</stp>
        <tr r="M53" s="19"/>
      </tp>
      <tp>
        <v>15</v>
        <stp>localhost</stp>
        <stp>BC</stp>
        <stp>FIELD</stp>
        <stp>VVARN150</stp>
        <stp>PEX</stp>
        <tr r="A149" s="19"/>
      </tp>
      <tp>
        <v>6.1600000000000002E-2</v>
        <stp>localhost</stp>
        <stp>BC</stp>
        <stp>FIELD</stp>
        <stp>BBDCN241</stp>
        <stp>GAM</stp>
        <tr r="M46" s="19"/>
      </tp>
      <tp>
        <v>7.5899999999999995E-2</v>
        <stp>localhost</stp>
        <stp>BC</stp>
        <stp>FIELD</stp>
        <stp>BBDCN249</stp>
        <stp>GAM</stp>
        <tr r="M51" s="19"/>
      </tp>
      <tp>
        <v>16.5</v>
        <stp>localhost</stp>
        <stp>BC</stp>
        <stp>FIELD</stp>
        <stp>VVARN165</stp>
        <stp>PEX</stp>
        <tr r="A150" s="19"/>
      </tp>
      <tp>
        <v>4.9347000000000003</v>
        <stp>localhost</stp>
        <stp>BC</stp>
        <stp>FIELD</stp>
        <stp>VVARN195</stp>
        <stp>PJU</stp>
        <tr r="N154" s="19"/>
      </tp>
      <tp>
        <v>8.77E-2</v>
        <stp>localhost</stp>
        <stp>BC</stp>
        <stp>FIELD</stp>
        <stp>BBDCN279</stp>
        <stp>GAM</stp>
        <tr r="M57" s="19"/>
      </tp>
      <tp>
        <v>8.3699999999999997E-2</v>
        <stp>localhost</stp>
        <stp>BC</stp>
        <stp>FIELD</stp>
        <stp>BBDCN264</stp>
        <stp>GAM</stp>
        <tr r="M55" s="19"/>
      </tp>
      <tp>
        <v>17</v>
        <stp>localhost</stp>
        <stp>BC</stp>
        <stp>FIELD</stp>
        <stp>VVARN170</stp>
        <stp>PEX</stp>
        <tr r="A151" s="19"/>
      </tp>
      <tp>
        <v>8.5000000000000006E-2</v>
        <stp>localhost</stp>
        <stp>BC</stp>
        <stp>FIELD</stp>
        <stp>BBDCN266</stp>
        <stp>GAM</stp>
        <tr r="M56" s="19"/>
      </tp>
      <tp>
        <v>8.2100000000000006E-2</v>
        <stp>localhost</stp>
        <stp>BC</stp>
        <stp>FIELD</stp>
        <stp>BBDCN261</stp>
        <stp>GAM</stp>
        <tr r="M54" s="19"/>
      </tp>
      <tp>
        <v>3.6848999999999998</v>
        <stp>localhost</stp>
        <stp>BC</stp>
        <stp>FIELD</stp>
        <stp>VVARN180</stp>
        <stp>PJU</stp>
        <tr r="N152" s="19"/>
      </tp>
      <tp>
        <v>3.8852000000000002</v>
        <stp>localhost</stp>
        <stp>BC</stp>
        <stp>FIELD</stp>
        <stp>VVARN182</stp>
        <stp>PJU</stp>
        <tr r="N153" s="19"/>
      </tp>
      <tp>
        <v>10</v>
        <stp>localhost</stp>
        <stp>BC</stp>
        <stp>FIELD</stp>
        <stp>VVARN100</stp>
        <stp>PEX</stp>
        <tr r="A146" s="19"/>
      </tp>
      <tp>
        <v>10.75</v>
        <stp>localhost</stp>
        <stp>BC</stp>
        <stp>FIELD</stp>
        <stp>VVARN107</stp>
        <stp>PEX</stp>
        <tr r="A147" s="19"/>
      </tp>
      <tp>
        <v>6.4799999999999996E-2</v>
        <stp>localhost</stp>
        <stp>BC</stp>
        <stp>FIELD</stp>
        <stp>BBDCN234</stp>
        <stp>GAM</stp>
        <tr r="M47" s="19"/>
      </tp>
      <tp>
        <v>5.8299999999999998E-2</v>
        <stp>localhost</stp>
        <stp>BC</stp>
        <stp>FIELD</stp>
        <stp>BBDCN231</stp>
        <stp>GAM</stp>
        <tr r="M45" s="19"/>
      </tp>
      <tp>
        <v>7.0699999999999999E-2</v>
        <stp>localhost</stp>
        <stp>BC</stp>
        <stp>FIELD</stp>
        <stp>BBDCN238</stp>
        <stp>GAM</stp>
        <tr r="M49" s="19"/>
      </tp>
      <tp>
        <v>6.7799999999999999E-2</v>
        <stp>localhost</stp>
        <stp>BC</stp>
        <stp>FIELD</stp>
        <stp>BBDCN239</stp>
        <stp>GAM</stp>
        <tr r="M48" s="19"/>
      </tp>
      <tp>
        <v>5.1499999999999997E-2</v>
        <stp>localhost</stp>
        <stp>BC</stp>
        <stp>FIELD</stp>
        <stp>BBDCN226</stp>
        <stp>GAM</stp>
        <tr r="M44" s="19"/>
      </tp>
      <tp>
        <v>13.5</v>
        <stp>localhost</stp>
        <stp>BC</stp>
        <stp>FIELD</stp>
        <stp>VVARN135</stp>
        <stp>PEX</stp>
        <tr r="A148" s="19"/>
      </tp>
      <tp>
        <v>-9.0700000000000003E-2</v>
        <stp>localhost</stp>
        <stp>BC</stp>
        <stp>FIELD</stp>
        <stp>JBSSN195</stp>
        <stp>DEL</stp>
        <tr r="K130" s="19"/>
      </tp>
      <tp>
        <v>-0.1028</v>
        <stp>localhost</stp>
        <stp>BC</stp>
        <stp>FIELD</stp>
        <stp>JBSSN197</stp>
        <stp>DEL</stp>
        <tr r="K131" s="19"/>
      </tp>
      <tp>
        <v>1.4077999999999999</v>
        <stp>localhost</stp>
        <stp>BC</stp>
        <stp>FIELD</stp>
        <stp>ITUBN308</stp>
        <stp>PJU</stp>
        <tr r="N76" s="19"/>
      </tp>
      <tp>
        <v>-6.9400000000000003E-2</v>
        <stp>localhost</stp>
        <stp>BC</stp>
        <stp>FIELD</stp>
        <stp>JBSSN190</stp>
        <stp>DEL</stp>
        <tr r="K129" s="19"/>
      </tp>
      <tp>
        <v>1.0905</v>
        <stp>localhost</stp>
        <stp>BC</stp>
        <stp>FIELD</stp>
        <stp>ITUBN301</stp>
        <stp>PJU</stp>
        <tr r="N75" s="19"/>
      </tp>
      <tp>
        <v>30.11</v>
        <stp>localhost</stp>
        <stp>BC</stp>
        <stp>FIELD</stp>
        <stp>ITUBN301</stp>
        <stp>PEX</stp>
        <tr r="A75" s="19"/>
      </tp>
      <tp>
        <v>8.09E-2</v>
        <stp>localhost</stp>
        <stp>BC</stp>
        <stp>FIELD</stp>
        <stp>JBSSN227</stp>
        <stp>GAM</stp>
        <tr r="M140" s="19"/>
      </tp>
      <tp>
        <v>7.2700000000000001E-2</v>
        <stp>localhost</stp>
        <stp>BC</stp>
        <stp>FIELD</stp>
        <stp>JBSSN220</stp>
        <stp>GAM</stp>
        <tr r="M138" s="19"/>
      </tp>
      <tp>
        <v>7.5600000000000001E-2</v>
        <stp>localhost</stp>
        <stp>BC</stp>
        <stp>FIELD</stp>
        <stp>JBSSN222</stp>
        <stp>GAM</stp>
        <tr r="M139" s="19"/>
      </tp>
      <tp>
        <v>30.86</v>
        <stp>localhost</stp>
        <stp>BC</stp>
        <stp>FIELD</stp>
        <stp>ITUBN308</stp>
        <stp>PEX</stp>
        <tr r="A76" s="19"/>
      </tp>
      <tp>
        <v>8.8200000000000001E-2</v>
        <stp>localhost</stp>
        <stp>BC</stp>
        <stp>FIELD</stp>
        <stp>JBSSN237</stp>
        <stp>GAM</stp>
        <tr r="M142" s="19"/>
      </tp>
      <tp>
        <v>8.5099999999999995E-2</v>
        <stp>localhost</stp>
        <stp>BC</stp>
        <stp>FIELD</stp>
        <stp>JBSSN232</stp>
        <stp>GAM</stp>
        <tr r="M141" s="19"/>
      </tp>
      <tp>
        <v>5.5500000000000001E-2</v>
        <stp>localhost</stp>
        <stp>BC</stp>
        <stp>FIELD</stp>
        <stp>JBSSN207</stp>
        <stp>GAM</stp>
        <tr r="M133" s="19"/>
      </tp>
      <tp>
        <v>4.8099999999999997E-2</v>
        <stp>localhost</stp>
        <stp>BC</stp>
        <stp>FIELD</stp>
        <stp>JBSSN202</stp>
        <stp>GAM</stp>
        <tr r="M132" s="19"/>
      </tp>
      <tp>
        <v>6.6199999999999995E-2</v>
        <stp>localhost</stp>
        <stp>BC</stp>
        <stp>FIELD</stp>
        <stp>JBSSN215</stp>
        <stp>GAM</stp>
        <tr r="M136" s="19"/>
      </tp>
      <tp>
        <v>6.9500000000000006E-2</v>
        <stp>localhost</stp>
        <stp>BC</stp>
        <stp>FIELD</stp>
        <stp>JBSSN217</stp>
        <stp>GAM</stp>
        <tr r="M137" s="19"/>
      </tp>
      <tp>
        <v>5.9200000000000003E-2</v>
        <stp>localhost</stp>
        <stp>BC</stp>
        <stp>FIELD</stp>
        <stp>JBSSN210</stp>
        <stp>GAM</stp>
        <tr r="M134" s="19"/>
      </tp>
      <tp>
        <v>6.2799999999999995E-2</v>
        <stp>localhost</stp>
        <stp>BC</stp>
        <stp>FIELD</stp>
        <stp>JBSSN212</stp>
        <stp>GAM</stp>
        <tr r="M135" s="19"/>
      </tp>
      <tp>
        <v>9.0800000000000006E-2</v>
        <stp>localhost</stp>
        <stp>BC</stp>
        <stp>FIELD</stp>
        <stp>JBSSN247</stp>
        <stp>GAM</stp>
        <tr r="M144" s="19"/>
      </tp>
      <tp>
        <v>9.01E-2</v>
        <stp>localhost</stp>
        <stp>BC</stp>
        <stp>FIELD</stp>
        <stp>JBSSN242</stp>
        <stp>GAM</stp>
        <tr r="M143" s="19"/>
      </tp>
      <tp>
        <v>5.8799999999999998E-2</v>
        <stp>localhost</stp>
        <stp>BC</stp>
        <stp>FIELD</stp>
        <stp>BBASN390</stp>
        <stp>GAM</stp>
        <tr r="M110" s="19"/>
      </tp>
      <tp>
        <v>3.32E-2</v>
        <stp>localhost</stp>
        <stp>BC</stp>
        <stp>FIELD</stp>
        <stp>BBASN308</stp>
        <stp>GAM</stp>
        <tr r="M95" s="19"/>
      </tp>
      <tp>
        <v>3.7900000000000003E-2</v>
        <stp>localhost</stp>
        <stp>BC</stp>
        <stp>FIELD</stp>
        <stp>BBASN316</stp>
        <stp>GAM</stp>
        <tr r="M98" s="19"/>
      </tp>
      <tp>
        <v>3.4700000000000002E-2</v>
        <stp>localhost</stp>
        <stp>BC</stp>
        <stp>FIELD</stp>
        <stp>BBASN312</stp>
        <stp>GAM</stp>
        <tr r="M96" s="19"/>
      </tp>
      <tp>
        <v>3.9399999999999998E-2</v>
        <stp>localhost</stp>
        <stp>BC</stp>
        <stp>FIELD</stp>
        <stp>BBASN325</stp>
        <stp>GAM</stp>
        <tr r="M99" s="19"/>
      </tp>
      <tp>
        <v>3.6299999999999999E-2</v>
        <stp>localhost</stp>
        <stp>BC</stp>
        <stp>FIELD</stp>
        <stp>BBASN320</stp>
        <stp>GAM</stp>
        <tr r="M97" s="19"/>
      </tp>
      <tp>
        <v>4.0899999999999999E-2</v>
        <stp>localhost</stp>
        <stp>BC</stp>
        <stp>FIELD</stp>
        <stp>BBASN323</stp>
        <stp>GAM</stp>
        <tr r="M100" s="19"/>
      </tp>
      <tp>
        <v>4.3799999999999999E-2</v>
        <stp>localhost</stp>
        <stp>BC</stp>
        <stp>FIELD</stp>
        <stp>BBASN328</stp>
        <stp>GAM</stp>
        <tr r="M101" s="19"/>
      </tp>
      <tp>
        <v>4.5199999999999997E-2</v>
        <stp>localhost</stp>
        <stp>BC</stp>
        <stp>FIELD</stp>
        <stp>BBASN335</stp>
        <stp>GAM</stp>
        <tr r="M102" s="19"/>
      </tp>
      <tp>
        <v>4.6600000000000003E-2</v>
        <stp>localhost</stp>
        <stp>BC</stp>
        <stp>FIELD</stp>
        <stp>BBASN337</stp>
        <stp>GAM</stp>
        <tr r="M103" s="19"/>
      </tp>
      <tp>
        <v>5.0299999999999997E-2</v>
        <stp>localhost</stp>
        <stp>BC</stp>
        <stp>FIELD</stp>
        <stp>BBASN345</stp>
        <stp>GAM</stp>
        <tr r="M104" s="19"/>
      </tp>
      <tp>
        <v>5.1400000000000001E-2</v>
        <stp>localhost</stp>
        <stp>BC</stp>
        <stp>FIELD</stp>
        <stp>BBASN347</stp>
        <stp>GAM</stp>
        <tr r="M105" s="19"/>
      </tp>
      <tp>
        <v>5.2499999999999998E-2</v>
        <stp>localhost</stp>
        <stp>BC</stp>
        <stp>FIELD</stp>
        <stp>BBASN343</stp>
        <stp>GAM</stp>
        <tr r="M106" s="19"/>
      </tp>
      <tp>
        <v>7.9500000000000001E-2</v>
        <stp>localhost</stp>
        <stp>BC</stp>
        <stp>FIELD</stp>
        <stp>BBDCN300</stp>
        <stp>GAM</stp>
        <tr r="M59" s="19"/>
      </tp>
      <tp>
        <v>5.4399999999999997E-2</v>
        <stp>localhost</stp>
        <stp>BC</stp>
        <stp>FIELD</stp>
        <stp>BBASN350</stp>
        <stp>GAM</stp>
        <tr r="M107" s="19"/>
      </tp>
      <tp>
        <v>5.6000000000000001E-2</v>
        <stp>localhost</stp>
        <stp>BC</stp>
        <stp>FIELD</stp>
        <stp>BBASN353</stp>
        <stp>GAM</stp>
        <tr r="M108" s="19"/>
      </tp>
      <tp>
        <v>5.8599999999999999E-2</v>
        <stp>localhost</stp>
        <stp>BC</stp>
        <stp>FIELD</stp>
        <stp>BBASN372</stp>
        <stp>GAM</stp>
        <tr r="M109" s="19"/>
      </tp>
      <tp>
        <v>28.61</v>
        <stp>localhost</stp>
        <stp>BC</stp>
        <stp>FIELD</stp>
        <stp>ITUBN280</stp>
        <stp>PEX</stp>
        <tr r="A68" s="19"/>
      </tp>
      <tp>
        <v>28.11</v>
        <stp>localhost</stp>
        <stp>BC</stp>
        <stp>FIELD</stp>
        <stp>ITUBN281</stp>
        <stp>PEX</stp>
        <tr r="A69" s="19"/>
      </tp>
      <tp>
        <v>28.36</v>
        <stp>localhost</stp>
        <stp>BC</stp>
        <stp>FIELD</stp>
        <stp>ITUBN285</stp>
        <stp>PEX</stp>
        <tr r="A70" s="19"/>
      </tp>
      <tp>
        <v>28.86</v>
        <stp>localhost</stp>
        <stp>BC</stp>
        <stp>FIELD</stp>
        <stp>ITUBN288</stp>
        <stp>PEX</stp>
        <tr r="A71" s="19"/>
      </tp>
      <tp>
        <v>0.29470000000000002</v>
        <stp>localhost</stp>
        <stp>BC</stp>
        <stp>FIELD</stp>
        <stp>ITUBN271</stp>
        <stp>PJU</stp>
        <tr r="N67" s="19"/>
      </tp>
      <tp>
        <v>29.11</v>
        <stp>localhost</stp>
        <stp>BC</stp>
        <stp>FIELD</stp>
        <stp>ITUBN292</stp>
        <stp>PEX</stp>
        <tr r="A72" s="19"/>
      </tp>
      <tp>
        <v>0.42920000000000003</v>
        <stp>localhost</stp>
        <stp>BC</stp>
        <stp>FIELD</stp>
        <stp>ITUBN269</stp>
        <stp>PJU</stp>
        <tr r="N66" s="19"/>
      </tp>
      <tp>
        <v>29.36</v>
        <stp>localhost</stp>
        <stp>BC</stp>
        <stp>FIELD</stp>
        <stp>ITUBN295</stp>
        <stp>PEX</stp>
        <tr r="A73" s="19"/>
      </tp>
      <tp>
        <v>29.61</v>
        <stp>localhost</stp>
        <stp>BC</stp>
        <stp>FIELD</stp>
        <stp>ITUBN297</stp>
        <stp>PEX</stp>
        <tr r="A74" s="19"/>
      </tp>
      <tp>
        <v>0.14430000000000001</v>
        <stp>localhost</stp>
        <stp>BC</stp>
        <stp>FIELD</stp>
        <stp>ITUBN258</stp>
        <stp>PJU</stp>
        <tr r="N65" s="19"/>
      </tp>
      <tp>
        <v>0.1048</v>
        <stp>localhost</stp>
        <stp>BC</stp>
        <stp>FIELD</stp>
        <stp>ITUBN255</stp>
        <stp>PJU</stp>
        <tr r="N63" s="19"/>
      </tp>
      <tp>
        <v>0.12330000000000001</v>
        <stp>localhost</stp>
        <stp>BC</stp>
        <stp>FIELD</stp>
        <stp>ITUBN257</stp>
        <stp>PJU</stp>
        <tr r="N64" s="19"/>
      </tp>
      <tp>
        <v>8.8599999999999998E-2</v>
        <stp>localhost</stp>
        <stp>BC</stp>
        <stp>FIELD</stp>
        <stp>ITUBN251</stp>
        <stp>PJU</stp>
        <tr r="N62" s="19"/>
      </tp>
      <tp>
        <v>0.16800000000000001</v>
        <stp>localhost</stp>
        <stp>BC</stp>
        <stp>FIELD</stp>
        <stp>ITUBN249</stp>
        <stp>PJU</stp>
        <tr r="N61" s="19"/>
      </tp>
      <tp>
        <v>26.11</v>
        <stp>localhost</stp>
        <stp>BC</stp>
        <stp>FIELD</stp>
        <stp>ITUBN249</stp>
        <stp>PEX</stp>
        <tr r="A61" s="19"/>
      </tp>
      <tp>
        <v>25.11</v>
        <stp>localhost</stp>
        <stp>BC</stp>
        <stp>FIELD</stp>
        <stp>ITUBN251</stp>
        <stp>PEX</stp>
        <tr r="A62" s="19"/>
      </tp>
      <tp>
        <v>25.36</v>
        <stp>localhost</stp>
        <stp>BC</stp>
        <stp>FIELD</stp>
        <stp>ITUBN255</stp>
        <stp>PEX</stp>
        <tr r="A63" s="19"/>
      </tp>
      <tp>
        <v>25.61</v>
        <stp>localhost</stp>
        <stp>BC</stp>
        <stp>FIELD</stp>
        <stp>ITUBN257</stp>
        <stp>PEX</stp>
        <tr r="A64" s="19"/>
      </tp>
      <tp>
        <v>25.86</v>
        <stp>localhost</stp>
        <stp>BC</stp>
        <stp>FIELD</stp>
        <stp>ITUBN258</stp>
        <stp>PEX</stp>
        <tr r="A65" s="19"/>
      </tp>
      <tp>
        <v>0.82320000000000004</v>
        <stp>localhost</stp>
        <stp>BC</stp>
        <stp>FIELD</stp>
        <stp>ITUBN295</stp>
        <stp>PJU</stp>
        <tr r="N73" s="19"/>
      </tp>
      <tp>
        <v>27.86</v>
        <stp>localhost</stp>
        <stp>BC</stp>
        <stp>FIELD</stp>
        <stp>ITUBN269</stp>
        <stp>PEX</stp>
        <tr r="A66" s="19"/>
      </tp>
      <tp>
        <v>0.90680000000000005</v>
        <stp>localhost</stp>
        <stp>BC</stp>
        <stp>FIELD</stp>
        <stp>ITUBN297</stp>
        <stp>PJU</stp>
        <tr r="N74" s="19"/>
      </tp>
      <tp>
        <v>0.74490000000000001</v>
        <stp>localhost</stp>
        <stp>BC</stp>
        <stp>FIELD</stp>
        <stp>ITUBN292</stp>
        <stp>PJU</stp>
        <tr r="N72" s="19"/>
      </tp>
      <tp>
        <v>27.11</v>
        <stp>localhost</stp>
        <stp>BC</stp>
        <stp>FIELD</stp>
        <stp>ITUBN271</stp>
        <stp>PEX</stp>
        <tr r="A67" s="19"/>
      </tp>
      <tp>
        <v>0.67179999999999995</v>
        <stp>localhost</stp>
        <stp>BC</stp>
        <stp>FIELD</stp>
        <stp>ITUBN288</stp>
        <stp>PJU</stp>
        <tr r="N71" s="19"/>
      </tp>
      <tp>
        <v>0.54090000000000005</v>
        <stp>localhost</stp>
        <stp>BC</stp>
        <stp>FIELD</stp>
        <stp>ITUBN285</stp>
        <stp>PJU</stp>
        <tr r="N70" s="19"/>
      </tp>
      <tp>
        <v>0.48280000000000001</v>
        <stp>localhost</stp>
        <stp>BC</stp>
        <stp>FIELD</stp>
        <stp>ITUBN281</stp>
        <stp>PJU</stp>
        <tr r="N69" s="19"/>
      </tp>
      <tp>
        <v>0.60389999999999999</v>
        <stp>localhost</stp>
        <stp>BC</stp>
        <stp>FIELD</stp>
        <stp>ITUBN280</stp>
        <stp>PJU</stp>
        <tr r="N68" s="19"/>
      </tp>
      <tp>
        <v>-0.5454</v>
        <stp>localhost</stp>
        <stp>BC</stp>
        <stp>FIELD</stp>
        <stp>BBASN390</stp>
        <stp>DEL</stp>
        <tr r="K110" s="19"/>
      </tp>
      <tp>
        <v>-0.28489999999999999</v>
        <stp>localhost</stp>
        <stp>BC</stp>
        <stp>FIELD</stp>
        <stp>BBASN345</stp>
        <stp>DEL</stp>
        <tr r="K104" s="19"/>
      </tp>
      <tp>
        <v>-0.29870000000000002</v>
        <stp>localhost</stp>
        <stp>BC</stp>
        <stp>FIELD</stp>
        <stp>BBASN347</stp>
        <stp>DEL</stp>
        <tr r="K105" s="19"/>
      </tp>
      <tp>
        <v>-0.31269999999999998</v>
        <stp>localhost</stp>
        <stp>BC</stp>
        <stp>FIELD</stp>
        <stp>BBASN343</stp>
        <stp>DEL</stp>
        <tr r="K106" s="19"/>
      </tp>
      <tp>
        <v>-0.67110000000000003</v>
        <stp>localhost</stp>
        <stp>BC</stp>
        <stp>FIELD</stp>
        <stp>BBDCN300</stp>
        <stp>DEL</stp>
        <tr r="K59" s="19"/>
      </tp>
      <tp>
        <v>-0.3412</v>
        <stp>localhost</stp>
        <stp>BC</stp>
        <stp>FIELD</stp>
        <stp>BBASN350</stp>
        <stp>DEL</stp>
        <tr r="K107" s="19"/>
      </tp>
      <tp>
        <v>-0.37019999999999997</v>
        <stp>localhost</stp>
        <stp>BC</stp>
        <stp>FIELD</stp>
        <stp>BBASN353</stp>
        <stp>DEL</stp>
        <tr r="K108" s="19"/>
      </tp>
      <tp>
        <v>-0.44379999999999997</v>
        <stp>localhost</stp>
        <stp>BC</stp>
        <stp>FIELD</stp>
        <stp>BBASN372</stp>
        <stp>DEL</stp>
        <tr r="K109" s="19"/>
      </tp>
      <tp>
        <v>-0.14099999999999999</v>
        <stp>localhost</stp>
        <stp>BC</stp>
        <stp>FIELD</stp>
        <stp>BBASN308</stp>
        <stp>DEL</stp>
        <tr r="K95" s="19"/>
      </tp>
      <tp>
        <v>-0.17249999999999999</v>
        <stp>localhost</stp>
        <stp>BC</stp>
        <stp>FIELD</stp>
        <stp>BBASN316</stp>
        <stp>DEL</stp>
        <tr r="K98" s="19"/>
      </tp>
      <tp>
        <v>-0.15110000000000001</v>
        <stp>localhost</stp>
        <stp>BC</stp>
        <stp>FIELD</stp>
        <stp>BBASN312</stp>
        <stp>DEL</stp>
        <tr r="K96" s="19"/>
      </tp>
      <tp>
        <v>-0.1837</v>
        <stp>localhost</stp>
        <stp>BC</stp>
        <stp>FIELD</stp>
        <stp>BBASN325</stp>
        <stp>DEL</stp>
        <tr r="K99" s="19"/>
      </tp>
      <tp>
        <v>-0.16159999999999999</v>
        <stp>localhost</stp>
        <stp>BC</stp>
        <stp>FIELD</stp>
        <stp>BBASN320</stp>
        <stp>DEL</stp>
        <tr r="K97" s="19"/>
      </tp>
      <tp>
        <v>-0.1953</v>
        <stp>localhost</stp>
        <stp>BC</stp>
        <stp>FIELD</stp>
        <stp>BBASN323</stp>
        <stp>DEL</stp>
        <tr r="K100" s="19"/>
      </tp>
      <tp>
        <v>-0.2195</v>
        <stp>localhost</stp>
        <stp>BC</stp>
        <stp>FIELD</stp>
        <stp>BBASN328</stp>
        <stp>DEL</stp>
        <tr r="K101" s="19"/>
      </tp>
      <tp>
        <v>-0.23200000000000001</v>
        <stp>localhost</stp>
        <stp>BC</stp>
        <stp>FIELD</stp>
        <stp>BBASN335</stp>
        <stp>DEL</stp>
        <tr r="K102" s="19"/>
      </tp>
      <tp>
        <v>-0.24479999999999999</v>
        <stp>localhost</stp>
        <stp>BC</stp>
        <stp>FIELD</stp>
        <stp>BBASN337</stp>
        <stp>DEL</stp>
        <tr r="K103" s="19"/>
      </tp>
      <tp>
        <v>44249</v>
        <stp>localhost</stp>
        <stp>BC</stp>
        <stp>FIELD</stp>
        <stp>BBASN390</stp>
        <stp>DVC</stp>
        <tr r="C110" s="19"/>
      </tp>
      <tp>
        <v>44249</v>
        <stp>localhost</stp>
        <stp>BC</stp>
        <stp>FIELD</stp>
        <stp>BBASN372</stp>
        <stp>DVC</stp>
        <tr r="C109" s="19"/>
      </tp>
      <tp>
        <v>44249</v>
        <stp>localhost</stp>
        <stp>BC</stp>
        <stp>FIELD</stp>
        <stp>BBDCN300</stp>
        <stp>DVC</stp>
        <tr r="C59" s="19"/>
      </tp>
      <tp>
        <v>44249</v>
        <stp>localhost</stp>
        <stp>BC</stp>
        <stp>FIELD</stp>
        <stp>BBASN353</stp>
        <stp>DVC</stp>
        <tr r="C108" s="19"/>
      </tp>
      <tp>
        <v>44249</v>
        <stp>localhost</stp>
        <stp>BC</stp>
        <stp>FIELD</stp>
        <stp>BBASN350</stp>
        <stp>DVC</stp>
        <tr r="C107" s="19"/>
      </tp>
      <tp>
        <v>44249</v>
        <stp>localhost</stp>
        <stp>BC</stp>
        <stp>FIELD</stp>
        <stp>BBASN343</stp>
        <stp>DVC</stp>
        <tr r="C106" s="19"/>
      </tp>
      <tp>
        <v>44249</v>
        <stp>localhost</stp>
        <stp>BC</stp>
        <stp>FIELD</stp>
        <stp>BBASN347</stp>
        <stp>DVC</stp>
        <tr r="C105" s="19"/>
      </tp>
      <tp>
        <v>44249</v>
        <stp>localhost</stp>
        <stp>BC</stp>
        <stp>FIELD</stp>
        <stp>BBASN345</stp>
        <stp>DVC</stp>
        <tr r="C104" s="19"/>
      </tp>
      <tp>
        <v>44249</v>
        <stp>localhost</stp>
        <stp>BC</stp>
        <stp>FIELD</stp>
        <stp>BBASN337</stp>
        <stp>DVC</stp>
        <tr r="C103" s="19"/>
      </tp>
      <tp>
        <v>44249</v>
        <stp>localhost</stp>
        <stp>BC</stp>
        <stp>FIELD</stp>
        <stp>BBASN335</stp>
        <stp>DVC</stp>
        <tr r="C102" s="19"/>
      </tp>
      <tp>
        <v>44249</v>
        <stp>localhost</stp>
        <stp>BC</stp>
        <stp>FIELD</stp>
        <stp>BBASN328</stp>
        <stp>DVC</stp>
        <tr r="C101" s="19"/>
      </tp>
      <tp>
        <v>44249</v>
        <stp>localhost</stp>
        <stp>BC</stp>
        <stp>FIELD</stp>
        <stp>BBASN323</stp>
        <stp>DVC</stp>
        <tr r="C100" s="19"/>
      </tp>
      <tp>
        <v>44249</v>
        <stp>localhost</stp>
        <stp>BC</stp>
        <stp>FIELD</stp>
        <stp>BBASN320</stp>
        <stp>DVC</stp>
        <tr r="C97" s="19"/>
      </tp>
      <tp>
        <v>44249</v>
        <stp>localhost</stp>
        <stp>BC</stp>
        <stp>FIELD</stp>
        <stp>BBASN325</stp>
        <stp>DVC</stp>
        <tr r="C99" s="19"/>
      </tp>
      <tp>
        <v>44249</v>
        <stp>localhost</stp>
        <stp>BC</stp>
        <stp>FIELD</stp>
        <stp>BBASN312</stp>
        <stp>DVC</stp>
        <tr r="C96" s="19"/>
      </tp>
      <tp>
        <v>44249</v>
        <stp>localhost</stp>
        <stp>BC</stp>
        <stp>FIELD</stp>
        <stp>BBASN316</stp>
        <stp>DVC</stp>
        <tr r="C98" s="19"/>
      </tp>
      <tp>
        <v>44249</v>
        <stp>localhost</stp>
        <stp>BC</stp>
        <stp>FIELD</stp>
        <stp>BBASN308</stp>
        <stp>DVC</stp>
        <tr r="C95" s="19"/>
      </tp>
      <tp>
        <v>-0.59440000000000004</v>
        <stp>localhost</stp>
        <stp>BC</stp>
        <stp>FIELD</stp>
        <stp>BBDCN289</stp>
        <stp>DEL</stp>
        <tr r="K58" s="19"/>
      </tp>
      <tp>
        <v>6.2762000000000002</v>
        <stp>localhost</stp>
        <stp>BC</stp>
        <stp>FIELD</stp>
        <stp>VVARN210</stp>
        <stp>PJU</stp>
        <tr r="N157" s="19"/>
      </tp>
      <tp t="s">
        <v/>
        <stp>localhost</stp>
        <stp>BC</stp>
        <stp>FIELD</stp>
        <stp>VVARM205</stp>
        <stp>PJU</stp>
        <tr r="N161" s="19"/>
      </tp>
      <tp>
        <v>5.3734000000000002</v>
        <stp>localhost</stp>
        <stp>BC</stp>
        <stp>FIELD</stp>
        <stp>VVARN200</stp>
        <stp>PJU</stp>
        <tr r="N155" s="19"/>
      </tp>
      <tp>
        <v>5.5961999999999996</v>
        <stp>localhost</stp>
        <stp>BC</stp>
        <stp>FIELD</stp>
        <stp>VVARN202</stp>
        <stp>PJU</stp>
        <tr r="N156" s="19"/>
      </tp>
      <tp>
        <v>11.0733</v>
        <stp>localhost</stp>
        <stp>BC</stp>
        <stp>FIELD</stp>
        <stp>VVARN260</stp>
        <stp>PJU</stp>
        <tr r="N160" s="19"/>
      </tp>
      <tp>
        <v>10.581899999999999</v>
        <stp>localhost</stp>
        <stp>BC</stp>
        <stp>FIELD</stp>
        <stp>VVARN255</stp>
        <stp>PJU</stp>
        <tr r="N159" s="19"/>
      </tp>
      <tp>
        <v>9.1182999999999996</v>
        <stp>localhost</stp>
        <stp>BC</stp>
        <stp>FIELD</stp>
        <stp>VVARN240</stp>
        <stp>PJU</stp>
        <tr r="N158" s="19"/>
      </tp>
      <tp>
        <v>24</v>
        <stp>localhost</stp>
        <stp>BC</stp>
        <stp>FIELD</stp>
        <stp>VVARN240</stp>
        <stp>PEX</stp>
        <tr r="A158" s="19"/>
      </tp>
      <tp>
        <v>25.5</v>
        <stp>localhost</stp>
        <stp>BC</stp>
        <stp>FIELD</stp>
        <stp>VVARN255</stp>
        <stp>PEX</stp>
        <tr r="A159" s="19"/>
      </tp>
      <tp>
        <v>44249</v>
        <stp>localhost</stp>
        <stp>BC</stp>
        <stp>FIELD</stp>
        <stp>JBSSN242</stp>
        <stp>DVC</stp>
        <tr r="C143" s="19"/>
      </tp>
      <tp>
        <v>44249</v>
        <stp>localhost</stp>
        <stp>BC</stp>
        <stp>FIELD</stp>
        <stp>JBSSN247</stp>
        <stp>DVC</stp>
        <tr r="C144" s="19"/>
      </tp>
      <tp>
        <v>26</v>
        <stp>localhost</stp>
        <stp>BC</stp>
        <stp>FIELD</stp>
        <stp>VVARN260</stp>
        <stp>PEX</stp>
        <tr r="A160" s="19"/>
      </tp>
      <tp>
        <v>-0.218</v>
        <stp>localhost</stp>
        <stp>BC</stp>
        <stp>FIELD</stp>
        <stp>BBDCN234</stp>
        <stp>DEL</stp>
        <tr r="K47" s="19"/>
      </tp>
      <tp>
        <v>-0.18310000000000001</v>
        <stp>localhost</stp>
        <stp>BC</stp>
        <stp>FIELD</stp>
        <stp>BBDCN231</stp>
        <stp>DEL</stp>
        <tr r="K45" s="19"/>
      </tp>
      <tp>
        <v>-0.23649999999999999</v>
        <stp>localhost</stp>
        <stp>BC</stp>
        <stp>FIELD</stp>
        <stp>BBDCN239</stp>
        <stp>DEL</stp>
        <tr r="K48" s="19"/>
      </tp>
      <tp>
        <v>-0.25569999999999998</v>
        <stp>localhost</stp>
        <stp>BC</stp>
        <stp>FIELD</stp>
        <stp>BBDCN238</stp>
        <stp>DEL</stp>
        <tr r="K49" s="19"/>
      </tp>
      <tp>
        <v>-0.15129999999999999</v>
        <stp>localhost</stp>
        <stp>BC</stp>
        <stp>FIELD</stp>
        <stp>BBDCN226</stp>
        <stp>DEL</stp>
        <tr r="K44" s="19"/>
      </tp>
      <tp>
        <v>20</v>
        <stp>localhost</stp>
        <stp>BC</stp>
        <stp>FIELD</stp>
        <stp>VVARN200</stp>
        <stp>PEX</stp>
        <tr r="A155" s="19"/>
      </tp>
      <tp>
        <v>20.25</v>
        <stp>localhost</stp>
        <stp>BC</stp>
        <stp>FIELD</stp>
        <stp>VVARN202</stp>
        <stp>PEX</stp>
        <tr r="A156" s="19"/>
      </tp>
      <tp>
        <v>-0.31619999999999998</v>
        <stp>localhost</stp>
        <stp>BC</stp>
        <stp>FIELD</stp>
        <stp>BBDCN256</stp>
        <stp>DEL</stp>
        <tr r="K52" s="19"/>
      </tp>
      <tp>
        <v>-0.27539999999999998</v>
        <stp>localhost</stp>
        <stp>BC</stp>
        <stp>FIELD</stp>
        <stp>BBDCN251</stp>
        <stp>DEL</stp>
        <tr r="K50" s="19"/>
      </tp>
      <tp>
        <v>20.5</v>
        <stp>localhost</stp>
        <stp>BC</stp>
        <stp>FIELD</stp>
        <stp>VVARM205</stp>
        <stp>PEX</stp>
        <tr r="A161" s="19"/>
      </tp>
      <tp>
        <v>-0.33729999999999999</v>
        <stp>localhost</stp>
        <stp>BC</stp>
        <stp>FIELD</stp>
        <stp>BBDCN259</stp>
        <stp>DEL</stp>
        <tr r="K53" s="19"/>
      </tp>
      <tp>
        <v>44249</v>
        <stp>localhost</stp>
        <stp>BC</stp>
        <stp>FIELD</stp>
        <stp>JBSSN212</stp>
        <stp>DVC</stp>
        <tr r="C135" s="19"/>
      </tp>
      <tp>
        <v>44249</v>
        <stp>localhost</stp>
        <stp>BC</stp>
        <stp>FIELD</stp>
        <stp>JBSSN210</stp>
        <stp>DVC</stp>
        <tr r="C134" s="19"/>
      </tp>
      <tp>
        <v>44249</v>
        <stp>localhost</stp>
        <stp>BC</stp>
        <stp>FIELD</stp>
        <stp>JBSSN217</stp>
        <stp>DVC</stp>
        <tr r="C137" s="19"/>
      </tp>
      <tp>
        <v>44249</v>
        <stp>localhost</stp>
        <stp>BC</stp>
        <stp>FIELD</stp>
        <stp>JBSSN215</stp>
        <stp>DVC</stp>
        <tr r="C136" s="19"/>
      </tp>
      <tp>
        <v>21</v>
        <stp>localhost</stp>
        <stp>BC</stp>
        <stp>FIELD</stp>
        <stp>VVARN210</stp>
        <stp>PEX</stp>
        <tr r="A157" s="19"/>
      </tp>
      <tp>
        <v>-0.20019999999999999</v>
        <stp>localhost</stp>
        <stp>BC</stp>
        <stp>FIELD</stp>
        <stp>BBDCN241</stp>
        <stp>DEL</stp>
        <tr r="K46" s="19"/>
      </tp>
      <tp>
        <v>-0.29559999999999997</v>
        <stp>localhost</stp>
        <stp>BC</stp>
        <stp>FIELD</stp>
        <stp>BBDCN249</stp>
        <stp>DEL</stp>
        <tr r="K51" s="19"/>
      </tp>
      <tp>
        <v>44249</v>
        <stp>localhost</stp>
        <stp>BC</stp>
        <stp>FIELD</stp>
        <stp>JBSSN202</stp>
        <stp>DVC</stp>
        <tr r="C132" s="19"/>
      </tp>
      <tp>
        <v>44249</v>
        <stp>localhost</stp>
        <stp>BC</stp>
        <stp>FIELD</stp>
        <stp>JBSSN207</stp>
        <stp>DVC</stp>
        <tr r="C133" s="19"/>
      </tp>
      <tp>
        <v>-0.51090000000000002</v>
        <stp>localhost</stp>
        <stp>BC</stp>
        <stp>FIELD</stp>
        <stp>BBDCN279</stp>
        <stp>DEL</stp>
        <tr r="K57" s="19"/>
      </tp>
      <tp>
        <v>44249</v>
        <stp>localhost</stp>
        <stp>BC</stp>
        <stp>FIELD</stp>
        <stp>JBSSN232</stp>
        <stp>DVC</stp>
        <tr r="C141" s="19"/>
      </tp>
      <tp>
        <v>44249</v>
        <stp>localhost</stp>
        <stp>BC</stp>
        <stp>FIELD</stp>
        <stp>JBSSN237</stp>
        <stp>DVC</stp>
        <tr r="C142" s="19"/>
      </tp>
      <tp>
        <v>-0.38019999999999998</v>
        <stp>localhost</stp>
        <stp>BC</stp>
        <stp>FIELD</stp>
        <stp>BBDCN264</stp>
        <stp>DEL</stp>
        <tr r="K55" s="19"/>
      </tp>
      <tp>
        <v>-0.40200000000000002</v>
        <stp>localhost</stp>
        <stp>BC</stp>
        <stp>FIELD</stp>
        <stp>BBDCN266</stp>
        <stp>DEL</stp>
        <tr r="K56" s="19"/>
      </tp>
      <tp>
        <v>-0.35859999999999997</v>
        <stp>localhost</stp>
        <stp>BC</stp>
        <stp>FIELD</stp>
        <stp>BBDCN261</stp>
        <stp>DEL</stp>
        <tr r="K54" s="19"/>
      </tp>
      <tp>
        <v>44249</v>
        <stp>localhost</stp>
        <stp>BC</stp>
        <stp>FIELD</stp>
        <stp>JBSSN222</stp>
        <stp>DVC</stp>
        <tr r="C139" s="19"/>
      </tp>
      <tp>
        <v>44249</v>
        <stp>localhost</stp>
        <stp>BC</stp>
        <stp>FIELD</stp>
        <stp>JBSSN220</stp>
        <stp>DVC</stp>
        <tr r="C138" s="19"/>
      </tp>
      <tp>
        <v>44249</v>
        <stp>localhost</stp>
        <stp>BC</stp>
        <stp>FIELD</stp>
        <stp>JBSSN227</stp>
        <stp>DVC</stp>
        <tr r="C140" s="19"/>
      </tp>
      <tp>
        <v>44249</v>
        <stp>localhost</stp>
        <stp>BC</stp>
        <stp>FIELD</stp>
        <stp>BBDCN289</stp>
        <stp>DVC</stp>
        <tr r="C58" s="19"/>
      </tp>
      <tp>
        <v>3.7199999999999997E-2</v>
        <stp>localhost</stp>
        <stp>BC</stp>
        <stp>FIELD</stp>
        <stp>JBSSN195</stp>
        <stp>GAM</stp>
        <tr r="M130" s="19"/>
      </tp>
      <tp>
        <v>4.0800000000000003E-2</v>
        <stp>localhost</stp>
        <stp>BC</stp>
        <stp>FIELD</stp>
        <stp>JBSSN197</stp>
        <stp>GAM</stp>
        <tr r="M131" s="19"/>
      </tp>
      <tp>
        <v>3.04E-2</v>
        <stp>localhost</stp>
        <stp>BC</stp>
        <stp>FIELD</stp>
        <stp>JBSSN190</stp>
        <stp>GAM</stp>
        <tr r="M129" s="19"/>
      </tp>
      <tp>
        <v>44249</v>
        <stp>localhost</stp>
        <stp>BC</stp>
        <stp>FIELD</stp>
        <stp>BBDCN226</stp>
        <stp>DVC</stp>
        <tr r="C44" s="19"/>
      </tp>
      <tp>
        <v>44249</v>
        <stp>localhost</stp>
        <stp>BC</stp>
        <stp>FIELD</stp>
        <stp>BBDCN238</stp>
        <stp>DVC</stp>
        <tr r="C49" s="19"/>
      </tp>
      <tp>
        <v>44249</v>
        <stp>localhost</stp>
        <stp>BC</stp>
        <stp>FIELD</stp>
        <stp>BBDCN239</stp>
        <stp>DVC</stp>
        <tr r="C48" s="19"/>
      </tp>
      <tp>
        <v>44249</v>
        <stp>localhost</stp>
        <stp>BC</stp>
        <stp>FIELD</stp>
        <stp>BBDCN231</stp>
        <stp>DVC</stp>
        <tr r="C45" s="19"/>
      </tp>
      <tp>
        <v>44249</v>
        <stp>localhost</stp>
        <stp>BC</stp>
        <stp>FIELD</stp>
        <stp>BBDCN234</stp>
        <stp>DVC</stp>
        <tr r="C47" s="19"/>
      </tp>
      <tp>
        <v>-0.49440000000000001</v>
        <stp>localhost</stp>
        <stp>BC</stp>
        <stp>FIELD</stp>
        <stp>JBSSN247</stp>
        <stp>DEL</stp>
        <tr r="K144" s="19"/>
      </tp>
      <tp>
        <v>-0.44940000000000002</v>
        <stp>localhost</stp>
        <stp>BC</stp>
        <stp>FIELD</stp>
        <stp>JBSSN242</stp>
        <stp>DEL</stp>
        <tr r="K143" s="19"/>
      </tp>
      <tp>
        <v>44249</v>
        <stp>localhost</stp>
        <stp>BC</stp>
        <stp>FIELD</stp>
        <stp>BBDCN261</stp>
        <stp>DVC</stp>
        <tr r="C54" s="19"/>
      </tp>
      <tp>
        <v>44249</v>
        <stp>localhost</stp>
        <stp>BC</stp>
        <stp>FIELD</stp>
        <stp>BBDCN266</stp>
        <stp>DVC</stp>
        <tr r="C56" s="19"/>
      </tp>
      <tp>
        <v>44249</v>
        <stp>localhost</stp>
        <stp>BC</stp>
        <stp>FIELD</stp>
        <stp>BBDCN264</stp>
        <stp>DVC</stp>
        <tr r="C55" s="19"/>
      </tp>
      <tp>
        <v>-0.31519999999999998</v>
        <stp>localhost</stp>
        <stp>BC</stp>
        <stp>FIELD</stp>
        <stp>JBSSN227</stp>
        <stp>DEL</stp>
        <tr r="K140" s="19"/>
      </tp>
      <tp>
        <v>-0.25230000000000002</v>
        <stp>localhost</stp>
        <stp>BC</stp>
        <stp>FIELD</stp>
        <stp>JBSSN220</stp>
        <stp>DEL</stp>
        <tr r="K138" s="19"/>
      </tp>
      <tp>
        <v>-0.27279999999999999</v>
        <stp>localhost</stp>
        <stp>BC</stp>
        <stp>FIELD</stp>
        <stp>JBSSN222</stp>
        <stp>DEL</stp>
        <tr r="K139" s="19"/>
      </tp>
      <tp>
        <v>44249</v>
        <stp>localhost</stp>
        <stp>BC</stp>
        <stp>FIELD</stp>
        <stp>BBDCN279</stp>
        <stp>DVC</stp>
        <tr r="C57" s="19"/>
      </tp>
      <tp>
        <v>-0.40410000000000001</v>
        <stp>localhost</stp>
        <stp>BC</stp>
        <stp>FIELD</stp>
        <stp>JBSSN237</stp>
        <stp>DEL</stp>
        <tr r="K142" s="19"/>
      </tp>
      <tp>
        <v>-0.35920000000000002</v>
        <stp>localhost</stp>
        <stp>BC</stp>
        <stp>FIELD</stp>
        <stp>JBSSN232</stp>
        <stp>DEL</stp>
        <tr r="K141" s="19"/>
      </tp>
      <tp>
        <v>44249</v>
        <stp>localhost</stp>
        <stp>BC</stp>
        <stp>FIELD</stp>
        <stp>BBDCN249</stp>
        <stp>DVC</stp>
        <tr r="C51" s="19"/>
      </tp>
      <tp>
        <v>44249</v>
        <stp>localhost</stp>
        <stp>BC</stp>
        <stp>FIELD</stp>
        <stp>BBDCN241</stp>
        <stp>DVC</stp>
        <tr r="C46" s="19"/>
      </tp>
      <tp>
        <v>-0.16070000000000001</v>
        <stp>localhost</stp>
        <stp>BC</stp>
        <stp>FIELD</stp>
        <stp>JBSSN207</stp>
        <stp>DEL</stp>
        <tr r="K133" s="19"/>
      </tp>
      <tp>
        <v>-0.12989999999999999</v>
        <stp>localhost</stp>
        <stp>BC</stp>
        <stp>FIELD</stp>
        <stp>JBSSN202</stp>
        <stp>DEL</stp>
        <tr r="K132" s="19"/>
      </tp>
      <tp>
        <v>44249</v>
        <stp>localhost</stp>
        <stp>BC</stp>
        <stp>FIELD</stp>
        <stp>BBDCN259</stp>
        <stp>DVC</stp>
        <tr r="C53" s="19"/>
      </tp>
      <tp>
        <v>44249</v>
        <stp>localhost</stp>
        <stp>BC</stp>
        <stp>FIELD</stp>
        <stp>BBDCN251</stp>
        <stp>DVC</stp>
        <tr r="C50" s="19"/>
      </tp>
      <tp>
        <v>44249</v>
        <stp>localhost</stp>
        <stp>BC</stp>
        <stp>FIELD</stp>
        <stp>BBDCN256</stp>
        <stp>DVC</stp>
        <tr r="C52" s="19"/>
      </tp>
      <tp>
        <v>-0.21340000000000001</v>
        <stp>localhost</stp>
        <stp>BC</stp>
        <stp>FIELD</stp>
        <stp>JBSSN215</stp>
        <stp>DEL</stp>
        <tr r="K136" s="19"/>
      </tp>
      <tp>
        <v>-0.23250000000000001</v>
        <stp>localhost</stp>
        <stp>BC</stp>
        <stp>FIELD</stp>
        <stp>JBSSN217</stp>
        <stp>DEL</stp>
        <tr r="K137" s="19"/>
      </tp>
      <tp>
        <v>-0.1774</v>
        <stp>localhost</stp>
        <stp>BC</stp>
        <stp>FIELD</stp>
        <stp>JBSSN210</stp>
        <stp>DEL</stp>
        <tr r="K134" s="19"/>
      </tp>
      <tp>
        <v>-0.19500000000000001</v>
        <stp>localhost</stp>
        <stp>BC</stp>
        <stp>FIELD</stp>
        <stp>JBSSN212</stp>
        <stp>DEL</stp>
        <tr r="K135" s="19"/>
      </tp>
      <tp>
        <v>0.312</v>
        <stp>localhost</stp>
        <stp>BC</stp>
        <stp>FIELD</stp>
        <stp>COGNN450</stp>
        <stp>PJU</stp>
        <tr r="N79" s="19"/>
      </tp>
      <tp>
        <v>0.40749999999999997</v>
        <stp>localhost</stp>
        <stp>BC</stp>
        <stp>FIELD</stp>
        <stp>COGNN470</stp>
        <stp>PJU</stp>
        <tr r="N81" s="19"/>
      </tp>
      <tp>
        <v>4.8</v>
        <stp>localhost</stp>
        <stp>BC</stp>
        <stp>FIELD</stp>
        <stp>COGNN480</stp>
        <stp>PEX</stp>
        <tr r="A82" s="19"/>
      </tp>
      <tp>
        <v>0.35799999999999998</v>
        <stp>localhost</stp>
        <stp>BC</stp>
        <stp>FIELD</stp>
        <stp>COGNN460</stp>
        <stp>PJU</stp>
        <tr r="N80" s="19"/>
      </tp>
      <tp>
        <v>4.9000000000000004</v>
        <stp>localhost</stp>
        <stp>BC</stp>
        <stp>FIELD</stp>
        <stp>COGNN490</stp>
        <stp>PEX</stp>
        <tr r="A83" s="19"/>
      </tp>
      <tp>
        <v>0.16450000000000001</v>
        <stp>localhost</stp>
        <stp>BC</stp>
        <stp>FIELD</stp>
        <stp>COGNN410</stp>
        <stp>PJU</stp>
        <tr r="N78" s="19"/>
      </tp>
      <tp>
        <v>4.0999999999999996</v>
        <stp>localhost</stp>
        <stp>BC</stp>
        <stp>FIELD</stp>
        <stp>COGNN410</stp>
        <stp>PEX</stp>
        <tr r="A78" s="19"/>
      </tp>
      <tp>
        <v>0.51700000000000002</v>
        <stp>localhost</stp>
        <stp>BC</stp>
        <stp>FIELD</stp>
        <stp>COGNN490</stp>
        <stp>PJU</stp>
        <tr r="N83" s="19"/>
      </tp>
      <tp>
        <v>4.5999999999999996</v>
        <stp>localhost</stp>
        <stp>BC</stp>
        <stp>FIELD</stp>
        <stp>COGNN460</stp>
        <stp>PEX</stp>
        <tr r="A80" s="19"/>
      </tp>
      <tp>
        <v>0.46050000000000002</v>
        <stp>localhost</stp>
        <stp>BC</stp>
        <stp>FIELD</stp>
        <stp>COGNN480</stp>
        <stp>PJU</stp>
        <tr r="N82" s="19"/>
      </tp>
      <tp>
        <v>4.7</v>
        <stp>localhost</stp>
        <stp>BC</stp>
        <stp>FIELD</stp>
        <stp>COGNN470</stp>
        <stp>PEX</stp>
        <tr r="A81" s="19"/>
      </tp>
      <tp>
        <v>4.5</v>
        <stp>localhost</stp>
        <stp>BC</stp>
        <stp>FIELD</stp>
        <stp>COGNN450</stp>
        <stp>PEX</stp>
        <tr r="A79" s="19"/>
      </tp>
      <tp>
        <v>1.55</v>
        <stp>localhost</stp>
        <stp>BC</stp>
        <stp>FIELD</stp>
        <stp>BOVAN109</stp>
        <stp>ULT</stp>
        <tr r="E126" s="19"/>
      </tp>
      <tp>
        <v>1.33</v>
        <stp>localhost</stp>
        <stp>BC</stp>
        <stp>FIELD</stp>
        <stp>BOVAN106</stp>
        <stp>ULT</stp>
        <tr r="E125" s="19"/>
      </tp>
      <tp>
        <v>0.93</v>
        <stp>localhost</stp>
        <stp>BC</stp>
        <stp>FIELD</stp>
        <stp>BOVAN105</stp>
        <stp>ULT</stp>
        <tr r="E123" s="19"/>
      </tp>
      <tp>
        <v>1.04</v>
        <stp>localhost</stp>
        <stp>BC</stp>
        <stp>FIELD</stp>
        <stp>BOVAN103</stp>
        <stp>ULT</stp>
        <tr r="E124" s="19"/>
      </tp>
      <tp>
        <v>0.83</v>
        <stp>localhost</stp>
        <stp>BC</stp>
        <stp>FIELD</stp>
        <stp>BOVAN102</stp>
        <stp>ULT</stp>
        <tr r="E122" s="19"/>
      </tp>
      <tp>
        <v>0.52</v>
        <stp>localhost</stp>
        <stp>BC</stp>
        <stp>FIELD</stp>
        <stp>BOVAN100</stp>
        <stp>ULT</stp>
        <tr r="E120" s="19"/>
      </tp>
      <tp>
        <v>1.68</v>
        <stp>localhost</stp>
        <stp>BC</stp>
        <stp>FIELD</stp>
        <stp>BOVAN110</stp>
        <stp>ULT</stp>
        <tr r="E127" s="19"/>
      </tp>
      <tp>
        <v>0.91990000000000005</v>
        <stp>localhost</stp>
        <stp>BC</stp>
        <stp>FIELD</stp>
        <stp>COGNN550</stp>
        <stp>PJU</stp>
        <tr r="N88" s="19"/>
      </tp>
      <tp>
        <v>0.84589999999999999</v>
        <stp>localhost</stp>
        <stp>BC</stp>
        <stp>FIELD</stp>
        <stp>COGNN540</stp>
        <stp>PJU</stp>
        <tr r="N87" s="19"/>
      </tp>
      <tp>
        <v>5.8</v>
        <stp>localhost</stp>
        <stp>BC</stp>
        <stp>FIELD</stp>
        <stp>COGNN580</stp>
        <stp>PEX</stp>
        <tr r="A89" s="19"/>
      </tp>
      <tp>
        <v>0.63959999999999995</v>
        <stp>localhost</stp>
        <stp>BC</stp>
        <stp>FIELD</stp>
        <stp>COGNN510</stp>
        <stp>PJU</stp>
        <tr r="N85" s="19"/>
      </tp>
      <tp>
        <v>0.57669999999999999</v>
        <stp>localhost</stp>
        <stp>BC</stp>
        <stp>FIELD</stp>
        <stp>COGNN500</stp>
        <stp>PJU</stp>
        <tr r="N84" s="19"/>
      </tp>
      <tp>
        <v>0.7056</v>
        <stp>localhost</stp>
        <stp>BC</stp>
        <stp>FIELD</stp>
        <stp>COGNN520</stp>
        <stp>PJU</stp>
        <tr r="N86" s="19"/>
      </tp>
      <tp>
        <v>5.2</v>
        <stp>localhost</stp>
        <stp>BC</stp>
        <stp>FIELD</stp>
        <stp>COGNN520</stp>
        <stp>PEX</stp>
        <tr r="A86" s="19"/>
      </tp>
      <tp>
        <v>5</v>
        <stp>localhost</stp>
        <stp>BC</stp>
        <stp>FIELD</stp>
        <stp>COGNN500</stp>
        <stp>PEX</stp>
        <tr r="A84" s="19"/>
      </tp>
      <tp>
        <v>5.0999999999999996</v>
        <stp>localhost</stp>
        <stp>BC</stp>
        <stp>FIELD</stp>
        <stp>COGNN510</stp>
        <stp>PEX</stp>
        <tr r="A85" s="19"/>
      </tp>
      <tp>
        <v>1.1556</v>
        <stp>localhost</stp>
        <stp>BC</stp>
        <stp>FIELD</stp>
        <stp>COGNN580</stp>
        <stp>PJU</stp>
        <tr r="N89" s="19"/>
      </tp>
      <tp>
        <v>5.4</v>
        <stp>localhost</stp>
        <stp>BC</stp>
        <stp>FIELD</stp>
        <stp>COGNN540</stp>
        <stp>PEX</stp>
        <tr r="A87" s="19"/>
      </tp>
      <tp>
        <v>5.5</v>
        <stp>localhost</stp>
        <stp>BC</stp>
        <stp>FIELD</stp>
        <stp>COGNN550</stp>
        <stp>PEX</stp>
        <tr r="A88" s="19"/>
      </tp>
      <tp>
        <v>-0.1103</v>
        <stp>localhost</stp>
        <stp>BC</stp>
        <stp>FIELD</stp>
        <stp>BOVAN109</stp>
        <stp>THE</stp>
        <tr r="L126" s="19"/>
      </tp>
      <tp>
        <v>-0.1053</v>
        <stp>localhost</stp>
        <stp>BC</stp>
        <stp>FIELD</stp>
        <stp>BOVAN106</stp>
        <stp>THE</stp>
        <tr r="L125" s="19"/>
      </tp>
      <tp>
        <v>-8.8499999999999995E-2</v>
        <stp>localhost</stp>
        <stp>BC</stp>
        <stp>FIELD</stp>
        <stp>BOVAN105</stp>
        <stp>THE</stp>
        <tr r="L123" s="19"/>
      </tp>
      <tp>
        <v>-8.2500000000000004E-2</v>
        <stp>localhost</stp>
        <stp>BC</stp>
        <stp>FIELD</stp>
        <stp>BOVAN102</stp>
        <stp>THE</stp>
        <tr r="L122" s="19"/>
      </tp>
      <tp>
        <v>-9.4299999999999995E-2</v>
        <stp>localhost</stp>
        <stp>BC</stp>
        <stp>FIELD</stp>
        <stp>BOVAN103</stp>
        <stp>THE</stp>
        <tr r="L124" s="19"/>
      </tp>
      <tp>
        <v>-5.8599999999999999E-2</v>
        <stp>localhost</stp>
        <stp>BC</stp>
        <stp>FIELD</stp>
        <stp>BOVAN100</stp>
        <stp>THE</stp>
        <tr r="L120" s="19"/>
      </tp>
      <tp>
        <v>-0.1149</v>
        <stp>localhost</stp>
        <stp>BC</stp>
        <stp>FIELD</stp>
        <stp>BOVAN110</stp>
        <stp>THE</stp>
        <tr r="L127" s="19"/>
      </tp>
      <tp>
        <v>80.239999999999995</v>
        <stp>localhost</stp>
        <stp>BC</stp>
        <stp>FIELD</stp>
        <stp>VALEN802</stp>
        <stp>PEX</stp>
        <tr r="A41" s="19"/>
      </tp>
      <tp>
        <v>82.74</v>
        <stp>localhost</stp>
        <stp>BC</stp>
        <stp>FIELD</stp>
        <stp>VALEN827</stp>
        <stp>PEX</stp>
        <tr r="A42" s="19"/>
      </tp>
      <tp>
        <v>1.8571</v>
        <stp>localhost</stp>
        <stp>BC</stp>
        <stp>FIELD</stp>
        <stp>COGNN660</stp>
        <stp>PJU</stp>
        <tr r="N91" s="19"/>
      </tp>
      <tp>
        <v>1.3225</v>
        <stp>localhost</stp>
        <stp>BC</stp>
        <stp>FIELD</stp>
        <stp>COGNN600</stp>
        <stp>PJU</stp>
        <tr r="N90" s="19"/>
      </tp>
      <tp>
        <v>6</v>
        <stp>localhost</stp>
        <stp>BC</stp>
        <stp>FIELD</stp>
        <stp>COGNN600</stp>
        <stp>PEX</stp>
        <tr r="A90" s="19"/>
      </tp>
      <tp>
        <v>6.6</v>
        <stp>localhost</stp>
        <stp>BC</stp>
        <stp>FIELD</stp>
        <stp>COGNN660</stp>
        <stp>PEX</stp>
        <tr r="A91" s="19"/>
      </tp>
      <tp>
        <v>1.6866000000000001</v>
        <stp>localhost</stp>
        <stp>BC</stp>
        <stp>FIELD</stp>
        <stp>VALEN827</stp>
        <stp>PJU</stp>
        <tr r="N42" s="19"/>
      </tp>
      <tp>
        <v>1.179</v>
        <stp>localhost</stp>
        <stp>BC</stp>
        <stp>FIELD</stp>
        <stp>VALEN802</stp>
        <stp>PJU</stp>
        <tr r="N41" s="19"/>
      </tp>
      <tp>
        <v>2.2328000000000001</v>
        <stp>localhost</stp>
        <stp>BC</stp>
        <stp>FIELD</stp>
        <stp>COGNN700</stp>
        <stp>PJU</stp>
        <tr r="N92" s="19"/>
      </tp>
      <tp>
        <v>2.5207999999999999</v>
        <stp>localhost</stp>
        <stp>BC</stp>
        <stp>FIELD</stp>
        <stp>COGNN730</stp>
        <stp>PJU</stp>
        <tr r="N93" s="19"/>
      </tp>
      <tp>
        <v>7.3</v>
        <stp>localhost</stp>
        <stp>BC</stp>
        <stp>FIELD</stp>
        <stp>COGNN730</stp>
        <stp>PEX</stp>
        <tr r="A93" s="19"/>
      </tp>
      <tp>
        <v>7</v>
        <stp>localhost</stp>
        <stp>BC</stp>
        <stp>FIELD</stp>
        <stp>COGNN700</stp>
        <stp>PEX</stp>
        <tr r="A92" s="19"/>
      </tp>
      <tp>
        <v>33.1</v>
        <stp>localhost</stp>
        <stp>BC</stp>
        <stp>FIELD</stp>
        <stp>BOVAN110</stp>
        <stp>VIM</stp>
        <tr r="J127" s="19"/>
      </tp>
      <tp>
        <v>34.47</v>
        <stp>localhost</stp>
        <stp>BC</stp>
        <stp>FIELD</stp>
        <stp>BOVAN106</stp>
        <stp>VIM</stp>
        <tr r="J125" s="19"/>
      </tp>
      <tp>
        <v>36.479999999999997</v>
        <stp>localhost</stp>
        <stp>BC</stp>
        <stp>FIELD</stp>
        <stp>BOVAN105</stp>
        <stp>VIM</stp>
        <tr r="J123" s="19"/>
      </tp>
      <tp>
        <v>37.229999999999997</v>
        <stp>localhost</stp>
        <stp>BC</stp>
        <stp>FIELD</stp>
        <stp>BOVAN102</stp>
        <stp>VIM</stp>
        <tr r="J122" s="19"/>
      </tp>
      <tp>
        <v>35.71</v>
        <stp>localhost</stp>
        <stp>BC</stp>
        <stp>FIELD</stp>
        <stp>BOVAN103</stp>
        <stp>VIM</stp>
        <tr r="J124" s="19"/>
      </tp>
      <tp>
        <v>40.11</v>
        <stp>localhost</stp>
        <stp>BC</stp>
        <stp>FIELD</stp>
        <stp>BOVAN100</stp>
        <stp>VIM</stp>
        <tr r="J120" s="19"/>
      </tp>
      <tp>
        <v>34.33</v>
        <stp>localhost</stp>
        <stp>BC</stp>
        <stp>FIELD</stp>
        <stp>BOVAN109</stp>
        <stp>VIM</stp>
        <tr r="J126" s="19"/>
      </tp>
      <tp>
        <v>-1.01E-2</v>
        <stp>localhost</stp>
        <stp>BC</stp>
        <stp>FIELD</stp>
        <stp>COGNN470</stp>
        <stp>THE</stp>
        <tr r="L81" s="19"/>
      </tp>
      <tp t="s">
        <v>n/d</v>
        <stp>localhost</stp>
        <stp>BC</stp>
        <stp>FIELD</stp>
        <stp>COGNN660</stp>
        <stp>VIM</stp>
        <tr r="J91" s="19"/>
      </tp>
      <tp>
        <v>-9.9000000000000008E-3</v>
        <stp>localhost</stp>
        <stp>BC</stp>
        <stp>FIELD</stp>
        <stp>COGNN460</stp>
        <stp>THE</stp>
        <tr r="L80" s="19"/>
      </tp>
      <tp>
        <v>0.55000000000000004</v>
        <stp>localhost</stp>
        <stp>BC</stp>
        <stp>FIELD</stp>
        <stp>COGNN520</stp>
        <stp>ULT</stp>
        <tr r="E86" s="19"/>
      </tp>
      <tp>
        <v>-9.5999999999999992E-3</v>
        <stp>localhost</stp>
        <stp>BC</stp>
        <stp>FIELD</stp>
        <stp>COGNN450</stp>
        <stp>THE</stp>
        <tr r="L79" s="19"/>
      </tp>
      <tp>
        <v>0.46</v>
        <stp>localhost</stp>
        <stp>BC</stp>
        <stp>FIELD</stp>
        <stp>COGNN510</stp>
        <stp>ULT</stp>
        <tr r="E85" s="19"/>
      </tp>
      <tp>
        <v>0.38</v>
        <stp>localhost</stp>
        <stp>BC</stp>
        <stp>FIELD</stp>
        <stp>COGNN500</stp>
        <stp>ULT</stp>
        <tr r="E84" s="19"/>
      </tp>
      <tp>
        <v>-7.7000000000000002E-3</v>
        <stp>localhost</stp>
        <stp>BC</stp>
        <stp>FIELD</stp>
        <stp>COGNN410</stp>
        <stp>THE</stp>
        <tr r="L78" s="19"/>
      </tp>
      <tp>
        <v>53.64</v>
        <stp>localhost</stp>
        <stp>BC</stp>
        <stp>FIELD</stp>
        <stp>COGNN600</stp>
        <stp>VIM</stp>
        <tr r="J90" s="19"/>
      </tp>
      <tp>
        <v>0.77</v>
        <stp>localhost</stp>
        <stp>BC</stp>
        <stp>FIELD</stp>
        <stp>COGNN550</stp>
        <stp>ULT</stp>
        <tr r="E88" s="19"/>
      </tp>
      <tp>
        <v>0.7</v>
        <stp>localhost</stp>
        <stp>BC</stp>
        <stp>FIELD</stp>
        <stp>COGNN540</stp>
        <stp>ULT</stp>
        <tr r="E87" s="19"/>
      </tp>
      <tp>
        <v>1.04</v>
        <stp>localhost</stp>
        <stp>BC</stp>
        <stp>FIELD</stp>
        <stp>COGNN580</stp>
        <stp>ULT</stp>
        <tr r="E89" s="19"/>
      </tp>
      <tp>
        <v>52.52</v>
        <stp>localhost</stp>
        <stp>BC</stp>
        <stp>FIELD</stp>
        <stp>VALEN802</stp>
        <stp>VIM</stp>
        <tr r="J41" s="19"/>
      </tp>
      <tp>
        <v>-1.0200000000000001E-2</v>
        <stp>localhost</stp>
        <stp>BC</stp>
        <stp>FIELD</stp>
        <stp>COGNN490</stp>
        <stp>THE</stp>
        <tr r="L83" s="19"/>
      </tp>
      <tp>
        <v>-1.0200000000000001E-2</v>
        <stp>localhost</stp>
        <stp>BC</stp>
        <stp>FIELD</stp>
        <stp>COGNN480</stp>
        <stp>THE</stp>
        <tr r="L82" s="19"/>
      </tp>
      <tp>
        <v>50.74</v>
        <stp>localhost</stp>
        <stp>BC</stp>
        <stp>FIELD</stp>
        <stp>VALEN827</stp>
        <stp>VIM</stp>
        <tr r="J42" s="19"/>
      </tp>
      <tp>
        <v>-9.1999999999999998E-3</v>
        <stp>localhost</stp>
        <stp>BC</stp>
        <stp>FIELD</stp>
        <stp>COGNN550</stp>
        <stp>THE</stp>
        <tr r="L88" s="19"/>
      </tp>
      <tp>
        <v>0.05</v>
        <stp>localhost</stp>
        <stp>BC</stp>
        <stp>FIELD</stp>
        <stp>COGNN410</stp>
        <stp>ULT</stp>
        <tr r="E78" s="19"/>
      </tp>
      <tp>
        <v>-9.4999999999999998E-3</v>
        <stp>localhost</stp>
        <stp>BC</stp>
        <stp>FIELD</stp>
        <stp>COGNN540</stp>
        <stp>THE</stp>
        <tr r="L87" s="19"/>
      </tp>
      <tp>
        <v>0.22</v>
        <stp>localhost</stp>
        <stp>BC</stp>
        <stp>FIELD</stp>
        <stp>COGNN470</stp>
        <stp>ULT</stp>
        <tr r="E81" s="19"/>
      </tp>
      <tp>
        <v>-0.01</v>
        <stp>localhost</stp>
        <stp>BC</stp>
        <stp>FIELD</stp>
        <stp>COGNN520</stp>
        <stp>THE</stp>
        <tr r="L86" s="19"/>
      </tp>
      <tp t="s">
        <v>n/d</v>
        <stp>localhost</stp>
        <stp>BC</stp>
        <stp>FIELD</stp>
        <stp>COGNN730</stp>
        <stp>VIM</stp>
        <tr r="J93" s="19"/>
      </tp>
      <tp>
        <v>0.17</v>
        <stp>localhost</stp>
        <stp>BC</stp>
        <stp>FIELD</stp>
        <stp>COGNN460</stp>
        <stp>ULT</stp>
        <tr r="E80" s="19"/>
      </tp>
      <tp>
        <v>-1.01E-2</v>
        <stp>localhost</stp>
        <stp>BC</stp>
        <stp>FIELD</stp>
        <stp>COGNN510</stp>
        <stp>THE</stp>
        <tr r="L85" s="19"/>
      </tp>
      <tp t="s">
        <v>n/d</v>
        <stp>localhost</stp>
        <stp>BC</stp>
        <stp>FIELD</stp>
        <stp>COGNN700</stp>
        <stp>VIM</stp>
        <tr r="J92" s="19"/>
      </tp>
      <tp>
        <v>0.14000000000000001</v>
        <stp>localhost</stp>
        <stp>BC</stp>
        <stp>FIELD</stp>
        <stp>COGNN450</stp>
        <stp>ULT</stp>
        <tr r="E79" s="19"/>
      </tp>
      <tp>
        <v>-1.0200000000000001E-2</v>
        <stp>localhost</stp>
        <stp>BC</stp>
        <stp>FIELD</stp>
        <stp>COGNN500</stp>
        <stp>THE</stp>
        <tr r="L84" s="19"/>
      </tp>
      <tp>
        <v>0.32</v>
        <stp>localhost</stp>
        <stp>BC</stp>
        <stp>FIELD</stp>
        <stp>COGNN490</stp>
        <stp>ULT</stp>
        <tr r="E83" s="19"/>
      </tp>
      <tp>
        <v>0.27</v>
        <stp>localhost</stp>
        <stp>BC</stp>
        <stp>FIELD</stp>
        <stp>COGNN480</stp>
        <stp>ULT</stp>
        <tr r="E82" s="19"/>
      </tp>
      <tp>
        <v>-8.0000000000000002E-3</v>
        <stp>localhost</stp>
        <stp>BC</stp>
        <stp>FIELD</stp>
        <stp>COGNN580</stp>
        <stp>THE</stp>
        <tr r="L89" s="19"/>
      </tp>
      <tp>
        <v>2.5960000000000001</v>
        <stp>localhost</stp>
        <stp>BC</stp>
        <stp>FIELD</stp>
        <stp>BOVAN109</stp>
        <stp>PJU</stp>
        <tr r="N126" s="19"/>
      </tp>
      <tp>
        <v>2.3020999999999998</v>
        <stp>localhost</stp>
        <stp>BC</stp>
        <stp>FIELD</stp>
        <stp>BOVAN106</stp>
        <stp>PJU</stp>
        <tr r="N125" s="19"/>
      </tp>
      <tp>
        <v>1.5610999999999999</v>
        <stp>localhost</stp>
        <stp>BC</stp>
        <stp>FIELD</stp>
        <stp>BOVAN105</stp>
        <stp>PJU</stp>
        <tr r="N123" s="19"/>
      </tp>
      <tp>
        <v>1.3580000000000001</v>
        <stp>localhost</stp>
        <stp>BC</stp>
        <stp>FIELD</stp>
        <stp>BOVAN102</stp>
        <stp>PJU</stp>
        <tr r="N122" s="19"/>
      </tp>
      <tp>
        <v>1.7855000000000001</v>
        <stp>localhost</stp>
        <stp>BC</stp>
        <stp>FIELD</stp>
        <stp>BOVAN103</stp>
        <stp>PJU</stp>
        <tr r="N124" s="19"/>
      </tp>
      <tp>
        <v>0.73629999999999995</v>
        <stp>localhost</stp>
        <stp>BC</stp>
        <stp>FIELD</stp>
        <stp>BOVAN100</stp>
        <stp>PJU</stp>
        <tr r="N120" s="19"/>
      </tp>
      <tp>
        <v>2.9146000000000001</v>
        <stp>localhost</stp>
        <stp>BC</stp>
        <stp>FIELD</stp>
        <stp>BOVAN110</stp>
        <stp>PJU</stp>
        <tr r="N127" s="19"/>
      </tp>
      <tp>
        <v>110</v>
        <stp>localhost</stp>
        <stp>BC</stp>
        <stp>FIELD</stp>
        <stp>BOVAN110</stp>
        <stp>PEX</stp>
        <tr r="A127" s="19"/>
      </tp>
      <tp>
        <v>106</v>
        <stp>localhost</stp>
        <stp>BC</stp>
        <stp>FIELD</stp>
        <stp>BOVAN103</stp>
        <stp>PEX</stp>
        <tr r="A124" s="19"/>
      </tp>
      <tp>
        <v>104</v>
        <stp>localhost</stp>
        <stp>BC</stp>
        <stp>FIELD</stp>
        <stp>BOVAN102</stp>
        <stp>PEX</stp>
        <tr r="A122" s="19"/>
      </tp>
      <tp>
        <v>100</v>
        <stp>localhost</stp>
        <stp>BC</stp>
        <stp>FIELD</stp>
        <stp>BOVAN100</stp>
        <stp>PEX</stp>
        <tr r="A120" s="19"/>
      </tp>
      <tp>
        <v>108</v>
        <stp>localhost</stp>
        <stp>BC</stp>
        <stp>FIELD</stp>
        <stp>BOVAN106</stp>
        <stp>PEX</stp>
        <tr r="A125" s="19"/>
      </tp>
      <tp>
        <v>105</v>
        <stp>localhost</stp>
        <stp>BC</stp>
        <stp>FIELD</stp>
        <stp>BOVAN105</stp>
        <stp>PEX</stp>
        <tr r="A123" s="19"/>
      </tp>
      <tp>
        <v>109</v>
        <stp>localhost</stp>
        <stp>BC</stp>
        <stp>FIELD</stp>
        <stp>BOVAN109</stp>
        <stp>PEX</stp>
        <tr r="A126" s="19"/>
      </tp>
      <tp>
        <v>46.51</v>
        <stp>localhost</stp>
        <stp>BC</stp>
        <stp>FIELD</stp>
        <stp>COGNN460</stp>
        <stp>VIM</stp>
        <tr r="J80" s="19"/>
      </tp>
      <tp>
        <v>2.44</v>
        <stp>localhost</stp>
        <stp>BC</stp>
        <stp>FIELD</stp>
        <stp>COGNN730</stp>
        <stp>ULT</stp>
        <tr r="E93" s="19"/>
      </tp>
      <tp>
        <v>-4.5999999999999999E-3</v>
        <stp>localhost</stp>
        <stp>BC</stp>
        <stp>FIELD</stp>
        <stp>COGNN660</stp>
        <stp>THE</stp>
        <tr r="L91" s="19"/>
      </tp>
      <tp>
        <v>47.67</v>
        <stp>localhost</stp>
        <stp>BC</stp>
        <stp>FIELD</stp>
        <stp>COGNN470</stp>
        <stp>VIM</stp>
        <tr r="J81" s="19"/>
      </tp>
      <tp>
        <v>48.03</v>
        <stp>localhost</stp>
        <stp>BC</stp>
        <stp>FIELD</stp>
        <stp>COGNN450</stp>
        <stp>VIM</stp>
        <tr r="J79" s="19"/>
      </tp>
      <tp>
        <v>2.12</v>
        <stp>localhost</stp>
        <stp>BC</stp>
        <stp>FIELD</stp>
        <stp>COGNN700</stp>
        <stp>ULT</stp>
        <tr r="E92" s="19"/>
      </tp>
      <tp>
        <v>-7.1999999999999998E-3</v>
        <stp>localhost</stp>
        <stp>BC</stp>
        <stp>FIELD</stp>
        <stp>COGNN600</stp>
        <stp>THE</stp>
        <tr r="L90" s="19"/>
      </tp>
      <tp>
        <v>50.66</v>
        <stp>localhost</stp>
        <stp>BC</stp>
        <stp>FIELD</stp>
        <stp>COGNN410</stp>
        <stp>VIM</stp>
        <tr r="J78" s="19"/>
      </tp>
      <tp>
        <v>-7.7100000000000002E-2</v>
        <stp>localhost</stp>
        <stp>BC</stp>
        <stp>FIELD</stp>
        <stp>VALEN802</stp>
        <stp>THE</stp>
        <tr r="L41" s="19"/>
      </tp>
      <tp>
        <v>47.7</v>
        <stp>localhost</stp>
        <stp>BC</stp>
        <stp>FIELD</stp>
        <stp>COGNN480</stp>
        <stp>VIM</stp>
        <tr r="J82" s="19"/>
      </tp>
      <tp>
        <v>-9.2600000000000002E-2</v>
        <stp>localhost</stp>
        <stp>BC</stp>
        <stp>FIELD</stp>
        <stp>VALEN827</stp>
        <stp>THE</stp>
        <tr r="L42" s="19"/>
      </tp>
      <tp>
        <v>46.68</v>
        <stp>localhost</stp>
        <stp>BC</stp>
        <stp>FIELD</stp>
        <stp>COGNN490</stp>
        <stp>VIM</stp>
        <tr r="J83" s="19"/>
      </tp>
      <tp>
        <v>52.09</v>
        <stp>localhost</stp>
        <stp>BC</stp>
        <stp>FIELD</stp>
        <stp>COGNN540</stp>
        <stp>VIM</stp>
        <tr r="J87" s="19"/>
      </tp>
      <tp>
        <v>49.18</v>
        <stp>localhost</stp>
        <stp>BC</stp>
        <stp>FIELD</stp>
        <stp>COGNN550</stp>
        <stp>VIM</stp>
        <tr r="J88" s="19"/>
      </tp>
      <tp>
        <v>1.23</v>
        <stp>localhost</stp>
        <stp>BC</stp>
        <stp>FIELD</stp>
        <stp>COGNN600</stp>
        <stp>ULT</stp>
        <tr r="E90" s="19"/>
      </tp>
      <tp>
        <v>-2.3E-3</v>
        <stp>localhost</stp>
        <stp>BC</stp>
        <stp>FIELD</stp>
        <stp>COGNN730</stp>
        <stp>THE</stp>
        <tr r="L93" s="19"/>
      </tp>
      <tp>
        <v>52.6</v>
        <stp>localhost</stp>
        <stp>BC</stp>
        <stp>FIELD</stp>
        <stp>COGNN520</stp>
        <stp>VIM</stp>
        <tr r="J86" s="19"/>
      </tp>
      <tp>
        <v>1.76</v>
        <stp>localhost</stp>
        <stp>BC</stp>
        <stp>FIELD</stp>
        <stp>COGNN660</stp>
        <stp>ULT</stp>
        <tr r="E91" s="19"/>
      </tp>
      <tp>
        <v>46.42</v>
        <stp>localhost</stp>
        <stp>BC</stp>
        <stp>FIELD</stp>
        <stp>COGNN500</stp>
        <stp>VIM</stp>
        <tr r="J84" s="19"/>
      </tp>
      <tp>
        <v>-3.2000000000000002E-3</v>
        <stp>localhost</stp>
        <stp>BC</stp>
        <stp>FIELD</stp>
        <stp>COGNN700</stp>
        <stp>THE</stp>
        <tr r="L92" s="19"/>
      </tp>
      <tp>
        <v>48.89</v>
        <stp>localhost</stp>
        <stp>BC</stp>
        <stp>FIELD</stp>
        <stp>COGNN510</stp>
        <stp>VIM</stp>
        <tr r="J85" s="19"/>
      </tp>
      <tp>
        <v>0.98</v>
        <stp>localhost</stp>
        <stp>BC</stp>
        <stp>FIELD</stp>
        <stp>VALEN802</stp>
        <stp>ULT</stp>
        <tr r="E41" s="19"/>
      </tp>
      <tp>
        <v>1.32</v>
        <stp>localhost</stp>
        <stp>BC</stp>
        <stp>FIELD</stp>
        <stp>VALEN827</stp>
        <stp>ULT</stp>
        <tr r="E42" s="19"/>
      </tp>
      <tp>
        <v>51.23</v>
        <stp>localhost</stp>
        <stp>BC</stp>
        <stp>FIELD</stp>
        <stp>COGNN580</stp>
        <stp>VIM</stp>
        <tr r="J89" s="19"/>
      </tp>
      <tp>
        <v>0.8</v>
        <stp>localhost</stp>
        <stp>BC</stp>
        <stp>FIELD</stp>
        <stp>VALEN792</stp>
        <stp>ULT</stp>
        <tr r="E40" s="19"/>
      </tp>
      <tp>
        <v>-1.7999999999999999E-2</v>
        <stp>localhost</stp>
        <stp>BC</stp>
        <stp>FIELD</stp>
        <stp>VALEN687</stp>
        <stp>THE</stp>
        <tr r="L37" s="19"/>
      </tp>
      <tp>
        <v>-0.71099999999999997</v>
        <stp>localhost</stp>
        <stp>BC</stp>
        <stp>FIELD</stp>
        <stp>VVARN180</stp>
        <stp>DEL</stp>
        <tr r="K152" s="19"/>
      </tp>
      <tp>
        <v>-0.72829999999999995</v>
        <stp>localhost</stp>
        <stp>BC</stp>
        <stp>FIELD</stp>
        <stp>VVARN182</stp>
        <stp>DEL</stp>
        <tr r="K153" s="19"/>
      </tp>
      <tp>
        <v>-1.9599999999999999E-2</v>
        <stp>localhost</stp>
        <stp>BC</stp>
        <stp>FIELD</stp>
        <stp>VALEN692</stp>
        <stp>THE</stp>
        <tr r="L38" s="19"/>
      </tp>
      <tp>
        <v>-1.3599999999999999E-2</v>
        <stp>localhost</stp>
        <stp>BC</stp>
        <stp>FIELD</stp>
        <stp>VALEN695</stp>
        <stp>THE</stp>
        <tr r="L36" s="19"/>
      </tp>
      <tp>
        <v>-0.8034</v>
        <stp>localhost</stp>
        <stp>BC</stp>
        <stp>FIELD</stp>
        <stp>VVARN195</stp>
        <stp>DEL</stp>
        <tr r="K154" s="19"/>
      </tp>
      <tp>
        <v>-4.4000000000000003E-3</v>
        <stp>localhost</stp>
        <stp>BC</stp>
        <stp>FIELD</stp>
        <stp>VALEN645</stp>
        <stp>THE</stp>
        <tr r="L31" s="19"/>
      </tp>
      <tp t="s">
        <v/>
        <stp>localhost</stp>
        <stp>BC</stp>
        <stp>FIELD</stp>
        <stp>VVARM205</stp>
        <stp>GAM</stp>
        <tr r="M161" s="19"/>
      </tp>
      <tp>
        <v>6.3399999999999998E-2</v>
        <stp>localhost</stp>
        <stp>BC</stp>
        <stp>FIELD</stp>
        <stp>VVARN200</stp>
        <stp>GAM</stp>
        <tr r="M155" s="19"/>
      </tp>
      <tp>
        <v>6.0600000000000001E-2</v>
        <stp>localhost</stp>
        <stp>BC</stp>
        <stp>FIELD</stp>
        <stp>VVARN202</stp>
        <stp>GAM</stp>
        <tr r="M156" s="19"/>
      </tp>
      <tp>
        <v>-0.45179999999999998</v>
        <stp>localhost</stp>
        <stp>BC</stp>
        <stp>FIELD</stp>
        <stp>VVARN150</stp>
        <stp>DEL</stp>
        <tr r="K149" s="19"/>
      </tp>
      <tp>
        <v>5.2499999999999998E-2</v>
        <stp>localhost</stp>
        <stp>BC</stp>
        <stp>FIELD</stp>
        <stp>VVARN210</stp>
        <stp>GAM</stp>
        <tr r="M157" s="19"/>
      </tp>
      <tp>
        <v>-6.4000000000000003E-3</v>
        <stp>localhost</stp>
        <stp>BC</stp>
        <stp>FIELD</stp>
        <stp>VALEN660</stp>
        <stp>THE</stp>
        <tr r="L33" s="19"/>
      </tp>
      <tp>
        <v>-7.1999999999999998E-3</v>
        <stp>localhost</stp>
        <stp>BC</stp>
        <stp>FIELD</stp>
        <stp>VALEN665</stp>
        <stp>THE</stp>
        <tr r="L34" s="19"/>
      </tp>
      <tp>
        <v>-0.59209999999999996</v>
        <stp>localhost</stp>
        <stp>BC</stp>
        <stp>FIELD</stp>
        <stp>VVARN165</stp>
        <stp>DEL</stp>
        <tr r="K150" s="19"/>
      </tp>
      <tp>
        <v>44249</v>
        <stp>localhost</stp>
        <stp>BC</stp>
        <stp>FIELD</stp>
        <stp>ITUBN308</stp>
        <stp>DVC</stp>
        <tr r="C76" s="19"/>
      </tp>
      <tp>
        <v>44249</v>
        <stp>localhost</stp>
        <stp>BC</stp>
        <stp>FIELD</stp>
        <stp>ITUBN301</stp>
        <stp>DVC</stp>
        <tr r="C75" s="19"/>
      </tp>
      <tp>
        <v>-8.9999999999999993E-3</v>
        <stp>localhost</stp>
        <stp>BC</stp>
        <stp>FIELD</stp>
        <stp>VALEN675</stp>
        <stp>THE</stp>
        <tr r="L35" s="19"/>
      </tp>
      <tp>
        <v>-0.63460000000000005</v>
        <stp>localhost</stp>
        <stp>BC</stp>
        <stp>FIELD</stp>
        <stp>VVARN170</stp>
        <stp>DEL</stp>
        <tr r="K151" s="19"/>
      </tp>
      <tp>
        <v>-1.1999999999999999E-3</v>
        <stp>localhost</stp>
        <stp>BC</stp>
        <stp>FIELD</stp>
        <stp>VALEN600</stp>
        <stp>THE</stp>
        <tr r="L29" s="19"/>
      </tp>
      <tp>
        <v>-8.7099999999999997E-2</v>
        <stp>localhost</stp>
        <stp>BC</stp>
        <stp>FIELD</stp>
        <stp>VVARN107</stp>
        <stp>DEL</stp>
        <tr r="K147" s="19"/>
      </tp>
      <tp>
        <v>-5.1799999999999999E-2</v>
        <stp>localhost</stp>
        <stp>BC</stp>
        <stp>FIELD</stp>
        <stp>VVARN100</stp>
        <stp>DEL</stp>
        <tr r="K146" s="19"/>
      </tp>
      <tp>
        <v>2.6499999999999999E-2</v>
        <stp>localhost</stp>
        <stp>BC</stp>
        <stp>FIELD</stp>
        <stp>VVARN240</stp>
        <stp>GAM</stp>
        <tr r="M158" s="19"/>
      </tp>
      <tp>
        <v>1.7899999999999999E-2</v>
        <stp>localhost</stp>
        <stp>BC</stp>
        <stp>FIELD</stp>
        <stp>VVARN255</stp>
        <stp>GAM</stp>
        <tr r="M159" s="19"/>
      </tp>
      <tp>
        <v>-5.0000000000000001E-3</v>
        <stp>localhost</stp>
        <stp>BC</stp>
        <stp>FIELD</stp>
        <stp>VALEN627</stp>
        <stp>THE</stp>
        <tr r="L32" s="19"/>
      </tp>
      <tp>
        <v>1.5599999999999999E-2</v>
        <stp>localhost</stp>
        <stp>BC</stp>
        <stp>FIELD</stp>
        <stp>VVARN260</stp>
        <stp>GAM</stp>
        <tr r="M160" s="19"/>
      </tp>
      <tp>
        <v>0.6</v>
        <stp>localhost</stp>
        <stp>BC</stp>
        <stp>FIELD</stp>
        <stp>VALEN767</stp>
        <stp>ULT</stp>
        <tr r="E39" s="19"/>
      </tp>
      <tp>
        <v>-3.0000000000000001E-3</v>
        <stp>localhost</stp>
        <stp>BC</stp>
        <stp>FIELD</stp>
        <stp>VALEN630</stp>
        <stp>THE</stp>
        <tr r="L30" s="19"/>
      </tp>
      <tp>
        <v>-0.30409999999999998</v>
        <stp>localhost</stp>
        <stp>BC</stp>
        <stp>FIELD</stp>
        <stp>VVARN135</stp>
        <stp>DEL</stp>
        <tr r="K148" s="19"/>
      </tp>
      <tp>
        <v>-3.2199999999999999E-2</v>
        <stp>localhost</stp>
        <stp>BC</stp>
        <stp>FIELD</stp>
        <stp>PETRO249</stp>
        <stp>THE</stp>
        <tr r="L10" s="19"/>
      </tp>
      <tp>
        <v>-8.3000000000000001E-3</v>
        <stp>localhost</stp>
        <stp>BC</stp>
        <stp>FIELD</stp>
        <stp>BOVAN870</stp>
        <stp>THE</stp>
        <tr r="L114" s="19"/>
      </tp>
      <tp>
        <v>-3.5000000000000003E-2</v>
        <stp>localhost</stp>
        <stp>BC</stp>
        <stp>FIELD</stp>
        <stp>PETRO259</stp>
        <stp>THE</stp>
        <tr r="L12" s="19"/>
      </tp>
      <tp>
        <v>-3.5499999999999997E-2</v>
        <stp>localhost</stp>
        <stp>BC</stp>
        <stp>FIELD</stp>
        <stp>PETRO256</stp>
        <stp>THE</stp>
        <tr r="L13" s="19"/>
      </tp>
      <tp>
        <v>-3.3700000000000001E-2</v>
        <stp>localhost</stp>
        <stp>BC</stp>
        <stp>FIELD</stp>
        <stp>PETRO251</stp>
        <stp>THE</stp>
        <tr r="L11" s="19"/>
      </tp>
      <tp>
        <v>0.33</v>
        <stp>localhost</stp>
        <stp>BC</stp>
        <stp>FIELD</stp>
        <stp>BOVAN930</stp>
        <stp>ULT</stp>
        <tr r="E116" s="19"/>
      </tp>
      <tp>
        <v>-3.6999999999999998E-2</v>
        <stp>localhost</stp>
        <stp>BC</stp>
        <stp>FIELD</stp>
        <stp>PETRO269</stp>
        <stp>THE</stp>
        <tr r="L16" s="19"/>
      </tp>
      <tp>
        <v>-3.6499999999999998E-2</v>
        <stp>localhost</stp>
        <stp>BC</stp>
        <stp>FIELD</stp>
        <stp>PETRO266</stp>
        <stp>THE</stp>
        <tr r="L15" s="19"/>
      </tp>
      <tp>
        <v>-3.61E-2</v>
        <stp>localhost</stp>
        <stp>BC</stp>
        <stp>FIELD</stp>
        <stp>PETRO261</stp>
        <stp>THE</stp>
        <tr r="L14" s="19"/>
      </tp>
      <tp>
        <v>-3.7699999999999997E-2</v>
        <stp>localhost</stp>
        <stp>BC</stp>
        <stp>FIELD</stp>
        <stp>PETRO263</stp>
        <stp>THE</stp>
        <tr r="L17" s="19"/>
      </tp>
      <tp>
        <v>0.23</v>
        <stp>localhost</stp>
        <stp>BC</stp>
        <stp>FIELD</stp>
        <stp>BOVAN900</stp>
        <stp>ULT</stp>
        <tr r="E115" s="19"/>
      </tp>
      <tp>
        <v>-5.3E-3</v>
        <stp>localhost</stp>
        <stp>BC</stp>
        <stp>FIELD</stp>
        <stp>BOVAN850</stp>
        <stp>THE</stp>
        <tr r="L113" s="19"/>
      </tp>
      <tp>
        <v>-3.8300000000000001E-2</v>
        <stp>localhost</stp>
        <stp>BC</stp>
        <stp>FIELD</stp>
        <stp>PETRO279</stp>
        <stp>THE</stp>
        <tr r="L19" s="19"/>
      </tp>
      <tp>
        <v>-3.7999999999999999E-2</v>
        <stp>localhost</stp>
        <stp>BC</stp>
        <stp>FIELD</stp>
        <stp>PETRO276</stp>
        <stp>THE</stp>
        <tr r="L18" s="19"/>
      </tp>
      <tp>
        <v>-1.5E-3</v>
        <stp>localhost</stp>
        <stp>BC</stp>
        <stp>FIELD</stp>
        <stp>BOVAN800</stp>
        <stp>THE</stp>
        <tr r="L112" s="19"/>
      </tp>
      <tp>
        <v>44249</v>
        <stp>localhost</stp>
        <stp>BC</stp>
        <stp>FIELD</stp>
        <stp>VVARN195</stp>
        <stp>DVC</stp>
        <tr r="C154" s="19"/>
      </tp>
      <tp>
        <v>19</v>
        <stp>localhost</stp>
        <stp>BC</stp>
        <stp>FIELD</stp>
        <stp>JBSSN190</stp>
        <stp>PEX</stp>
        <tr r="A129" s="19"/>
      </tp>
      <tp>
        <v>19.5</v>
        <stp>localhost</stp>
        <stp>BC</stp>
        <stp>FIELD</stp>
        <stp>JBSSN195</stp>
        <stp>PEX</stp>
        <tr r="A130" s="19"/>
      </tp>
      <tp>
        <v>19.75</v>
        <stp>localhost</stp>
        <stp>BC</stp>
        <stp>FIELD</stp>
        <stp>JBSSN197</stp>
        <stp>PEX</stp>
        <tr r="A131" s="19"/>
      </tp>
      <tp>
        <v>44249</v>
        <stp>localhost</stp>
        <stp>BC</stp>
        <stp>FIELD</stp>
        <stp>VVARN182</stp>
        <stp>DVC</stp>
        <tr r="C153" s="19"/>
      </tp>
      <tp>
        <v>44249</v>
        <stp>localhost</stp>
        <stp>BC</stp>
        <stp>FIELD</stp>
        <stp>VVARN180</stp>
        <stp>DVC</stp>
        <tr r="C152" s="19"/>
      </tp>
      <tp>
        <v>0.33</v>
        <stp>localhost</stp>
        <stp>BC</stp>
        <stp>FIELD</stp>
        <stp>BOVAN950</stp>
        <stp>ULT</stp>
        <tr r="E117" s="19"/>
      </tp>
      <tp>
        <v>-0.33660000000000001</v>
        <stp>localhost</stp>
        <stp>BC</stp>
        <stp>FIELD</stp>
        <stp>ITUBN301</stp>
        <stp>DEL</stp>
        <tr r="K75" s="19"/>
      </tp>
      <tp>
        <v>0.19969999999999999</v>
        <stp>localhost</stp>
        <stp>BC</stp>
        <stp>FIELD</stp>
        <stp>JBSSN195</stp>
        <stp>PJU</stp>
        <tr r="N130" s="19"/>
      </tp>
      <tp>
        <v>0.23250000000000001</v>
        <stp>localhost</stp>
        <stp>BC</stp>
        <stp>FIELD</stp>
        <stp>JBSSN197</stp>
        <stp>PJU</stp>
        <tr r="N131" s="19"/>
      </tp>
      <tp>
        <v>-0.40150000000000002</v>
        <stp>localhost</stp>
        <stp>BC</stp>
        <stp>FIELD</stp>
        <stp>ITUBN308</stp>
        <stp>DEL</stp>
        <tr r="K76" s="19"/>
      </tp>
      <tp>
        <v>0.14480000000000001</v>
        <stp>localhost</stp>
        <stp>BC</stp>
        <stp>FIELD</stp>
        <stp>JBSSN190</stp>
        <stp>PJU</stp>
        <tr r="N129" s="19"/>
      </tp>
      <tp>
        <v>44249</v>
        <stp>localhost</stp>
        <stp>BC</stp>
        <stp>FIELD</stp>
        <stp>VVARN170</stp>
        <stp>DVC</stp>
        <tr r="C151" s="19"/>
      </tp>
      <tp>
        <v>44249</v>
        <stp>localhost</stp>
        <stp>BC</stp>
        <stp>FIELD</stp>
        <stp>VVARN165</stp>
        <stp>DVC</stp>
        <tr r="C150" s="19"/>
      </tp>
      <tp>
        <v>44249</v>
        <stp>localhost</stp>
        <stp>BC</stp>
        <stp>FIELD</stp>
        <stp>VVARN150</stp>
        <stp>DVC</stp>
        <tr r="C149" s="19"/>
      </tp>
      <tp>
        <v>0.44</v>
        <stp>localhost</stp>
        <stp>BC</stp>
        <stp>FIELD</stp>
        <stp>BOVAN980</stp>
        <stp>ULT</stp>
        <tr r="E118" s="19"/>
      </tp>
      <tp>
        <v>0.49</v>
        <stp>localhost</stp>
        <stp>BC</stp>
        <stp>FIELD</stp>
        <stp>BOVAN990</stp>
        <stp>ULT</stp>
        <tr r="E119" s="19"/>
      </tp>
      <tp>
        <v>-3.8699999999999998E-2</v>
        <stp>localhost</stp>
        <stp>BC</stp>
        <stp>FIELD</stp>
        <stp>PETRO284</stp>
        <stp>THE</stp>
        <tr r="L20" s="19"/>
      </tp>
      <tp>
        <v>-3.8699999999999998E-2</v>
        <stp>localhost</stp>
        <stp>BC</stp>
        <stp>FIELD</stp>
        <stp>PETRO286</stp>
        <stp>THE</stp>
        <tr r="L24" s="19"/>
      </tp>
      <tp>
        <v>-3.8800000000000001E-2</v>
        <stp>localhost</stp>
        <stp>BC</stp>
        <stp>FIELD</stp>
        <stp>PETRO281</stp>
        <stp>THE</stp>
        <tr r="L21" s="19"/>
      </tp>
      <tp>
        <v>44249</v>
        <stp>localhost</stp>
        <stp>BC</stp>
        <stp>FIELD</stp>
        <stp>VVARN135</stp>
        <stp>DVC</stp>
        <tr r="C148" s="19"/>
      </tp>
      <tp>
        <v>-3.8800000000000001E-2</v>
        <stp>localhost</stp>
        <stp>BC</stp>
        <stp>FIELD</stp>
        <stp>PETRO294</stp>
        <stp>THE</stp>
        <tr r="L23" s="19"/>
      </tp>
      <tp>
        <v>-3.8600000000000002E-2</v>
        <stp>localhost</stp>
        <stp>BC</stp>
        <stp>FIELD</stp>
        <stp>PETRO296</stp>
        <stp>THE</stp>
        <tr r="L25" s="19"/>
      </tp>
      <tp>
        <v>-1.2E-2</v>
        <stp>localhost</stp>
        <stp>BC</stp>
        <stp>FIELD</stp>
        <stp>PETRO290</stp>
        <stp>THE</stp>
        <tr r="L22" s="19"/>
      </tp>
      <tp>
        <v>44249</v>
        <stp>localhost</stp>
        <stp>BC</stp>
        <stp>FIELD</stp>
        <stp>VVARN100</stp>
        <stp>DVC</stp>
        <tr r="C146" s="19"/>
      </tp>
      <tp>
        <v>44249</v>
        <stp>localhost</stp>
        <stp>BC</stp>
        <stp>FIELD</stp>
        <stp>VVARN107</stp>
        <stp>DVC</stp>
        <tr r="C147" s="19"/>
      </tp>
      <tp>
        <v>0.24</v>
        <stp>localhost</stp>
        <stp>BC</stp>
        <stp>FIELD</stp>
        <stp>VALEN687</stp>
        <stp>ULT</stp>
        <tr r="E37" s="19"/>
      </tp>
      <tp>
        <v>0.26</v>
        <stp>localhost</stp>
        <stp>BC</stp>
        <stp>FIELD</stp>
        <stp>VALEN692</stp>
        <stp>ULT</stp>
        <tr r="E38" s="19"/>
      </tp>
      <tp>
        <v>7.0000000000000007E-2</v>
        <stp>localhost</stp>
        <stp>BC</stp>
        <stp>FIELD</stp>
        <stp>VALEN695</stp>
        <stp>ULT</stp>
        <tr r="E36" s="19"/>
      </tp>
      <tp>
        <v>44249</v>
        <stp>localhost</stp>
        <stp>BC</stp>
        <stp>FIELD</stp>
        <stp>ITUBN292</stp>
        <stp>DVC</stp>
        <tr r="C72" s="19"/>
      </tp>
      <tp>
        <v>44249</v>
        <stp>localhost</stp>
        <stp>BC</stp>
        <stp>FIELD</stp>
        <stp>ITUBN297</stp>
        <stp>DVC</stp>
        <tr r="C74" s="19"/>
      </tp>
      <tp>
        <v>44249</v>
        <stp>localhost</stp>
        <stp>BC</stp>
        <stp>FIELD</stp>
        <stp>ITUBN295</stp>
        <stp>DVC</stp>
        <tr r="C73" s="19"/>
      </tp>
      <tp>
        <v>44249</v>
        <stp>localhost</stp>
        <stp>BC</stp>
        <stp>FIELD</stp>
        <stp>ITUBN288</stp>
        <stp>DVC</stp>
        <tr r="C71" s="19"/>
      </tp>
      <tp>
        <v>44249</v>
        <stp>localhost</stp>
        <stp>BC</stp>
        <stp>FIELD</stp>
        <stp>ITUBN281</stp>
        <stp>DVC</stp>
        <tr r="C69" s="19"/>
      </tp>
      <tp>
        <v>44249</v>
        <stp>localhost</stp>
        <stp>BC</stp>
        <stp>FIELD</stp>
        <stp>ITUBN280</stp>
        <stp>DVC</stp>
        <tr r="C68" s="19"/>
      </tp>
      <tp>
        <v>44249</v>
        <stp>localhost</stp>
        <stp>BC</stp>
        <stp>FIELD</stp>
        <stp>ITUBN285</stp>
        <stp>DVC</stp>
        <tr r="C70" s="19"/>
      </tp>
      <tp t="s">
        <v>n/d</v>
        <stp>localhost</stp>
        <stp>BC</stp>
        <stp>FIELD</stp>
        <stp>VALEN590</stp>
        <stp>VIM</stp>
        <tr r="J27" s="19"/>
      </tp>
      <tp>
        <v>78.55</v>
        <stp>localhost</stp>
        <stp>BC</stp>
        <stp>FIELD</stp>
        <stp>VALEN595</stp>
        <stp>VIM</stp>
        <tr r="J28" s="19"/>
      </tp>
      <tp>
        <v>-7.0800000000000002E-2</v>
        <stp>localhost</stp>
        <stp>BC</stp>
        <stp>FIELD</stp>
        <stp>VALEN792</stp>
        <stp>THE</stp>
        <tr r="L40" s="19"/>
      </tp>
      <tp>
        <v>0.14000000000000001</v>
        <stp>localhost</stp>
        <stp>BC</stp>
        <stp>FIELD</stp>
        <stp>VALEN600</stp>
        <stp>ULT</stp>
        <tr r="E29" s="19"/>
      </tp>
      <tp>
        <v>-5.5500000000000001E-2</v>
        <stp>localhost</stp>
        <stp>BC</stp>
        <stp>FIELD</stp>
        <stp>VALEN767</stp>
        <stp>THE</stp>
        <tr r="L39" s="19"/>
      </tp>
      <tp>
        <v>0.12</v>
        <stp>localhost</stp>
        <stp>BC</stp>
        <stp>FIELD</stp>
        <stp>VALEN627</stp>
        <stp>ULT</stp>
        <tr r="E32" s="19"/>
      </tp>
      <tp>
        <v>0.13</v>
        <stp>localhost</stp>
        <stp>BC</stp>
        <stp>FIELD</stp>
        <stp>VALEN630</stp>
        <stp>ULT</stp>
        <tr r="E30" s="19"/>
      </tp>
      <tp>
        <v>44249</v>
        <stp>localhost</stp>
        <stp>BC</stp>
        <stp>FIELD</stp>
        <stp>ITUBN271</stp>
        <stp>DVC</stp>
        <tr r="C67" s="19"/>
      </tp>
      <tp>
        <v>0.26</v>
        <stp>localhost</stp>
        <stp>BC</stp>
        <stp>FIELD</stp>
        <stp>VALEN645</stp>
        <stp>ULT</stp>
        <tr r="E31" s="19"/>
      </tp>
      <tp>
        <v>44249</v>
        <stp>localhost</stp>
        <stp>BC</stp>
        <stp>FIELD</stp>
        <stp>ITUBN269</stp>
        <stp>DVC</stp>
        <tr r="C66" s="19"/>
      </tp>
      <tp>
        <v>44249</v>
        <stp>localhost</stp>
        <stp>BC</stp>
        <stp>FIELD</stp>
        <stp>ITUBN258</stp>
        <stp>DVC</stp>
        <tr r="C65" s="19"/>
      </tp>
      <tp>
        <v>44249</v>
        <stp>localhost</stp>
        <stp>BC</stp>
        <stp>FIELD</stp>
        <stp>ITUBN251</stp>
        <stp>DVC</stp>
        <tr r="C62" s="19"/>
      </tp>
      <tp>
        <v>44249</v>
        <stp>localhost</stp>
        <stp>BC</stp>
        <stp>FIELD</stp>
        <stp>ITUBN257</stp>
        <stp>DVC</stp>
        <tr r="C64" s="19"/>
      </tp>
      <tp>
        <v>44249</v>
        <stp>localhost</stp>
        <stp>BC</stp>
        <stp>FIELD</stp>
        <stp>ITUBN255</stp>
        <stp>DVC</stp>
        <tr r="C63" s="19"/>
      </tp>
      <tp>
        <v>0.16</v>
        <stp>localhost</stp>
        <stp>BC</stp>
        <stp>FIELD</stp>
        <stp>VALEN660</stp>
        <stp>ULT</stp>
        <tr r="E33" s="19"/>
      </tp>
      <tp>
        <v>0.15</v>
        <stp>localhost</stp>
        <stp>BC</stp>
        <stp>FIELD</stp>
        <stp>VALEN665</stp>
        <stp>ULT</stp>
        <tr r="E34" s="19"/>
      </tp>
      <tp>
        <v>44249</v>
        <stp>localhost</stp>
        <stp>BC</stp>
        <stp>FIELD</stp>
        <stp>ITUBN249</stp>
        <stp>DVC</stp>
        <tr r="C61" s="19"/>
      </tp>
      <tp>
        <v>0.17</v>
        <stp>localhost</stp>
        <stp>BC</stp>
        <stp>FIELD</stp>
        <stp>VALEN675</stp>
        <stp>ULT</stp>
        <tr r="E35" s="19"/>
      </tp>
      <tp>
        <v>-0.20019999999999999</v>
        <stp>localhost</stp>
        <stp>BC</stp>
        <stp>FIELD</stp>
        <stp>ITUBN285</stp>
        <stp>DEL</stp>
        <tr r="K70" s="19"/>
      </tp>
      <tp>
        <v>-0.21790000000000001</v>
        <stp>localhost</stp>
        <stp>BC</stp>
        <stp>FIELD</stp>
        <stp>ITUBN280</stp>
        <stp>DEL</stp>
        <tr r="K68" s="19"/>
      </tp>
      <tp>
        <v>-0.18329999999999999</v>
        <stp>localhost</stp>
        <stp>BC</stp>
        <stp>FIELD</stp>
        <stp>ITUBN281</stp>
        <stp>DEL</stp>
        <tr r="K69" s="19"/>
      </tp>
      <tp>
        <v>-0.23619999999999999</v>
        <stp>localhost</stp>
        <stp>BC</stp>
        <stp>FIELD</stp>
        <stp>ITUBN288</stp>
        <stp>DEL</stp>
        <tr r="K71" s="19"/>
      </tp>
      <tp>
        <v>-0.27479999999999999</v>
        <stp>localhost</stp>
        <stp>BC</stp>
        <stp>FIELD</stp>
        <stp>ITUBN295</stp>
        <stp>DEL</stp>
        <tr r="K73" s="19"/>
      </tp>
      <tp>
        <v>-0.29499999999999998</v>
        <stp>localhost</stp>
        <stp>BC</stp>
        <stp>FIELD</stp>
        <stp>ITUBN297</stp>
        <stp>DEL</stp>
        <tr r="K74" s="19"/>
      </tp>
      <tp>
        <v>-0.25519999999999998</v>
        <stp>localhost</stp>
        <stp>BC</stp>
        <stp>FIELD</stp>
        <stp>ITUBN292</stp>
        <stp>DEL</stp>
        <tr r="K72" s="19"/>
      </tp>
      <tp>
        <v>0.1</v>
        <stp>localhost</stp>
        <stp>BC</stp>
        <stp>FIELD</stp>
        <stp>BOVAN800</stp>
        <stp>ULT</stp>
        <tr r="E112" s="19"/>
      </tp>
      <tp>
        <v>-3.2599999999999997E-2</v>
        <stp>localhost</stp>
        <stp>BC</stp>
        <stp>FIELD</stp>
        <stp>BOVAN950</stp>
        <stp>THE</stp>
        <tr r="L117" s="19"/>
      </tp>
      <tp>
        <v>0.63</v>
        <stp>localhost</stp>
        <stp>BC</stp>
        <stp>FIELD</stp>
        <stp>PETRO249</stp>
        <stp>ULT</stp>
        <tr r="E10" s="19"/>
      </tp>
      <tp>
        <v>0.88</v>
        <stp>localhost</stp>
        <stp>BC</stp>
        <stp>FIELD</stp>
        <stp>PETRO259</stp>
        <stp>ULT</stp>
        <tr r="E12" s="19"/>
      </tp>
      <tp>
        <v>0.71</v>
        <stp>localhost</stp>
        <stp>BC</stp>
        <stp>FIELD</stp>
        <stp>PETRO256</stp>
        <stp>ULT</stp>
        <tr r="E13" s="19"/>
      </tp>
      <tp>
        <v>0.74</v>
        <stp>localhost</stp>
        <stp>BC</stp>
        <stp>FIELD</stp>
        <stp>PETRO251</stp>
        <stp>ULT</stp>
        <tr r="E11" s="19"/>
      </tp>
      <tp>
        <v>-2.4400000000000002E-2</v>
        <stp>localhost</stp>
        <stp>BC</stp>
        <stp>FIELD</stp>
        <stp>BOVAN930</stp>
        <stp>THE</stp>
        <tr r="L116" s="19"/>
      </tp>
      <tp>
        <v>0.18</v>
        <stp>localhost</stp>
        <stp>BC</stp>
        <stp>FIELD</stp>
        <stp>BOVAN870</stp>
        <stp>ULT</stp>
        <tr r="E114" s="19"/>
      </tp>
      <tp>
        <v>1.2</v>
        <stp>localhost</stp>
        <stp>BC</stp>
        <stp>FIELD</stp>
        <stp>PETRO269</stp>
        <stp>ULT</stp>
        <tr r="E16" s="19"/>
      </tp>
      <tp>
        <v>1.2</v>
        <stp>localhost</stp>
        <stp>BC</stp>
        <stp>FIELD</stp>
        <stp>PETRO266</stp>
        <stp>ULT</stp>
        <tr r="E15" s="19"/>
      </tp>
      <tp>
        <v>1</v>
        <stp>localhost</stp>
        <stp>BC</stp>
        <stp>FIELD</stp>
        <stp>PETRO261</stp>
        <stp>ULT</stp>
        <tr r="E14" s="19"/>
      </tp>
      <tp>
        <v>-1.4800000000000001E-2</v>
        <stp>localhost</stp>
        <stp>BC</stp>
        <stp>FIELD</stp>
        <stp>BOVAN900</stp>
        <stp>THE</stp>
        <tr r="L115" s="19"/>
      </tp>
      <tp>
        <v>1.44</v>
        <stp>localhost</stp>
        <stp>BC</stp>
        <stp>FIELD</stp>
        <stp>PETRO263</stp>
        <stp>ULT</stp>
        <tr r="E17" s="19"/>
      </tp>
      <tp>
        <v>1.65</v>
        <stp>localhost</stp>
        <stp>BC</stp>
        <stp>FIELD</stp>
        <stp>PETRO279</stp>
        <stp>ULT</stp>
        <tr r="E19" s="19"/>
      </tp>
      <tp>
        <v>1.61</v>
        <stp>localhost</stp>
        <stp>BC</stp>
        <stp>FIELD</stp>
        <stp>PETRO276</stp>
        <stp>ULT</stp>
        <tr r="E18" s="19"/>
      </tp>
      <tp>
        <v>0.14000000000000001</v>
        <stp>localhost</stp>
        <stp>BC</stp>
        <stp>FIELD</stp>
        <stp>BOVAN850</stp>
        <stp>ULT</stp>
        <tr r="E113" s="19"/>
      </tp>
      <tp>
        <v>1.9</v>
        <stp>localhost</stp>
        <stp>BC</stp>
        <stp>FIELD</stp>
        <stp>PETRO284</stp>
        <stp>ULT</stp>
        <tr r="E20" s="19"/>
      </tp>
      <tp>
        <v>2.71</v>
        <stp>localhost</stp>
        <stp>BC</stp>
        <stp>FIELD</stp>
        <stp>PETRO286</stp>
        <stp>ULT</stp>
        <tr r="E24" s="19"/>
      </tp>
      <tp>
        <v>2.16</v>
        <stp>localhost</stp>
        <stp>BC</stp>
        <stp>FIELD</stp>
        <stp>PETRO281</stp>
        <stp>ULT</stp>
        <tr r="E21" s="19"/>
      </tp>
      <tp>
        <v>2.4700000000000002</v>
        <stp>localhost</stp>
        <stp>BC</stp>
        <stp>FIELD</stp>
        <stp>PETRO294</stp>
        <stp>ULT</stp>
        <tr r="E23" s="19"/>
      </tp>
      <tp>
        <v>1.55</v>
        <stp>localhost</stp>
        <stp>BC</stp>
        <stp>FIELD</stp>
        <stp>PETRO296</stp>
        <stp>ULT</stp>
        <tr r="E25" s="19"/>
      </tp>
      <tp>
        <v>4.5</v>
        <stp>localhost</stp>
        <stp>BC</stp>
        <stp>FIELD</stp>
        <stp>PETRO290</stp>
        <stp>ULT</stp>
        <tr r="E22" s="19"/>
      </tp>
      <tp>
        <v>-7.7899999999999997E-2</v>
        <stp>localhost</stp>
        <stp>BC</stp>
        <stp>FIELD</stp>
        <stp>ITUBN249</stp>
        <stp>DEL</stp>
        <tr r="K61" s="19"/>
      </tp>
      <tp>
        <v>-5.2200000000000003E-2</v>
        <stp>localhost</stp>
        <stp>BC</stp>
        <stp>FIELD</stp>
        <stp>ITUBN255</stp>
        <stp>DEL</stp>
        <tr r="K63" s="19"/>
      </tp>
      <tp>
        <v>-0.06</v>
        <stp>localhost</stp>
        <stp>BC</stp>
        <stp>FIELD</stp>
        <stp>ITUBN257</stp>
        <stp>DEL</stp>
        <tr r="K64" s="19"/>
      </tp>
      <tp>
        <v>-4.5199999999999997E-2</v>
        <stp>localhost</stp>
        <stp>BC</stp>
        <stp>FIELD</stp>
        <stp>ITUBN251</stp>
        <stp>DEL</stp>
        <tr r="K62" s="19"/>
      </tp>
      <tp>
        <v>-6.8500000000000005E-2</v>
        <stp>localhost</stp>
        <stp>BC</stp>
        <stp>FIELD</stp>
        <stp>ITUBN258</stp>
        <stp>DEL</stp>
        <tr r="K65" s="19"/>
      </tp>
      <tp>
        <v>-0.16719999999999999</v>
        <stp>localhost</stp>
        <stp>BC</stp>
        <stp>FIELD</stp>
        <stp>ITUBN269</stp>
        <stp>DEL</stp>
        <tr r="K66" s="19"/>
      </tp>
      <tp>
        <v>-4.7399999999999998E-2</v>
        <stp>localhost</stp>
        <stp>BC</stp>
        <stp>FIELD</stp>
        <stp>BOVAN980</stp>
        <stp>THE</stp>
        <tr r="L118" s="19"/>
      </tp>
      <tp>
        <v>-0.1237</v>
        <stp>localhost</stp>
        <stp>BC</stp>
        <stp>FIELD</stp>
        <stp>ITUBN271</stp>
        <stp>DEL</stp>
        <tr r="K67" s="19"/>
      </tp>
      <tp>
        <v>-5.2900000000000003E-2</v>
        <stp>localhost</stp>
        <stp>BC</stp>
        <stp>FIELD</stp>
        <stp>BOVAN990</stp>
        <stp>THE</stp>
        <tr r="L119" s="19"/>
      </tp>
      <tp>
        <v>1.0015000000000001</v>
        <stp>localhost</stp>
        <stp>BC</stp>
        <stp>FIELD</stp>
        <stp>BBASN335</stp>
        <stp>PJU</stp>
        <tr r="N102" s="19"/>
      </tp>
      <tp>
        <v>1.0760000000000001</v>
        <stp>localhost</stp>
        <stp>BC</stp>
        <stp>FIELD</stp>
        <stp>BBASN337</stp>
        <stp>PJU</stp>
        <tr r="N103" s="19"/>
      </tp>
      <tp>
        <v>0.93049999999999999</v>
        <stp>localhost</stp>
        <stp>BC</stp>
        <stp>FIELD</stp>
        <stp>BBASN328</stp>
        <stp>PJU</stp>
        <tr r="N101" s="19"/>
      </tp>
      <tp>
        <v>0.73829999999999996</v>
        <stp>localhost</stp>
        <stp>BC</stp>
        <stp>FIELD</stp>
        <stp>BBASN325</stp>
        <stp>PJU</stp>
        <tr r="N99" s="19"/>
      </tp>
      <tp>
        <v>0.62680000000000002</v>
        <stp>localhost</stp>
        <stp>BC</stp>
        <stp>FIELD</stp>
        <stp>BBASN320</stp>
        <stp>PJU</stp>
        <tr r="N97" s="19"/>
      </tp>
      <tp>
        <v>0.79890000000000005</v>
        <stp>localhost</stp>
        <stp>BC</stp>
        <stp>FIELD</stp>
        <stp>BBASN323</stp>
        <stp>PJU</stp>
        <tr r="N100" s="19"/>
      </tp>
      <tp>
        <v>0.15</v>
        <stp>localhost</stp>
        <stp>BC</stp>
        <stp>FIELD</stp>
        <stp>VALEN590</stp>
        <stp>ULT</stp>
        <tr r="E27" s="19"/>
      </tp>
      <tp>
        <v>0.09</v>
        <stp>localhost</stp>
        <stp>BC</stp>
        <stp>FIELD</stp>
        <stp>VALEN595</stp>
        <stp>ULT</stp>
        <tr r="E28" s="19"/>
      </tp>
      <tp>
        <v>0.68089999999999995</v>
        <stp>localhost</stp>
        <stp>BC</stp>
        <stp>FIELD</stp>
        <stp>BBASN316</stp>
        <stp>PJU</stp>
        <tr r="N98" s="19"/>
      </tp>
      <tp>
        <v>0.57579999999999998</v>
        <stp>localhost</stp>
        <stp>BC</stp>
        <stp>FIELD</stp>
        <stp>BBASN312</stp>
        <stp>PJU</stp>
        <tr r="N96" s="19"/>
      </tp>
      <tp>
        <v>0.52780000000000005</v>
        <stp>localhost</stp>
        <stp>BC</stp>
        <stp>FIELD</stp>
        <stp>BBASN308</stp>
        <stp>PJU</stp>
        <tr r="N95" s="19"/>
      </tp>
      <tp>
        <v>61.89</v>
        <stp>localhost</stp>
        <stp>BC</stp>
        <stp>FIELD</stp>
        <stp>VALEN692</stp>
        <stp>VIM</stp>
        <tr r="J38" s="19"/>
      </tp>
      <tp>
        <v>53.83</v>
        <stp>localhost</stp>
        <stp>BC</stp>
        <stp>FIELD</stp>
        <stp>VALEN695</stp>
        <stp>VIM</stp>
        <tr r="J36" s="19"/>
      </tp>
      <tp>
        <v>2.5116999999999998</v>
        <stp>localhost</stp>
        <stp>BC</stp>
        <stp>FIELD</stp>
        <stp>BBASN372</stp>
        <stp>PJU</stp>
        <tr r="N109" s="19"/>
      </tp>
      <tp>
        <v>38.26</v>
        <stp>localhost</stp>
        <stp>BC</stp>
        <stp>FIELD</stp>
        <stp>BBASN390</stp>
        <stp>PEX</stp>
        <tr r="A110" s="19"/>
      </tp>
      <tp>
        <v>62.14</v>
        <stp>localhost</stp>
        <stp>BC</stp>
        <stp>FIELD</stp>
        <stp>VALEN687</stp>
        <stp>VIM</stp>
        <tr r="J37" s="19"/>
      </tp>
      <tp>
        <v>1.7012</v>
        <stp>localhost</stp>
        <stp>BC</stp>
        <stp>FIELD</stp>
        <stp>BBASN350</stp>
        <stp>PJU</stp>
        <tr r="N107" s="19"/>
      </tp>
      <tp>
        <v>1.9137999999999999</v>
        <stp>localhost</stp>
        <stp>BC</stp>
        <stp>FIELD</stp>
        <stp>BBASN353</stp>
        <stp>PJU</stp>
        <tr r="N108" s="19"/>
      </tp>
      <tp>
        <v>3.4085999999999999</v>
        <stp>localhost</stp>
        <stp>BC</stp>
        <stp>FIELD</stp>
        <stp>BBDCN300</stp>
        <stp>PJU</stp>
        <tr r="N59" s="19"/>
      </tp>
      <tp>
        <v>1.3214999999999999</v>
        <stp>localhost</stp>
        <stp>BC</stp>
        <stp>FIELD</stp>
        <stp>BBASN345</stp>
        <stp>PJU</stp>
        <tr r="N104" s="19"/>
      </tp>
      <tp>
        <v>1.4108000000000001</v>
        <stp>localhost</stp>
        <stp>BC</stp>
        <stp>FIELD</stp>
        <stp>BBASN347</stp>
        <stp>PJU</stp>
        <tr r="N105" s="19"/>
      </tp>
      <tp>
        <v>1.5038</v>
        <stp>localhost</stp>
        <stp>BC</stp>
        <stp>FIELD</stp>
        <stp>BBASN343</stp>
        <stp>PJU</stp>
        <tr r="N106" s="19"/>
      </tp>
      <tp>
        <v>34.26</v>
        <stp>localhost</stp>
        <stp>BC</stp>
        <stp>FIELD</stp>
        <stp>BBASN343</stp>
        <stp>PEX</stp>
        <tr r="A106" s="19"/>
      </tp>
      <tp>
        <v>33.76</v>
        <stp>localhost</stp>
        <stp>BC</stp>
        <stp>FIELD</stp>
        <stp>BBASN345</stp>
        <stp>PEX</stp>
        <tr r="A104" s="19"/>
      </tp>
      <tp>
        <v>34.01</v>
        <stp>localhost</stp>
        <stp>BC</stp>
        <stp>FIELD</stp>
        <stp>BBASN347</stp>
        <stp>PEX</stp>
        <tr r="A105" s="19"/>
      </tp>
      <tp>
        <v>34.76</v>
        <stp>localhost</stp>
        <stp>BC</stp>
        <stp>FIELD</stp>
        <stp>BBASN350</stp>
        <stp>PEX</stp>
        <tr r="A107" s="19"/>
      </tp>
      <tp>
        <v>35.26</v>
        <stp>localhost</stp>
        <stp>BC</stp>
        <stp>FIELD</stp>
        <stp>BBASN353</stp>
        <stp>PEX</stp>
        <tr r="A108" s="19"/>
      </tp>
      <tp>
        <v>79.33</v>
        <stp>localhost</stp>
        <stp>BC</stp>
        <stp>FIELD</stp>
        <stp>VALEN645</stp>
        <stp>VIM</stp>
        <tr r="J31" s="19"/>
      </tp>
      <tp>
        <v>29.53</v>
        <stp>localhost</stp>
        <stp>BC</stp>
        <stp>FIELD</stp>
        <stp>BBDCN300</stp>
        <stp>PEX</stp>
        <tr r="A59" s="19"/>
      </tp>
      <tp>
        <v>66.48</v>
        <stp>localhost</stp>
        <stp>BC</stp>
        <stp>FIELD</stp>
        <stp>VALEN675</stp>
        <stp>VIM</stp>
        <tr r="J35" s="19"/>
      </tp>
      <tp>
        <v>3.5032999999999999</v>
        <stp>localhost</stp>
        <stp>BC</stp>
        <stp>FIELD</stp>
        <stp>BBASN390</stp>
        <stp>PJU</stp>
        <tr r="N110" s="19"/>
      </tp>
      <tp>
        <v>69.349999999999994</v>
        <stp>localhost</stp>
        <stp>BC</stp>
        <stp>FIELD</stp>
        <stp>VALEN660</stp>
        <stp>VIM</stp>
        <tr r="J33" s="19"/>
      </tp>
      <tp>
        <v>36.51</v>
        <stp>localhost</stp>
        <stp>BC</stp>
        <stp>FIELD</stp>
        <stp>BBASN372</stp>
        <stp>PEX</stp>
        <tr r="A109" s="19"/>
      </tp>
      <tp>
        <v>67.44</v>
        <stp>localhost</stp>
        <stp>BC</stp>
        <stp>FIELD</stp>
        <stp>VALEN665</stp>
        <stp>VIM</stp>
        <tr r="J34" s="19"/>
      </tp>
      <tp>
        <v>30.76</v>
        <stp>localhost</stp>
        <stp>BC</stp>
        <stp>FIELD</stp>
        <stp>BBASN308</stp>
        <stp>PEX</stp>
        <tr r="A95" s="19"/>
      </tp>
      <tp>
        <v>82.54</v>
        <stp>localhost</stp>
        <stp>BC</stp>
        <stp>FIELD</stp>
        <stp>VALEN600</stp>
        <stp>VIM</stp>
        <tr r="J29" s="19"/>
      </tp>
      <tp>
        <v>31.01</v>
        <stp>localhost</stp>
        <stp>BC</stp>
        <stp>FIELD</stp>
        <stp>BBASN312</stp>
        <stp>PEX</stp>
        <tr r="A96" s="19"/>
      </tp>
      <tp>
        <v>31.51</v>
        <stp>localhost</stp>
        <stp>BC</stp>
        <stp>FIELD</stp>
        <stp>BBASN316</stp>
        <stp>PEX</stp>
        <tr r="A98" s="19"/>
      </tp>
      <tp>
        <v>31.26</v>
        <stp>localhost</stp>
        <stp>BC</stp>
        <stp>FIELD</stp>
        <stp>BBASN320</stp>
        <stp>PEX</stp>
        <tr r="A97" s="19"/>
      </tp>
      <tp>
        <v>32.01</v>
        <stp>localhost</stp>
        <stp>BC</stp>
        <stp>FIELD</stp>
        <stp>BBASN323</stp>
        <stp>PEX</stp>
        <tr r="A100" s="19"/>
      </tp>
      <tp>
        <v>74.180000000000007</v>
        <stp>localhost</stp>
        <stp>BC</stp>
        <stp>FIELD</stp>
        <stp>VALEN630</stp>
        <stp>VIM</stp>
        <tr r="J30" s="19"/>
      </tp>
      <tp>
        <v>31.76</v>
        <stp>localhost</stp>
        <stp>BC</stp>
        <stp>FIELD</stp>
        <stp>BBASN325</stp>
        <stp>PEX</stp>
        <tr r="A99" s="19"/>
      </tp>
      <tp>
        <v>32.51</v>
        <stp>localhost</stp>
        <stp>BC</stp>
        <stp>FIELD</stp>
        <stp>BBASN328</stp>
        <stp>PEX</stp>
        <tr r="A101" s="19"/>
      </tp>
      <tp>
        <v>32.76</v>
        <stp>localhost</stp>
        <stp>BC</stp>
        <stp>FIELD</stp>
        <stp>BBASN335</stp>
        <stp>PEX</stp>
        <tr r="A102" s="19"/>
      </tp>
      <tp>
        <v>68.55</v>
        <stp>localhost</stp>
        <stp>BC</stp>
        <stp>FIELD</stp>
        <stp>VALEN627</stp>
        <stp>VIM</stp>
        <tr r="J32" s="19"/>
      </tp>
      <tp>
        <v>33.01</v>
        <stp>localhost</stp>
        <stp>BC</stp>
        <stp>FIELD</stp>
        <stp>BBASN337</stp>
        <stp>PEX</stp>
        <tr r="A103" s="19"/>
      </tp>
      <tp>
        <v>53.6</v>
        <stp>localhost</stp>
        <stp>BC</stp>
        <stp>FIELD</stp>
        <stp>BOVAN870</stp>
        <stp>VIM</stp>
        <tr r="J114" s="19"/>
      </tp>
      <tp>
        <v>38.22</v>
        <stp>localhost</stp>
        <stp>BC</stp>
        <stp>FIELD</stp>
        <stp>PETRO256</stp>
        <stp>VIM</stp>
        <tr r="J13" s="19"/>
      </tp>
      <tp>
        <v>45.62</v>
        <stp>localhost</stp>
        <stp>BC</stp>
        <stp>FIELD</stp>
        <stp>PETRO251</stp>
        <stp>VIM</stp>
        <tr r="J11" s="19"/>
      </tp>
      <tp>
        <v>45.22</v>
        <stp>localhost</stp>
        <stp>BC</stp>
        <stp>FIELD</stp>
        <stp>PETRO259</stp>
        <stp>VIM</stp>
        <tr r="J12" s="19"/>
      </tp>
      <tp>
        <v>46.44</v>
        <stp>localhost</stp>
        <stp>BC</stp>
        <stp>FIELD</stp>
        <stp>PETRO249</stp>
        <stp>VIM</stp>
        <tr r="J10" s="19"/>
      </tp>
      <tp>
        <v>54.87</v>
        <stp>localhost</stp>
        <stp>BC</stp>
        <stp>FIELD</stp>
        <stp>BOVAN850</stp>
        <stp>VIM</stp>
        <tr r="J113" s="19"/>
      </tp>
      <tp>
        <v>46.03</v>
        <stp>localhost</stp>
        <stp>BC</stp>
        <stp>FIELD</stp>
        <stp>PETRO276</stp>
        <stp>VIM</stp>
        <tr r="J18" s="19"/>
      </tp>
      <tp>
        <v>44.14</v>
        <stp>localhost</stp>
        <stp>BC</stp>
        <stp>FIELD</stp>
        <stp>PETRO279</stp>
        <stp>VIM</stp>
        <tr r="J19" s="19"/>
      </tp>
      <tp>
        <v>46.56</v>
        <stp>localhost</stp>
        <stp>BC</stp>
        <stp>FIELD</stp>
        <stp>PETRO266</stp>
        <stp>VIM</stp>
        <tr r="J15" s="19"/>
      </tp>
      <tp>
        <v>43.83</v>
        <stp>localhost</stp>
        <stp>BC</stp>
        <stp>FIELD</stp>
        <stp>PETRO261</stp>
        <stp>VIM</stp>
        <tr r="J14" s="19"/>
      </tp>
      <tp>
        <v>44.72</v>
        <stp>localhost</stp>
        <stp>BC</stp>
        <stp>FIELD</stp>
        <stp>PETRO263</stp>
        <stp>VIM</stp>
        <tr r="J17" s="19"/>
      </tp>
      <tp>
        <v>44.06</v>
        <stp>localhost</stp>
        <stp>BC</stp>
        <stp>FIELD</stp>
        <stp>PETRO269</stp>
        <stp>VIM</stp>
        <tr r="J16" s="19"/>
      </tp>
      <tp>
        <v>6.2100000000000002E-2</v>
        <stp>localhost</stp>
        <stp>BC</stp>
        <stp>FIELD</stp>
        <stp>ITUBN285</stp>
        <stp>GAM</stp>
        <tr r="M70" s="19"/>
      </tp>
      <tp>
        <v>5.8799999999999998E-2</v>
        <stp>localhost</stp>
        <stp>BC</stp>
        <stp>FIELD</stp>
        <stp>ITUBN281</stp>
        <stp>GAM</stp>
        <tr r="M69" s="19"/>
      </tp>
      <tp>
        <v>6.5199999999999994E-2</v>
        <stp>localhost</stp>
        <stp>BC</stp>
        <stp>FIELD</stp>
        <stp>ITUBN280</stp>
        <stp>GAM</stp>
        <tr r="M68" s="19"/>
      </tp>
      <tp>
        <v>6.83E-2</v>
        <stp>localhost</stp>
        <stp>BC</stp>
        <stp>FIELD</stp>
        <stp>ITUBN288</stp>
        <stp>GAM</stp>
        <tr r="M71" s="19"/>
      </tp>
      <tp>
        <v>7.3899999999999993E-2</v>
        <stp>localhost</stp>
        <stp>BC</stp>
        <stp>FIELD</stp>
        <stp>ITUBN295</stp>
        <stp>GAM</stp>
        <tr r="M73" s="19"/>
      </tp>
      <tp>
        <v>7.6399999999999996E-2</v>
        <stp>localhost</stp>
        <stp>BC</stp>
        <stp>FIELD</stp>
        <stp>ITUBN297</stp>
        <stp>GAM</stp>
        <tr r="M74" s="19"/>
      </tp>
      <tp>
        <v>7.1199999999999999E-2</v>
        <stp>localhost</stp>
        <stp>BC</stp>
        <stp>FIELD</stp>
        <stp>ITUBN292</stp>
        <stp>GAM</stp>
        <tr r="M72" s="19"/>
      </tp>
      <tp>
        <v>60.65</v>
        <stp>localhost</stp>
        <stp>BC</stp>
        <stp>FIELD</stp>
        <stp>BOVAN800</stp>
        <stp>VIM</stp>
        <tr r="J112" s="19"/>
      </tp>
      <tp>
        <v>3.2300000000000002E-2</v>
        <stp>localhost</stp>
        <stp>BC</stp>
        <stp>FIELD</stp>
        <stp>ITUBN249</stp>
        <stp>GAM</stp>
        <tr r="M61" s="19"/>
      </tp>
      <tp>
        <v>2.3699999999999999E-2</v>
        <stp>localhost</stp>
        <stp>BC</stp>
        <stp>FIELD</stp>
        <stp>ITUBN255</stp>
        <stp>GAM</stp>
        <tr r="M63" s="19"/>
      </tp>
      <tp>
        <v>2.64E-2</v>
        <stp>localhost</stp>
        <stp>BC</stp>
        <stp>FIELD</stp>
        <stp>ITUBN257</stp>
        <stp>GAM</stp>
        <tr r="M64" s="19"/>
      </tp>
      <tp>
        <v>2.1100000000000001E-2</v>
        <stp>localhost</stp>
        <stp>BC</stp>
        <stp>FIELD</stp>
        <stp>ITUBN251</stp>
        <stp>GAM</stp>
        <tr r="M62" s="19"/>
      </tp>
      <tp>
        <v>2.93E-2</v>
        <stp>localhost</stp>
        <stp>BC</stp>
        <stp>FIELD</stp>
        <stp>ITUBN258</stp>
        <stp>GAM</stp>
        <tr r="M65" s="19"/>
      </tp>
      <tp>
        <v>5.5500000000000001E-2</v>
        <stp>localhost</stp>
        <stp>BC</stp>
        <stp>FIELD</stp>
        <stp>ITUBN269</stp>
        <stp>GAM</stp>
        <tr r="M66" s="19"/>
      </tp>
      <tp>
        <v>4.53E-2</v>
        <stp>localhost</stp>
        <stp>BC</stp>
        <stp>FIELD</stp>
        <stp>ITUBN271</stp>
        <stp>GAM</stp>
        <tr r="M67" s="19"/>
      </tp>
      <tp>
        <v>44.02</v>
        <stp>localhost</stp>
        <stp>BC</stp>
        <stp>FIELD</stp>
        <stp>PETRO294</stp>
        <stp>VIM</stp>
        <tr r="J23" s="19"/>
      </tp>
      <tp t="s">
        <v/>
        <stp>localhost</stp>
        <stp>BC</stp>
        <stp>FIELD</stp>
        <stp>PETRO296</stp>
        <stp>VIM</stp>
        <tr r="J25" s="19"/>
      </tp>
      <tp>
        <v>37.78</v>
        <stp>localhost</stp>
        <stp>BC</stp>
        <stp>FIELD</stp>
        <stp>PETRO290</stp>
        <stp>VIM</stp>
        <tr r="J22" s="19"/>
      </tp>
      <tp>
        <v>44.03</v>
        <stp>localhost</stp>
        <stp>BC</stp>
        <stp>FIELD</stp>
        <stp>PETRO284</stp>
        <stp>VIM</stp>
        <tr r="J20" s="19"/>
      </tp>
      <tp>
        <v>42.26</v>
        <stp>localhost</stp>
        <stp>BC</stp>
        <stp>FIELD</stp>
        <stp>PETRO286</stp>
        <stp>VIM</stp>
        <tr r="J24" s="19"/>
      </tp>
      <tp>
        <v>43.68</v>
        <stp>localhost</stp>
        <stp>BC</stp>
        <stp>FIELD</stp>
        <stp>PETRO281</stp>
        <stp>VIM</stp>
        <tr r="J21" s="19"/>
      </tp>
      <tp>
        <v>8.5099999999999995E-2</v>
        <stp>localhost</stp>
        <stp>BC</stp>
        <stp>FIELD</stp>
        <stp>VVARN180</stp>
        <stp>GAM</stp>
        <tr r="M152" s="19"/>
      </tp>
      <tp>
        <v>8.2600000000000007E-2</v>
        <stp>localhost</stp>
        <stp>BC</stp>
        <stp>FIELD</stp>
        <stp>VVARN182</stp>
        <stp>GAM</stp>
        <tr r="M153" s="19"/>
      </tp>
      <tp>
        <v>1.3302</v>
        <stp>localhost</stp>
        <stp>BC</stp>
        <stp>FIELD</stp>
        <stp>BBDCN264</stp>
        <stp>PJU</stp>
        <tr r="N55" s="19"/>
      </tp>
      <tp>
        <v>1.4441999999999999</v>
        <stp>localhost</stp>
        <stp>BC</stp>
        <stp>FIELD</stp>
        <stp>BBDCN266</stp>
        <stp>PJU</stp>
        <tr r="N56" s="19"/>
      </tp>
      <tp>
        <v>1.2217</v>
        <stp>localhost</stp>
        <stp>BC</stp>
        <stp>FIELD</stp>
        <stp>BBDCN261</stp>
        <stp>PJU</stp>
        <tr r="N54" s="19"/>
      </tp>
      <tp>
        <v>6.9000000000000006E-2</v>
        <stp>localhost</stp>
        <stp>BC</stp>
        <stp>FIELD</stp>
        <stp>VVARN195</stp>
        <stp>GAM</stp>
        <tr r="M154" s="19"/>
      </tp>
      <tp>
        <v>2.0975000000000001</v>
        <stp>localhost</stp>
        <stp>BC</stp>
        <stp>FIELD</stp>
        <stp>BBDCN279</stp>
        <stp>PJU</stp>
        <tr r="N57" s="19"/>
      </tp>
      <tp>
        <v>28.53</v>
        <stp>localhost</stp>
        <stp>BC</stp>
        <stp>FIELD</stp>
        <stp>BBDCN289</stp>
        <stp>PEX</stp>
        <tr r="A58" s="19"/>
      </tp>
      <tp>
        <v>0.93</v>
        <stp>localhost</stp>
        <stp>BC</stp>
        <stp>FIELD</stp>
        <stp>BBDCN249</stp>
        <stp>PJU</stp>
        <tr r="N51" s="19"/>
      </tp>
      <tp>
        <v>0.5524</v>
        <stp>localhost</stp>
        <stp>BC</stp>
        <stp>FIELD</stp>
        <stp>BBDCN241</stp>
        <stp>PJU</stp>
        <tr r="N46" s="19"/>
      </tp>
      <tp>
        <v>1.1189</v>
        <stp>localhost</stp>
        <stp>BC</stp>
        <stp>FIELD</stp>
        <stp>BBDCN259</stp>
        <stp>PJU</stp>
        <tr r="N53" s="19"/>
      </tp>
      <tp>
        <v>1.0216000000000001</v>
        <stp>localhost</stp>
        <stp>BC</stp>
        <stp>FIELD</stp>
        <stp>BBDCN256</stp>
        <stp>PJU</stp>
        <tr r="N52" s="19"/>
      </tp>
      <tp>
        <v>0.84379999999999999</v>
        <stp>localhost</stp>
        <stp>BC</stp>
        <stp>FIELD</stp>
        <stp>BBDCN251</stp>
        <stp>PJU</stp>
        <tr r="N50" s="19"/>
      </tp>
      <tp>
        <v>51.96</v>
        <stp>localhost</stp>
        <stp>BC</stp>
        <stp>FIELD</stp>
        <stp>VALEN792</stp>
        <stp>VIM</stp>
        <tr r="J40" s="19"/>
      </tp>
      <tp>
        <v>0.38619999999999999</v>
        <stp>localhost</stp>
        <stp>BC</stp>
        <stp>FIELD</stp>
        <stp>BBDCN226</stp>
        <stp>PJU</stp>
        <tr r="N44" s="19"/>
      </tp>
      <tp>
        <v>-8.9999999999999998E-4</v>
        <stp>localhost</stp>
        <stp>BC</stp>
        <stp>FIELD</stp>
        <stp>VALEN590</stp>
        <stp>THE</stp>
        <tr r="L27" s="19"/>
      </tp>
      <tp>
        <v>-1E-3</v>
        <stp>localhost</stp>
        <stp>BC</stp>
        <stp>FIELD</stp>
        <stp>VALEN595</stp>
        <stp>THE</stp>
        <tr r="L28" s="19"/>
      </tp>
      <tp>
        <v>0.7631</v>
        <stp>localhost</stp>
        <stp>BC</stp>
        <stp>FIELD</stp>
        <stp>BBDCN238</stp>
        <stp>PJU</stp>
        <tr r="N49" s="19"/>
      </tp>
      <tp>
        <v>0.68769999999999998</v>
        <stp>localhost</stp>
        <stp>BC</stp>
        <stp>FIELD</stp>
        <stp>BBDCN239</stp>
        <stp>PJU</stp>
        <tr r="N48" s="19"/>
      </tp>
      <tp>
        <v>0.61750000000000005</v>
        <stp>localhost</stp>
        <stp>BC</stp>
        <stp>FIELD</stp>
        <stp>BBDCN234</stp>
        <stp>PJU</stp>
        <tr r="N47" s="19"/>
      </tp>
      <tp>
        <v>0.49230000000000002</v>
        <stp>localhost</stp>
        <stp>BC</stp>
        <stp>FIELD</stp>
        <stp>BBDCN231</stp>
        <stp>PJU</stp>
        <tr r="N45" s="19"/>
      </tp>
      <tp>
        <v>3.95E-2</v>
        <stp>localhost</stp>
        <stp>BC</stp>
        <stp>FIELD</stp>
        <stp>VVARN107</stp>
        <stp>GAM</stp>
        <tr r="M147" s="19"/>
      </tp>
      <tp>
        <v>-0.94799999999999995</v>
        <stp>localhost</stp>
        <stp>BC</stp>
        <stp>FIELD</stp>
        <stp>VVARN240</stp>
        <stp>DEL</stp>
        <tr r="K158" s="19"/>
      </tp>
      <tp>
        <v>2.64E-2</v>
        <stp>localhost</stp>
        <stp>BC</stp>
        <stp>FIELD</stp>
        <stp>VVARN100</stp>
        <stp>GAM</stp>
        <tr r="M146" s="19"/>
      </tp>
      <tp>
        <v>-0.96789999999999998</v>
        <stp>localhost</stp>
        <stp>BC</stp>
        <stp>FIELD</stp>
        <stp>VVARN255</stp>
        <stp>DEL</stp>
        <tr r="K159" s="19"/>
      </tp>
      <tp>
        <v>23.53</v>
        <stp>localhost</stp>
        <stp>BC</stp>
        <stp>FIELD</stp>
        <stp>BBDCN231</stp>
        <stp>PEX</stp>
        <tr r="A45" s="19"/>
      </tp>
      <tp>
        <v>-0.9728</v>
        <stp>localhost</stp>
        <stp>BC</stp>
        <stp>FIELD</stp>
        <stp>VVARN260</stp>
        <stp>DEL</stp>
        <tr r="K160" s="19"/>
      </tp>
      <tp>
        <v>24.03</v>
        <stp>localhost</stp>
        <stp>BC</stp>
        <stp>FIELD</stp>
        <stp>BBDCN234</stp>
        <stp>PEX</stp>
        <tr r="A47" s="19"/>
      </tp>
      <tp>
        <v>24.28</v>
        <stp>localhost</stp>
        <stp>BC</stp>
        <stp>FIELD</stp>
        <stp>BBDCN239</stp>
        <stp>PEX</stp>
        <tr r="A48" s="19"/>
      </tp>
      <tp>
        <v>24.53</v>
        <stp>localhost</stp>
        <stp>BC</stp>
        <stp>FIELD</stp>
        <stp>BBDCN238</stp>
        <stp>PEX</stp>
        <tr r="A49" s="19"/>
      </tp>
      <tp>
        <v>54.24</v>
        <stp>localhost</stp>
        <stp>BC</stp>
        <stp>FIELD</stp>
        <stp>VALEN767</stp>
        <stp>VIM</stp>
        <tr r="J39" s="19"/>
      </tp>
      <tp>
        <v>8.7099999999999997E-2</v>
        <stp>localhost</stp>
        <stp>BC</stp>
        <stp>FIELD</stp>
        <stp>VVARN135</stp>
        <stp>GAM</stp>
        <tr r="M148" s="19"/>
      </tp>
      <tp>
        <v>23.03</v>
        <stp>localhost</stp>
        <stp>BC</stp>
        <stp>FIELD</stp>
        <stp>BBDCN226</stp>
        <stp>PEX</stp>
        <tr r="A44" s="19"/>
      </tp>
      <tp>
        <v>24.78</v>
        <stp>localhost</stp>
        <stp>BC</stp>
        <stp>FIELD</stp>
        <stp>BBDCN251</stp>
        <stp>PEX</stp>
        <tr r="A50" s="19"/>
      </tp>
      <tp t="s">
        <v/>
        <stp>localhost</stp>
        <stp>BC</stp>
        <stp>FIELD</stp>
        <stp>VVARM205</stp>
        <stp>DEL</stp>
        <tr r="K161" s="19"/>
      </tp>
      <tp>
        <v>-0.82840000000000003</v>
        <stp>localhost</stp>
        <stp>BC</stp>
        <stp>FIELD</stp>
        <stp>VVARN200</stp>
        <stp>DEL</stp>
        <tr r="K155" s="19"/>
      </tp>
      <tp>
        <v>-0.83989999999999998</v>
        <stp>localhost</stp>
        <stp>BC</stp>
        <stp>FIELD</stp>
        <stp>VVARN202</stp>
        <stp>DEL</stp>
        <tr r="K156" s="19"/>
      </tp>
      <tp>
        <v>25.28</v>
        <stp>localhost</stp>
        <stp>BC</stp>
        <stp>FIELD</stp>
        <stp>BBDCN256</stp>
        <stp>PEX</stp>
        <tr r="A52" s="19"/>
      </tp>
      <tp>
        <v>25.53</v>
        <stp>localhost</stp>
        <stp>BC</stp>
        <stp>FIELD</stp>
        <stp>BBDCN259</stp>
        <stp>PEX</stp>
        <tr r="A53" s="19"/>
      </tp>
      <tp>
        <v>23.78</v>
        <stp>localhost</stp>
        <stp>BC</stp>
        <stp>FIELD</stp>
        <stp>BBDCN241</stp>
        <stp>PEX</stp>
        <tr r="A46" s="19"/>
      </tp>
      <tp>
        <v>-0.87060000000000004</v>
        <stp>localhost</stp>
        <stp>BC</stp>
        <stp>FIELD</stp>
        <stp>VVARN210</stp>
        <stp>DEL</stp>
        <tr r="K157" s="19"/>
      </tp>
      <tp>
        <v>9.8599999999999993E-2</v>
        <stp>localhost</stp>
        <stp>BC</stp>
        <stp>FIELD</stp>
        <stp>VVARN150</stp>
        <stp>GAM</stp>
        <tr r="M149" s="19"/>
      </tp>
      <tp>
        <v>25.03</v>
        <stp>localhost</stp>
        <stp>BC</stp>
        <stp>FIELD</stp>
        <stp>BBDCN249</stp>
        <stp>PEX</stp>
        <tr r="A51" s="19"/>
      </tp>
      <tp>
        <v>9.6699999999999994E-2</v>
        <stp>localhost</stp>
        <stp>BC</stp>
        <stp>FIELD</stp>
        <stp>VVARN165</stp>
        <stp>GAM</stp>
        <tr r="M150" s="19"/>
      </tp>
      <tp>
        <v>2.7151000000000001</v>
        <stp>localhost</stp>
        <stp>BC</stp>
        <stp>FIELD</stp>
        <stp>BBDCN289</stp>
        <stp>PJU</stp>
        <tr r="N58" s="19"/>
      </tp>
      <tp>
        <v>27.53</v>
        <stp>localhost</stp>
        <stp>BC</stp>
        <stp>FIELD</stp>
        <stp>BBDCN279</stp>
        <stp>PEX</stp>
        <tr r="A57" s="19"/>
      </tp>
      <tp>
        <v>25.78</v>
        <stp>localhost</stp>
        <stp>BC</stp>
        <stp>FIELD</stp>
        <stp>BBDCN261</stp>
        <stp>PEX</stp>
        <tr r="A54" s="19"/>
      </tp>
      <tp>
        <v>26.03</v>
        <stp>localhost</stp>
        <stp>BC</stp>
        <stp>FIELD</stp>
        <stp>BBDCN264</stp>
        <stp>PEX</stp>
        <tr r="A55" s="19"/>
      </tp>
      <tp>
        <v>9.3700000000000006E-2</v>
        <stp>localhost</stp>
        <stp>BC</stp>
        <stp>FIELD</stp>
        <stp>VVARN170</stp>
        <stp>GAM</stp>
        <tr r="M151" s="19"/>
      </tp>
      <tp>
        <v>26.28</v>
        <stp>localhost</stp>
        <stp>BC</stp>
        <stp>FIELD</stp>
        <stp>BBDCN266</stp>
        <stp>PEX</stp>
        <tr r="A56" s="19"/>
      </tp>
      <tp>
        <v>0.58330000000000004</v>
        <stp>localhost</stp>
        <stp>BC</stp>
        <stp>FIELD</stp>
        <stp>JBSSN215</stp>
        <stp>PJU</stp>
        <tr r="N136" s="19"/>
      </tp>
      <tp>
        <v>0.6532</v>
        <stp>localhost</stp>
        <stp>BC</stp>
        <stp>FIELD</stp>
        <stp>JBSSN217</stp>
        <stp>PJU</stp>
        <tr r="N137" s="19"/>
      </tp>
      <tp>
        <v>0.4592</v>
        <stp>localhost</stp>
        <stp>BC</stp>
        <stp>FIELD</stp>
        <stp>JBSSN210</stp>
        <stp>PJU</stp>
        <tr r="N134" s="19"/>
      </tp>
      <tp>
        <v>0.51870000000000005</v>
        <stp>localhost</stp>
        <stp>BC</stp>
        <stp>FIELD</stp>
        <stp>JBSSN212</stp>
        <stp>PJU</stp>
        <tr r="N135" s="19"/>
      </tp>
      <tp>
        <v>0.4047</v>
        <stp>localhost</stp>
        <stp>BC</stp>
        <stp>FIELD</stp>
        <stp>JBSSN207</stp>
        <stp>PJU</stp>
        <tr r="N133" s="19"/>
      </tp>
      <tp>
        <v>0.30990000000000001</v>
        <stp>localhost</stp>
        <stp>BC</stp>
        <stp>FIELD</stp>
        <stp>JBSSN202</stp>
        <stp>PJU</stp>
        <tr r="N132" s="19"/>
      </tp>
      <tp>
        <v>44.95</v>
        <stp>localhost</stp>
        <stp>BC</stp>
        <stp>FIELD</stp>
        <stp>BOVAN950</stp>
        <stp>VIM</stp>
        <tr r="J117" s="19"/>
      </tp>
      <tp>
        <v>1.4162999999999999</v>
        <stp>localhost</stp>
        <stp>BC</stp>
        <stp>FIELD</stp>
        <stp>JBSSN237</stp>
        <stp>PJU</stp>
        <tr r="N142" s="19"/>
      </tp>
      <tp>
        <v>1.1908000000000001</v>
        <stp>localhost</stp>
        <stp>BC</stp>
        <stp>FIELD</stp>
        <stp>JBSSN232</stp>
        <stp>PJU</stp>
        <tr r="N141" s="19"/>
      </tp>
      <tp>
        <v>0.98860000000000003</v>
        <stp>localhost</stp>
        <stp>BC</stp>
        <stp>FIELD</stp>
        <stp>JBSSN227</stp>
        <stp>PJU</stp>
        <tr r="N140" s="19"/>
      </tp>
      <tp>
        <v>0.72860000000000003</v>
        <stp>localhost</stp>
        <stp>BC</stp>
        <stp>FIELD</stp>
        <stp>JBSSN220</stp>
        <stp>PJU</stp>
        <tr r="N138" s="19"/>
      </tp>
      <tp>
        <v>0.80959999999999999</v>
        <stp>localhost</stp>
        <stp>BC</stp>
        <stp>FIELD</stp>
        <stp>JBSSN222</stp>
        <stp>PJU</stp>
        <tr r="N139" s="19"/>
      </tp>
      <tp>
        <v>48.61</v>
        <stp>localhost</stp>
        <stp>BC</stp>
        <stp>FIELD</stp>
        <stp>BOVAN930</stp>
        <stp>VIM</stp>
        <tr r="J116" s="19"/>
      </tp>
      <tp>
        <v>1.9363999999999999</v>
        <stp>localhost</stp>
        <stp>BC</stp>
        <stp>FIELD</stp>
        <stp>JBSSN247</stp>
        <stp>PJU</stp>
        <tr r="N144" s="19"/>
      </tp>
      <tp>
        <v>1.665</v>
        <stp>localhost</stp>
        <stp>BC</stp>
        <stp>FIELD</stp>
        <stp>JBSSN242</stp>
        <stp>PJU</stp>
        <tr r="N143" s="19"/>
      </tp>
      <tp>
        <v>50.55</v>
        <stp>localhost</stp>
        <stp>BC</stp>
        <stp>FIELD</stp>
        <stp>BOVAN900</stp>
        <stp>VIM</stp>
        <tr r="J115" s="19"/>
      </tp>
      <tp>
        <v>44249</v>
        <stp>localhost</stp>
        <stp>BC</stp>
        <stp>FIELD</stp>
        <stp>VVARN260</stp>
        <stp>DVC</stp>
        <tr r="C160" s="19"/>
      </tp>
      <tp>
        <v>24.25</v>
        <stp>localhost</stp>
        <stp>BC</stp>
        <stp>FIELD</stp>
        <stp>JBSSN242</stp>
        <stp>PEX</stp>
        <tr r="A143" s="19"/>
      </tp>
      <tp>
        <v>24.75</v>
        <stp>localhost</stp>
        <stp>BC</stp>
        <stp>FIELD</stp>
        <stp>JBSSN247</stp>
        <stp>PEX</stp>
        <tr r="A144" s="19"/>
      </tp>
      <tp>
        <v>44249</v>
        <stp>localhost</stp>
        <stp>BC</stp>
        <stp>FIELD</stp>
        <stp>VVARN255</stp>
        <stp>DVC</stp>
        <tr r="C159" s="19"/>
      </tp>
      <tp>
        <v>44249</v>
        <stp>localhost</stp>
        <stp>BC</stp>
        <stp>FIELD</stp>
        <stp>VVARN240</stp>
        <stp>DVC</stp>
        <tr r="C158" s="19"/>
      </tp>
      <tp>
        <v>22</v>
        <stp>localhost</stp>
        <stp>BC</stp>
        <stp>FIELD</stp>
        <stp>JBSSN220</stp>
        <stp>PEX</stp>
        <tr r="A138" s="19"/>
      </tp>
      <tp>
        <v>22.25</v>
        <stp>localhost</stp>
        <stp>BC</stp>
        <stp>FIELD</stp>
        <stp>JBSSN222</stp>
        <stp>PEX</stp>
        <tr r="A139" s="19"/>
      </tp>
      <tp>
        <v>8.09E-2</v>
        <stp>localhost</stp>
        <stp>BC</stp>
        <stp>FIELD</stp>
        <stp>ITUBN301</stp>
        <stp>GAM</stp>
        <tr r="M75" s="19"/>
      </tp>
      <tp>
        <v>22.75</v>
        <stp>localhost</stp>
        <stp>BC</stp>
        <stp>FIELD</stp>
        <stp>JBSSN227</stp>
        <stp>PEX</stp>
        <tr r="A140" s="19"/>
      </tp>
      <tp>
        <v>8.5699999999999998E-2</v>
        <stp>localhost</stp>
        <stp>BC</stp>
        <stp>FIELD</stp>
        <stp>ITUBN308</stp>
        <stp>GAM</stp>
        <tr r="M76" s="19"/>
      </tp>
      <tp>
        <v>23.25</v>
        <stp>localhost</stp>
        <stp>BC</stp>
        <stp>FIELD</stp>
        <stp>JBSSN232</stp>
        <stp>PEX</stp>
        <tr r="A141" s="19"/>
      </tp>
      <tp>
        <v>23.75</v>
        <stp>localhost</stp>
        <stp>BC</stp>
        <stp>FIELD</stp>
        <stp>JBSSN237</stp>
        <stp>PEX</stp>
        <tr r="A142" s="19"/>
      </tp>
      <tp>
        <v>20.25</v>
        <stp>localhost</stp>
        <stp>BC</stp>
        <stp>FIELD</stp>
        <stp>JBSSN202</stp>
        <stp>PEX</stp>
        <tr r="A132" s="19"/>
      </tp>
      <tp>
        <v>41.41</v>
        <stp>localhost</stp>
        <stp>BC</stp>
        <stp>FIELD</stp>
        <stp>BOVAN990</stp>
        <stp>VIM</stp>
        <tr r="J119" s="19"/>
      </tp>
      <tp>
        <v>20.75</v>
        <stp>localhost</stp>
        <stp>BC</stp>
        <stp>FIELD</stp>
        <stp>JBSSN207</stp>
        <stp>PEX</stp>
        <tr r="A133" s="19"/>
      </tp>
      <tp>
        <v>44249</v>
        <stp>localhost</stp>
        <stp>BC</stp>
        <stp>FIELD</stp>
        <stp>VVARN210</stp>
        <stp>DVC</stp>
        <tr r="C157" s="19"/>
      </tp>
      <tp>
        <v>21</v>
        <stp>localhost</stp>
        <stp>BC</stp>
        <stp>FIELD</stp>
        <stp>JBSSN210</stp>
        <stp>PEX</stp>
        <tr r="A134" s="19"/>
      </tp>
      <tp>
        <v>21.25</v>
        <stp>localhost</stp>
        <stp>BC</stp>
        <stp>FIELD</stp>
        <stp>JBSSN212</stp>
        <stp>PEX</stp>
        <tr r="A135" s="19"/>
      </tp>
      <tp>
        <v>21.5</v>
        <stp>localhost</stp>
        <stp>BC</stp>
        <stp>FIELD</stp>
        <stp>JBSSN215</stp>
        <stp>PEX</stp>
        <tr r="A136" s="19"/>
      </tp>
      <tp>
        <v>42.21</v>
        <stp>localhost</stp>
        <stp>BC</stp>
        <stp>FIELD</stp>
        <stp>BOVAN980</stp>
        <stp>VIM</stp>
        <tr r="J118" s="19"/>
      </tp>
      <tp>
        <v>21.75</v>
        <stp>localhost</stp>
        <stp>BC</stp>
        <stp>FIELD</stp>
        <stp>JBSSN217</stp>
        <stp>PEX</stp>
        <tr r="A137" s="19"/>
      </tp>
      <tp>
        <v>44249</v>
        <stp>localhost</stp>
        <stp>BC</stp>
        <stp>FIELD</stp>
        <stp>VVARN202</stp>
        <stp>DVC</stp>
        <tr r="C156" s="19"/>
      </tp>
      <tp>
        <v>44249</v>
        <stp>localhost</stp>
        <stp>BC</stp>
        <stp>FIELD</stp>
        <stp>VVARN200</stp>
        <stp>DVC</stp>
        <tr r="C155" s="19"/>
      </tp>
      <tp>
        <v>44214</v>
        <stp>localhost</stp>
        <stp>BC</stp>
        <stp>FIELD</stp>
        <stp>VVARM205</stp>
        <stp>DVC</stp>
        <tr r="C161" s="19"/>
      </tp>
      <tp>
        <v>44.38</v>
        <stp>localhost</stp>
        <stp>BC</stp>
        <stp>FIELD</stp>
        <stp>BBASN308</stp>
        <stp>VIM</stp>
        <tr r="J95" s="19"/>
      </tp>
      <tp>
        <v>43.15</v>
        <stp>localhost</stp>
        <stp>BC</stp>
        <stp>FIELD</stp>
        <stp>BBASN316</stp>
        <stp>VIM</stp>
        <tr r="J98" s="19"/>
      </tp>
      <tp>
        <v>44.08</v>
        <stp>localhost</stp>
        <stp>BC</stp>
        <stp>FIELD</stp>
        <stp>BBASN312</stp>
        <stp>VIM</stp>
        <tr r="J96" s="19"/>
      </tp>
      <tp>
        <v>57.74</v>
        <stp>localhost</stp>
        <stp>BC</stp>
        <stp>FIELD</stp>
        <stp>VALEN600</stp>
        <stp>PEX</stp>
        <tr r="A29" s="19"/>
      </tp>
      <tp>
        <v>43.04</v>
        <stp>localhost</stp>
        <stp>BC</stp>
        <stp>FIELD</stp>
        <stp>BBASN325</stp>
        <stp>VIM</stp>
        <tr r="J99" s="19"/>
      </tp>
      <tp>
        <v>43.66</v>
        <stp>localhost</stp>
        <stp>BC</stp>
        <stp>FIELD</stp>
        <stp>BBASN320</stp>
        <stp>VIM</stp>
        <tr r="J97" s="19"/>
      </tp>
      <tp>
        <v>42.33</v>
        <stp>localhost</stp>
        <stp>BC</stp>
        <stp>FIELD</stp>
        <stp>BBASN323</stp>
        <stp>VIM</stp>
        <tr r="J100" s="19"/>
      </tp>
      <tp>
        <v>60.74</v>
        <stp>localhost</stp>
        <stp>BC</stp>
        <stp>FIELD</stp>
        <stp>VALEN630</stp>
        <stp>PEX</stp>
        <tr r="A30" s="19"/>
      </tp>
      <tp>
        <v>42.77</v>
        <stp>localhost</stp>
        <stp>BC</stp>
        <stp>FIELD</stp>
        <stp>BBASN328</stp>
        <stp>VIM</stp>
        <tr r="J101" s="19"/>
      </tp>
      <tp>
        <v>62.74</v>
        <stp>localhost</stp>
        <stp>BC</stp>
        <stp>FIELD</stp>
        <stp>VALEN627</stp>
        <stp>PEX</stp>
        <tr r="A32" s="19"/>
      </tp>
      <tp>
        <v>41.77</v>
        <stp>localhost</stp>
        <stp>BC</stp>
        <stp>FIELD</stp>
        <stp>BBASN335</stp>
        <stp>VIM</stp>
        <tr r="J102" s="19"/>
      </tp>
      <tp>
        <v>41.81</v>
        <stp>localhost</stp>
        <stp>BC</stp>
        <stp>FIELD</stp>
        <stp>BBASN337</stp>
        <stp>VIM</stp>
        <tr r="J103" s="19"/>
      </tp>
      <tp>
        <v>42.03</v>
        <stp>localhost</stp>
        <stp>BC</stp>
        <stp>FIELD</stp>
        <stp>BBASN345</stp>
        <stp>VIM</stp>
        <tr r="J104" s="19"/>
      </tp>
      <tp>
        <v>40.01</v>
        <stp>localhost</stp>
        <stp>BC</stp>
        <stp>FIELD</stp>
        <stp>BBASN347</stp>
        <stp>VIM</stp>
        <tr r="J105" s="19"/>
      </tp>
      <tp>
        <v>40.31</v>
        <stp>localhost</stp>
        <stp>BC</stp>
        <stp>FIELD</stp>
        <stp>BBASN343</stp>
        <stp>VIM</stp>
        <tr r="J106" s="19"/>
      </tp>
      <tp t="s">
        <v/>
        <stp>localhost</stp>
        <stp>BC</stp>
        <stp>FIELD</stp>
        <stp>BBDCN300</stp>
        <stp>VIM</stp>
        <tr r="J59" s="19"/>
      </tp>
      <tp>
        <v>62.24</v>
        <stp>localhost</stp>
        <stp>BC</stp>
        <stp>FIELD</stp>
        <stp>VALEN645</stp>
        <stp>PEX</stp>
        <tr r="A31" s="19"/>
      </tp>
      <tp>
        <v>39.89</v>
        <stp>localhost</stp>
        <stp>BC</stp>
        <stp>FIELD</stp>
        <stp>BBASN350</stp>
        <stp>VIM</stp>
        <tr r="J107" s="19"/>
      </tp>
      <tp>
        <v>40.729999999999997</v>
        <stp>localhost</stp>
        <stp>BC</stp>
        <stp>FIELD</stp>
        <stp>BBASN353</stp>
        <stp>VIM</stp>
        <tr r="J108" s="19"/>
      </tp>
      <tp>
        <v>65.239999999999995</v>
        <stp>localhost</stp>
        <stp>BC</stp>
        <stp>FIELD</stp>
        <stp>VALEN675</stp>
        <stp>PEX</stp>
        <tr r="A35" s="19"/>
      </tp>
      <tp>
        <v>0.13059999999999999</v>
        <stp>localhost</stp>
        <stp>BC</stp>
        <stp>FIELD</stp>
        <stp>VALEN687</stp>
        <stp>PJU</stp>
        <tr r="N37" s="19"/>
      </tp>
      <tp>
        <v>64.239999999999995</v>
        <stp>localhost</stp>
        <stp>BC</stp>
        <stp>FIELD</stp>
        <stp>VALEN665</stp>
        <stp>PEX</stp>
        <tr r="A34" s="19"/>
      </tp>
      <tp>
        <v>38.51</v>
        <stp>localhost</stp>
        <stp>BC</stp>
        <stp>FIELD</stp>
        <stp>BBASN372</stp>
        <stp>VIM</stp>
        <tr r="J109" s="19"/>
      </tp>
      <tp>
        <v>63.74</v>
        <stp>localhost</stp>
        <stp>BC</stp>
        <stp>FIELD</stp>
        <stp>VALEN660</stp>
        <stp>PEX</stp>
        <tr r="A33" s="19"/>
      </tp>
      <tp>
        <v>0.14710000000000001</v>
        <stp>localhost</stp>
        <stp>BC</stp>
        <stp>FIELD</stp>
        <stp>VALEN692</stp>
        <stp>PJU</stp>
        <tr r="N38" s="19"/>
      </tp>
      <tp>
        <v>9.0200000000000002E-2</v>
        <stp>localhost</stp>
        <stp>BC</stp>
        <stp>FIELD</stp>
        <stp>VALEN695</stp>
        <stp>PJU</stp>
        <tr r="N36" s="19"/>
      </tp>
      <tp>
        <v>67.239999999999995</v>
        <stp>localhost</stp>
        <stp>BC</stp>
        <stp>FIELD</stp>
        <stp>VALEN695</stp>
        <stp>PEX</stp>
        <tr r="A36" s="19"/>
      </tp>
      <tp>
        <v>69.239999999999995</v>
        <stp>localhost</stp>
        <stp>BC</stp>
        <stp>FIELD</stp>
        <stp>VALEN692</stp>
        <stp>PEX</stp>
        <tr r="A38" s="19"/>
      </tp>
      <tp>
        <v>3.4599999999999999E-2</v>
        <stp>localhost</stp>
        <stp>BC</stp>
        <stp>FIELD</stp>
        <stp>VALEN660</stp>
        <stp>PJU</stp>
        <tr r="N33" s="19"/>
      </tp>
      <tp>
        <v>0.04</v>
        <stp>localhost</stp>
        <stp>BC</stp>
        <stp>FIELD</stp>
        <stp>VALEN665</stp>
        <stp>PJU</stp>
        <tr r="N34" s="19"/>
      </tp>
      <tp>
        <v>68.739999999999995</v>
        <stp>localhost</stp>
        <stp>BC</stp>
        <stp>FIELD</stp>
        <stp>VALEN687</stp>
        <stp>PEX</stp>
        <tr r="A37" s="19"/>
      </tp>
      <tp>
        <v>44.92</v>
        <stp>localhost</stp>
        <stp>BC</stp>
        <stp>FIELD</stp>
        <stp>BBASN390</stp>
        <stp>VIM</stp>
        <tr r="J110" s="19"/>
      </tp>
      <tp>
        <v>5.2999999999999999E-2</v>
        <stp>localhost</stp>
        <stp>BC</stp>
        <stp>FIELD</stp>
        <stp>VALEN675</stp>
        <stp>PJU</stp>
        <tr r="N35" s="19"/>
      </tp>
      <tp>
        <v>2.1899999999999999E-2</v>
        <stp>localhost</stp>
        <stp>BC</stp>
        <stp>FIELD</stp>
        <stp>VALEN645</stp>
        <stp>PJU</stp>
        <tr r="N31" s="19"/>
      </tp>
      <tp>
        <v>2.5600000000000001E-2</v>
        <stp>localhost</stp>
        <stp>BC</stp>
        <stp>FIELD</stp>
        <stp>VALEN627</stp>
        <stp>PJU</stp>
        <tr r="N32" s="19"/>
      </tp>
      <tp>
        <v>1.35E-2</v>
        <stp>localhost</stp>
        <stp>BC</stp>
        <stp>FIELD</stp>
        <stp>VALEN630</stp>
        <stp>PJU</stp>
        <tr r="N30" s="19"/>
      </tp>
      <tp>
        <v>4.5999999999999999E-3</v>
        <stp>localhost</stp>
        <stp>BC</stp>
        <stp>FIELD</stp>
        <stp>VALEN600</stp>
        <stp>PJU</stp>
        <tr r="N29" s="19"/>
      </tp>
      <tp>
        <v>29</v>
        <stp>localhost</stp>
        <stp>BC</stp>
        <stp>FIELD</stp>
        <stp>PETRO290</stp>
        <stp>PEX</stp>
        <tr r="A22" s="19"/>
      </tp>
      <tp>
        <v>2.1934999999999998</v>
        <stp>localhost</stp>
        <stp>BC</stp>
        <stp>FIELD</stp>
        <stp>PETRO269</stp>
        <stp>PJU</stp>
        <tr r="N16" s="19"/>
      </tp>
      <tp>
        <v>29.5</v>
        <stp>localhost</stp>
        <stp>BC</stp>
        <stp>FIELD</stp>
        <stp>PETRO294</stp>
        <stp>PEX</stp>
        <tr r="A23" s="19"/>
      </tp>
      <tp>
        <v>30.25</v>
        <stp>localhost</stp>
        <stp>BC</stp>
        <stp>FIELD</stp>
        <stp>PETRO296</stp>
        <stp>PEX</stp>
        <tr r="A25" s="19"/>
      </tp>
      <tp>
        <v>2.0783</v>
        <stp>localhost</stp>
        <stp>BC</stp>
        <stp>FIELD</stp>
        <stp>PETRO266</stp>
        <stp>PJU</stp>
        <tr r="N15" s="19"/>
      </tp>
      <tp>
        <v>1.9666999999999999</v>
        <stp>localhost</stp>
        <stp>BC</stp>
        <stp>FIELD</stp>
        <stp>PETRO261</stp>
        <stp>PJU</stp>
        <tr r="N14" s="19"/>
      </tp>
      <tp>
        <v>2.4342999999999999</v>
        <stp>localhost</stp>
        <stp>BC</stp>
        <stp>FIELD</stp>
        <stp>PETRO263</stp>
        <stp>PJU</stp>
        <tr r="N17" s="19"/>
      </tp>
      <tp>
        <v>29</v>
        <stp>localhost</stp>
        <stp>BC</stp>
        <stp>FIELD</stp>
        <stp>PETRO281</stp>
        <stp>PEX</stp>
        <tr r="A21" s="19"/>
      </tp>
      <tp>
        <v>2.6888000000000001</v>
        <stp>localhost</stp>
        <stp>BC</stp>
        <stp>FIELD</stp>
        <stp>PETRO279</stp>
        <stp>PJU</stp>
        <tr r="N19" s="19"/>
      </tp>
      <tp>
        <v>28.5</v>
        <stp>localhost</stp>
        <stp>BC</stp>
        <stp>FIELD</stp>
        <stp>PETRO284</stp>
        <stp>PEX</stp>
        <tr r="A20" s="19"/>
      </tp>
      <tp>
        <v>30</v>
        <stp>localhost</stp>
        <stp>BC</stp>
        <stp>FIELD</stp>
        <stp>PETRO286</stp>
        <stp>PEX</stp>
        <tr r="A24" s="19"/>
      </tp>
      <tp>
        <v>2.5598000000000001</v>
        <stp>localhost</stp>
        <stp>BC</stp>
        <stp>FIELD</stp>
        <stp>PETRO276</stp>
        <stp>PJU</stp>
        <tr r="N18" s="19"/>
      </tp>
      <tp>
        <v>2.7400000000000001E-2</v>
        <stp>localhost</stp>
        <stp>BC</stp>
        <stp>FIELD</stp>
        <stp>BOVAN850</stp>
        <stp>PJU</stp>
        <tr r="N113" s="19"/>
      </tp>
      <tp>
        <v>1.3714</v>
        <stp>localhost</stp>
        <stp>BC</stp>
        <stp>FIELD</stp>
        <stp>PETRO249</stp>
        <stp>PJU</stp>
        <tr r="N10" s="19"/>
      </tp>
      <tp>
        <v>1.754</v>
        <stp>localhost</stp>
        <stp>BC</stp>
        <stp>FIELD</stp>
        <stp>PETRO259</stp>
        <stp>PJU</stp>
        <tr r="N12" s="19"/>
      </tp>
      <tp>
        <v>1.8586</v>
        <stp>localhost</stp>
        <stp>BC</stp>
        <stp>FIELD</stp>
        <stp>PETRO256</stp>
        <stp>PJU</stp>
        <tr r="N13" s="19"/>
      </tp>
      <tp>
        <v>1.5556000000000001</v>
        <stp>localhost</stp>
        <stp>BC</stp>
        <stp>FIELD</stp>
        <stp>PETRO251</stp>
        <stp>PJU</stp>
        <tr r="N11" s="19"/>
      </tp>
      <tp>
        <v>4.7399999999999998E-2</v>
        <stp>localhost</stp>
        <stp>BC</stp>
        <stp>FIELD</stp>
        <stp>BOVAN870</stp>
        <stp>PJU</stp>
        <tr r="N114" s="19"/>
      </tp>
      <tp>
        <v>5.7000000000000002E-3</v>
        <stp>localhost</stp>
        <stp>BC</stp>
        <stp>FIELD</stp>
        <stp>BOVAN800</stp>
        <stp>PJU</stp>
        <tr r="N112" s="19"/>
      </tp>
      <tp>
        <v>-1.61E-2</v>
        <stp>localhost</stp>
        <stp>BC</stp>
        <stp>FIELD</stp>
        <stp>JBSSN195</stp>
        <stp>THE</stp>
        <tr r="L130" s="19"/>
      </tp>
      <tp>
        <v>-1.77E-2</v>
        <stp>localhost</stp>
        <stp>BC</stp>
        <stp>FIELD</stp>
        <stp>JBSSN197</stp>
        <stp>THE</stp>
        <tr r="L131" s="19"/>
      </tp>
      <tp>
        <v>-1.32E-2</v>
        <stp>localhost</stp>
        <stp>BC</stp>
        <stp>FIELD</stp>
        <stp>JBSSN190</stp>
        <stp>THE</stp>
        <tr r="L129" s="19"/>
      </tp>
      <tp>
        <v>80</v>
        <stp>localhost</stp>
        <stp>BC</stp>
        <stp>FIELD</stp>
        <stp>BOVAN800</stp>
        <stp>PEX</stp>
        <tr r="A112" s="19"/>
      </tp>
      <tp>
        <v>25.5</v>
        <stp>localhost</stp>
        <stp>BC</stp>
        <stp>FIELD</stp>
        <stp>PETRO251</stp>
        <stp>PEX</stp>
        <tr r="A11" s="19"/>
      </tp>
      <tp>
        <v>26.25</v>
        <stp>localhost</stp>
        <stp>BC</stp>
        <stp>FIELD</stp>
        <stp>PETRO256</stp>
        <stp>PEX</stp>
        <tr r="A13" s="19"/>
      </tp>
      <tp>
        <v>26</v>
        <stp>localhost</stp>
        <stp>BC</stp>
        <stp>FIELD</stp>
        <stp>PETRO259</stp>
        <stp>PEX</stp>
        <tr r="A12" s="19"/>
      </tp>
      <tp>
        <v>87</v>
        <stp>localhost</stp>
        <stp>BC</stp>
        <stp>FIELD</stp>
        <stp>BOVAN870</stp>
        <stp>PEX</stp>
        <tr r="A114" s="19"/>
      </tp>
      <tp>
        <v>25</v>
        <stp>localhost</stp>
        <stp>BC</stp>
        <stp>FIELD</stp>
        <stp>PETRO249</stp>
        <stp>PEX</stp>
        <tr r="A10" s="19"/>
      </tp>
      <tp>
        <v>27.75</v>
        <stp>localhost</stp>
        <stp>BC</stp>
        <stp>FIELD</stp>
        <stp>PETRO276</stp>
        <stp>PEX</stp>
        <tr r="A18" s="19"/>
      </tp>
      <tp>
        <v>28</v>
        <stp>localhost</stp>
        <stp>BC</stp>
        <stp>FIELD</stp>
        <stp>PETRO279</stp>
        <stp>PEX</stp>
        <tr r="A19" s="19"/>
      </tp>
      <tp>
        <v>2.9569000000000001</v>
        <stp>localhost</stp>
        <stp>BC</stp>
        <stp>FIELD</stp>
        <stp>PETRO284</stp>
        <stp>PJU</stp>
        <tr r="N20" s="19"/>
      </tp>
      <tp>
        <v>3.8386</v>
        <stp>localhost</stp>
        <stp>BC</stp>
        <stp>FIELD</stp>
        <stp>PETRO286</stp>
        <stp>PJU</stp>
        <tr r="N24" s="19"/>
      </tp>
      <tp>
        <v>3.2381000000000002</v>
        <stp>localhost</stp>
        <stp>BC</stp>
        <stp>FIELD</stp>
        <stp>PETRO281</stp>
        <stp>PJU</stp>
        <tr r="N21" s="19"/>
      </tp>
      <tp>
        <v>85</v>
        <stp>localhost</stp>
        <stp>BC</stp>
        <stp>FIELD</stp>
        <stp>BOVAN850</stp>
        <stp>PEX</stp>
        <tr r="A113" s="19"/>
      </tp>
      <tp>
        <v>26.5</v>
        <stp>localhost</stp>
        <stp>BC</stp>
        <stp>FIELD</stp>
        <stp>PETRO261</stp>
        <stp>PEX</stp>
        <tr r="A14" s="19"/>
      </tp>
      <tp>
        <v>27.5</v>
        <stp>localhost</stp>
        <stp>BC</stp>
        <stp>FIELD</stp>
        <stp>PETRO263</stp>
        <stp>PEX</stp>
        <tr r="A17" s="19"/>
      </tp>
      <tp>
        <v>26.75</v>
        <stp>localhost</stp>
        <stp>BC</stp>
        <stp>FIELD</stp>
        <stp>PETRO266</stp>
        <stp>PEX</stp>
        <tr r="A15" s="19"/>
      </tp>
      <tp>
        <v>27</v>
        <stp>localhost</stp>
        <stp>BC</stp>
        <stp>FIELD</stp>
        <stp>PETRO269</stp>
        <stp>PEX</stp>
        <tr r="A16" s="19"/>
      </tp>
      <tp>
        <v>3.5320999999999998</v>
        <stp>localhost</stp>
        <stp>BC</stp>
        <stp>FIELD</stp>
        <stp>PETRO294</stp>
        <stp>PJU</stp>
        <tr r="N23" s="19"/>
      </tp>
      <tp>
        <v>3.9964</v>
        <stp>localhost</stp>
        <stp>BC</stp>
        <stp>FIELD</stp>
        <stp>PETRO296</stp>
        <stp>PJU</stp>
        <tr r="N25" s="19"/>
      </tp>
      <tp>
        <v>8.0692000000000004</v>
        <stp>localhost</stp>
        <stp>BC</stp>
        <stp>FIELD</stp>
        <stp>PETRO290</stp>
        <stp>PJU</stp>
        <tr r="N22" s="19"/>
      </tp>
    </main>
    <main first="octo.rtdserver">
      <tp>
        <v>121740.64</v>
        <stp/>
        <stp>IBOV</stp>
        <stp>56</stp>
        <tr r="P28" s="19"/>
        <tr r="C83" s="37"/>
      </tp>
      <tp>
        <v>1.1599999999999999</v>
        <stp/>
        <stp>IBOV</stp>
        <stp>60</stp>
        <tr r="Q28" s="19"/>
        <tr r="D83" s="37"/>
      </tp>
      <tp>
        <v>3123971070</v>
        <stp/>
        <stp>IBOV</stp>
        <stp>74</stp>
        <tr r="G83" s="37"/>
      </tp>
      <tp>
        <v>120351.43</v>
        <stp/>
        <stp>IBOV</stp>
        <stp>71</stp>
        <tr r="E83" s="37"/>
      </tp>
      <tp>
        <v>121795.81</v>
        <stp/>
        <stp>IBOV</stp>
        <stp>70</stp>
        <tr r="F83" s="37"/>
      </tp>
    </main>
    <main first="bcpserver">
      <tp>
        <v>39.53</v>
        <stp>localhost</stp>
        <stp>BC</stp>
        <stp>FIELD</stp>
        <stp>BBDCN256</stp>
        <stp>VIM</stp>
        <tr r="J52" s="19"/>
      </tp>
      <tp>
        <v>39.86</v>
        <stp>localhost</stp>
        <stp>BC</stp>
        <stp>FIELD</stp>
        <stp>BBDCN251</stp>
        <stp>VIM</stp>
        <tr r="J50" s="19"/>
      </tp>
      <tp>
        <v>39.17</v>
        <stp>localhost</stp>
        <stp>BC</stp>
        <stp>FIELD</stp>
        <stp>BBDCN259</stp>
        <stp>VIM</stp>
        <tr r="J53" s="19"/>
      </tp>
      <tp>
        <v>42.14</v>
        <stp>localhost</stp>
        <stp>BC</stp>
        <stp>FIELD</stp>
        <stp>BBDCN241</stp>
        <stp>VIM</stp>
        <tr r="J46" s="19"/>
      </tp>
      <tp>
        <v>39.630000000000003</v>
        <stp>localhost</stp>
        <stp>BC</stp>
        <stp>FIELD</stp>
        <stp>BBDCN249</stp>
        <stp>VIM</stp>
        <tr r="J51" s="19"/>
      </tp>
      <tp>
        <v>37.93</v>
        <stp>localhost</stp>
        <stp>BC</stp>
        <stp>FIELD</stp>
        <stp>BBDCN279</stp>
        <stp>VIM</stp>
        <tr r="J57" s="19"/>
      </tp>
      <tp>
        <v>38.770000000000003</v>
        <stp>localhost</stp>
        <stp>BC</stp>
        <stp>FIELD</stp>
        <stp>BBDCN264</stp>
        <stp>VIM</stp>
        <tr r="J55" s="19"/>
      </tp>
      <tp>
        <v>38.69</v>
        <stp>localhost</stp>
        <stp>BC</stp>
        <stp>FIELD</stp>
        <stp>BBDCN266</stp>
        <stp>VIM</stp>
        <tr r="J56" s="19"/>
      </tp>
      <tp>
        <v>39.28</v>
        <stp>localhost</stp>
        <stp>BC</stp>
        <stp>FIELD</stp>
        <stp>BBDCN261</stp>
        <stp>VIM</stp>
        <tr r="J54" s="19"/>
      </tp>
      <tp>
        <v>41.38</v>
        <stp>localhost</stp>
        <stp>BC</stp>
        <stp>FIELD</stp>
        <stp>BBDCN234</stp>
        <stp>VIM</stp>
        <tr r="J47" s="19"/>
      </tp>
      <tp>
        <v>43.33</v>
        <stp>localhost</stp>
        <stp>BC</stp>
        <stp>FIELD</stp>
        <stp>BBDCN231</stp>
        <stp>VIM</stp>
        <tr r="J45" s="19"/>
      </tp>
      <tp>
        <v>40.28</v>
        <stp>localhost</stp>
        <stp>BC</stp>
        <stp>FIELD</stp>
        <stp>BBDCN238</stp>
        <stp>VIM</stp>
        <tr r="J49" s="19"/>
      </tp>
      <tp>
        <v>41.42</v>
        <stp>localhost</stp>
        <stp>BC</stp>
        <stp>FIELD</stp>
        <stp>BBDCN239</stp>
        <stp>VIM</stp>
        <tr r="J48" s="19"/>
      </tp>
      <tp>
        <v>46.02</v>
        <stp>localhost</stp>
        <stp>BC</stp>
        <stp>FIELD</stp>
        <stp>BBDCN226</stp>
        <stp>VIM</stp>
        <tr r="J44" s="19"/>
      </tp>
      <tp>
        <v>76.739999999999995</v>
        <stp>localhost</stp>
        <stp>BC</stp>
        <stp>FIELD</stp>
        <stp>VALEN767</stp>
        <stp>PEX</stp>
        <tr r="A39" s="19"/>
      </tp>
      <tp>
        <v>1.0113000000000001</v>
        <stp>localhost</stp>
        <stp>BC</stp>
        <stp>FIELD</stp>
        <stp>VALEN792</stp>
        <stp>PJU</stp>
        <tr r="N40" s="19"/>
      </tp>
      <tp>
        <v>79.239999999999995</v>
        <stp>localhost</stp>
        <stp>BC</stp>
        <stp>FIELD</stp>
        <stp>VALEN792</stp>
        <stp>PEX</stp>
        <tr r="A40" s="19"/>
      </tp>
      <tp>
        <v>0.67</v>
        <stp>localhost</stp>
        <stp>BC</stp>
        <stp>FIELD</stp>
        <stp>VALEN767</stp>
        <stp>PJU</stp>
        <tr r="N39" s="19"/>
      </tp>
      <tp>
        <v>42.77</v>
        <stp>localhost</stp>
        <stp>BC</stp>
        <stp>FIELD</stp>
        <stp>BBDCN289</stp>
        <stp>VIM</stp>
        <tr r="J58" s="19"/>
      </tp>
      <tp>
        <v>37.33</v>
        <stp>localhost</stp>
        <stp>BC</stp>
        <stp>FIELD</stp>
        <stp>JBSSN227</stp>
        <stp>VIM</stp>
        <tr r="J140" s="19"/>
      </tp>
      <tp>
        <v>36.380000000000003</v>
        <stp>localhost</stp>
        <stp>BC</stp>
        <stp>FIELD</stp>
        <stp>JBSSN220</stp>
        <stp>VIM</stp>
        <tr r="J138" s="19"/>
      </tp>
      <tp>
        <v>38.020000000000003</v>
        <stp>localhost</stp>
        <stp>BC</stp>
        <stp>FIELD</stp>
        <stp>JBSSN222</stp>
        <stp>VIM</stp>
        <tr r="J139" s="19"/>
      </tp>
      <tp>
        <v>36.619999999999997</v>
        <stp>localhost</stp>
        <stp>BC</stp>
        <stp>FIELD</stp>
        <stp>JBSSN237</stp>
        <stp>VIM</stp>
        <tr r="J142" s="19"/>
      </tp>
      <tp>
        <v>35.479999999999997</v>
        <stp>localhost</stp>
        <stp>BC</stp>
        <stp>FIELD</stp>
        <stp>JBSSN232</stp>
        <stp>VIM</stp>
        <tr r="J141" s="19"/>
      </tp>
      <tp>
        <v>0.29820000000000002</v>
        <stp>localhost</stp>
        <stp>BC</stp>
        <stp>FIELD</stp>
        <stp>BOVAN950</stp>
        <stp>PJU</stp>
        <tr r="N117" s="19"/>
      </tp>
      <tp>
        <v>99</v>
        <stp>localhost</stp>
        <stp>BC</stp>
        <stp>FIELD</stp>
        <stp>BOVAN990</stp>
        <stp>PEX</stp>
        <tr r="A119" s="19"/>
      </tp>
      <tp>
        <v>39.74</v>
        <stp>localhost</stp>
        <stp>BC</stp>
        <stp>FIELD</stp>
        <stp>JBSSN207</stp>
        <stp>VIM</stp>
        <tr r="J133" s="19"/>
      </tp>
      <tp>
        <v>43.22</v>
        <stp>localhost</stp>
        <stp>BC</stp>
        <stp>FIELD</stp>
        <stp>JBSSN202</stp>
        <stp>VIM</stp>
        <tr r="J132" s="19"/>
      </tp>
      <tp>
        <v>39.01</v>
        <stp>localhost</stp>
        <stp>BC</stp>
        <stp>FIELD</stp>
        <stp>JBSSN215</stp>
        <stp>VIM</stp>
        <tr r="J136" s="19"/>
      </tp>
      <tp>
        <v>98</v>
        <stp>localhost</stp>
        <stp>BC</stp>
        <stp>FIELD</stp>
        <stp>BOVAN980</stp>
        <stp>PEX</stp>
        <tr r="A118" s="19"/>
      </tp>
      <tp>
        <v>38.4</v>
        <stp>localhost</stp>
        <stp>BC</stp>
        <stp>FIELD</stp>
        <stp>JBSSN217</stp>
        <stp>VIM</stp>
        <tr r="J137" s="19"/>
      </tp>
      <tp>
        <v>40.14</v>
        <stp>localhost</stp>
        <stp>BC</stp>
        <stp>FIELD</stp>
        <stp>JBSSN210</stp>
        <stp>VIM</stp>
        <tr r="J134" s="19"/>
      </tp>
      <tp>
        <v>37.76</v>
        <stp>localhost</stp>
        <stp>BC</stp>
        <stp>FIELD</stp>
        <stp>JBSSN212</stp>
        <stp>VIM</stp>
        <tr r="J135" s="19"/>
      </tp>
      <tp>
        <v>0.1007</v>
        <stp>localhost</stp>
        <stp>BC</stp>
        <stp>FIELD</stp>
        <stp>BOVAN900</stp>
        <stp>PJU</stp>
        <tr r="N115" s="19"/>
      </tp>
      <tp>
        <v>37.46</v>
        <stp>localhost</stp>
        <stp>BC</stp>
        <stp>FIELD</stp>
        <stp>JBSSN247</stp>
        <stp>VIM</stp>
        <tr r="J144" s="19"/>
      </tp>
      <tp>
        <v>38.06</v>
        <stp>localhost</stp>
        <stp>BC</stp>
        <stp>FIELD</stp>
        <stp>JBSSN242</stp>
        <stp>VIM</stp>
        <tr r="J143" s="19"/>
      </tp>
      <tp>
        <v>0.1978</v>
        <stp>localhost</stp>
        <stp>BC</stp>
        <stp>FIELD</stp>
        <stp>BOVAN930</stp>
        <stp>PJU</stp>
        <tr r="N116" s="19"/>
      </tp>
      <tp>
        <v>93</v>
        <stp>localhost</stp>
        <stp>BC</stp>
        <stp>FIELD</stp>
        <stp>BOVAN930</stp>
        <stp>PEX</stp>
        <tr r="A116" s="19"/>
      </tp>
      <tp>
        <v>90</v>
        <stp>localhost</stp>
        <stp>BC</stp>
        <stp>FIELD</stp>
        <stp>BOVAN900</stp>
        <stp>PEX</stp>
        <tr r="A115" s="19"/>
      </tp>
      <tp>
        <v>0.5232</v>
        <stp>localhost</stp>
        <stp>BC</stp>
        <stp>FIELD</stp>
        <stp>BOVAN980</stp>
        <stp>PJU</stp>
        <tr r="N118" s="19"/>
      </tp>
      <tp>
        <v>0.62260000000000004</v>
        <stp>localhost</stp>
        <stp>BC</stp>
        <stp>FIELD</stp>
        <stp>BOVAN990</stp>
        <stp>PJU</stp>
        <tr r="N119" s="19"/>
      </tp>
      <tp>
        <v>0.34</v>
        <stp>localhost</stp>
        <stp>BC</stp>
        <stp>FIELD</stp>
        <stp>JBSSN195</stp>
        <stp>ULT</stp>
        <tr r="E130" s="19"/>
      </tp>
      <tp>
        <v>0.06</v>
        <stp>localhost</stp>
        <stp>BC</stp>
        <stp>FIELD</stp>
        <stp>JBSSN197</stp>
        <stp>ULT</stp>
        <tr r="E131" s="19"/>
      </tp>
      <tp>
        <v>0.06</v>
        <stp>localhost</stp>
        <stp>BC</stp>
        <stp>FIELD</stp>
        <stp>JBSSN190</stp>
        <stp>ULT</stp>
        <tr r="E129" s="19"/>
      </tp>
      <tp>
        <v>95</v>
        <stp>localhost</stp>
        <stp>BC</stp>
        <stp>FIELD</stp>
        <stp>BOVAN950</stp>
        <stp>PEX</stp>
        <tr r="A117" s="19"/>
      </tp>
      <tp>
        <v>-3.8600000000000002E-2</v>
        <stp>localhost</stp>
        <stp>BC</stp>
        <stp>FIELD</stp>
        <stp>BBASN316</stp>
        <stp>THE</stp>
        <tr r="L98" s="19"/>
      </tp>
      <tp>
        <v>-3.5400000000000001E-2</v>
        <stp>localhost</stp>
        <stp>BC</stp>
        <stp>FIELD</stp>
        <stp>BBASN312</stp>
        <stp>THE</stp>
        <tr r="L96" s="19"/>
      </tp>
      <tp>
        <v>-3.3799999999999997E-2</v>
        <stp>localhost</stp>
        <stp>BC</stp>
        <stp>FIELD</stp>
        <stp>BBASN308</stp>
        <stp>THE</stp>
        <tr r="L95" s="19"/>
      </tp>
      <tp>
        <v>-4.5999999999999999E-2</v>
        <stp>localhost</stp>
        <stp>BC</stp>
        <stp>FIELD</stp>
        <stp>BBASN335</stp>
        <stp>THE</stp>
        <tr r="L102" s="19"/>
      </tp>
      <tp>
        <v>-4.7399999999999998E-2</v>
        <stp>localhost</stp>
        <stp>BC</stp>
        <stp>FIELD</stp>
        <stp>BBASN337</stp>
        <stp>THE</stp>
        <tr r="L103" s="19"/>
      </tp>
      <tp>
        <v>0.2</v>
        <stp>localhost</stp>
        <stp>BC</stp>
        <stp>FIELD</stp>
        <stp>BBDCN226</stp>
        <stp>ULT</stp>
        <tr r="E44" s="19"/>
      </tp>
      <tp>
        <v>-4.4600000000000001E-2</v>
        <stp>localhost</stp>
        <stp>BC</stp>
        <stp>FIELD</stp>
        <stp>BBASN328</stp>
        <stp>THE</stp>
        <tr r="L101" s="19"/>
      </tp>
      <tp>
        <v>0.33</v>
        <stp>localhost</stp>
        <stp>BC</stp>
        <stp>FIELD</stp>
        <stp>BBDCN239</stp>
        <stp>ULT</stp>
        <tr r="E48" s="19"/>
      </tp>
      <tp>
        <v>0.36</v>
        <stp>localhost</stp>
        <stp>BC</stp>
        <stp>FIELD</stp>
        <stp>BBDCN238</stp>
        <stp>ULT</stp>
        <tr r="E49" s="19"/>
      </tp>
      <tp>
        <v>-4.02E-2</v>
        <stp>localhost</stp>
        <stp>BC</stp>
        <stp>FIELD</stp>
        <stp>BBASN325</stp>
        <stp>THE</stp>
        <tr r="L99" s="19"/>
      </tp>
      <tp>
        <v>0.28000000000000003</v>
        <stp>localhost</stp>
        <stp>BC</stp>
        <stp>FIELD</stp>
        <stp>BBDCN234</stp>
        <stp>ULT</stp>
        <tr r="E47" s="19"/>
      </tp>
      <tp>
        <v>-3.6999999999999998E-2</v>
        <stp>localhost</stp>
        <stp>BC</stp>
        <stp>FIELD</stp>
        <stp>BBASN320</stp>
        <stp>THE</stp>
        <tr r="L97" s="19"/>
      </tp>
      <tp>
        <v>0.23</v>
        <stp>localhost</stp>
        <stp>BC</stp>
        <stp>FIELD</stp>
        <stp>BBDCN231</stp>
        <stp>ULT</stp>
        <tr r="E45" s="19"/>
      </tp>
      <tp>
        <v>-4.1700000000000001E-2</v>
        <stp>localhost</stp>
        <stp>BC</stp>
        <stp>FIELD</stp>
        <stp>BBASN323</stp>
        <stp>THE</stp>
        <tr r="L100" s="19"/>
      </tp>
      <tp>
        <v>-3.5700000000000003E-2</v>
        <stp>localhost</stp>
        <stp>BC</stp>
        <stp>FIELD</stp>
        <stp>BBDCN300</stp>
        <stp>THE</stp>
        <tr r="L59" s="19"/>
      </tp>
      <tp>
        <v>0.47</v>
        <stp>localhost</stp>
        <stp>BC</stp>
        <stp>FIELD</stp>
        <stp>BBDCN249</stp>
        <stp>ULT</stp>
        <tr r="E51" s="19"/>
      </tp>
      <tp>
        <v>-5.5100000000000003E-2</v>
        <stp>localhost</stp>
        <stp>BC</stp>
        <stp>FIELD</stp>
        <stp>BBASN350</stp>
        <stp>THE</stp>
        <tr r="L107" s="19"/>
      </tp>
      <tp>
        <v>0.25</v>
        <stp>localhost</stp>
        <stp>BC</stp>
        <stp>FIELD</stp>
        <stp>BBDCN241</stp>
        <stp>ULT</stp>
        <tr r="E46" s="19"/>
      </tp>
      <tp>
        <v>-5.67E-2</v>
        <stp>localhost</stp>
        <stp>BC</stp>
        <stp>FIELD</stp>
        <stp>BBASN353</stp>
        <stp>THE</stp>
        <tr r="L108" s="19"/>
      </tp>
      <tp>
        <v>0.61</v>
        <stp>localhost</stp>
        <stp>BC</stp>
        <stp>FIELD</stp>
        <stp>BBDCN259</stp>
        <stp>ULT</stp>
        <tr r="E53" s="19"/>
      </tp>
      <tp>
        <v>-5.11E-2</v>
        <stp>localhost</stp>
        <stp>BC</stp>
        <stp>FIELD</stp>
        <stp>BBASN345</stp>
        <stp>THE</stp>
        <tr r="L104" s="19"/>
      </tp>
      <tp>
        <v>-5.2200000000000003E-2</v>
        <stp>localhost</stp>
        <stp>BC</stp>
        <stp>FIELD</stp>
        <stp>BBASN347</stp>
        <stp>THE</stp>
        <tr r="L105" s="19"/>
      </tp>
      <tp>
        <v>0.54</v>
        <stp>localhost</stp>
        <stp>BC</stp>
        <stp>FIELD</stp>
        <stp>BBDCN256</stp>
        <stp>ULT</stp>
        <tr r="E52" s="19"/>
      </tp>
      <tp>
        <v>0.41</v>
        <stp>localhost</stp>
        <stp>BC</stp>
        <stp>FIELD</stp>
        <stp>BBDCN251</stp>
        <stp>ULT</stp>
        <tr r="E50" s="19"/>
      </tp>
      <tp>
        <v>-5.33E-2</v>
        <stp>localhost</stp>
        <stp>BC</stp>
        <stp>FIELD</stp>
        <stp>BBASN343</stp>
        <stp>THE</stp>
        <tr r="L106" s="19"/>
      </tp>
      <tp>
        <v>0.78</v>
        <stp>localhost</stp>
        <stp>BC</stp>
        <stp>FIELD</stp>
        <stp>BBDCN264</stp>
        <stp>ULT</stp>
        <tr r="E55" s="19"/>
      </tp>
      <tp>
        <v>0.88</v>
        <stp>localhost</stp>
        <stp>BC</stp>
        <stp>FIELD</stp>
        <stp>BBDCN266</stp>
        <stp>ULT</stp>
        <tr r="E56" s="19"/>
      </tp>
      <tp>
        <v>0.7</v>
        <stp>localhost</stp>
        <stp>BC</stp>
        <stp>FIELD</stp>
        <stp>BBDCN261</stp>
        <stp>ULT</stp>
        <tr r="E54" s="19"/>
      </tp>
      <tp>
        <v>-5.91E-2</v>
        <stp>localhost</stp>
        <stp>BC</stp>
        <stp>FIELD</stp>
        <stp>BBASN372</stp>
        <stp>THE</stp>
        <tr r="L109" s="19"/>
      </tp>
      <tp>
        <v>1.49</v>
        <stp>localhost</stp>
        <stp>BC</stp>
        <stp>FIELD</stp>
        <stp>BBDCN279</stp>
        <stp>ULT</stp>
        <tr r="E57" s="19"/>
      </tp>
      <tp>
        <v>2.2799999999999998</v>
        <stp>localhost</stp>
        <stp>BC</stp>
        <stp>FIELD</stp>
        <stp>BBDCN289</stp>
        <stp>ULT</stp>
        <tr r="E58" s="19"/>
      </tp>
      <tp>
        <v>-5.8900000000000001E-2</v>
        <stp>localhost</stp>
        <stp>BC</stp>
        <stp>FIELD</stp>
        <stp>BBASN390</stp>
        <stp>THE</stp>
        <tr r="L110" s="19"/>
      </tp>
      <tp>
        <v>1.26</v>
        <stp>localhost</stp>
        <stp>BC</stp>
        <stp>FIELD</stp>
        <stp>JBSSN247</stp>
        <stp>ULT</stp>
        <tr r="E144" s="19"/>
      </tp>
      <tp>
        <v>1.01</v>
        <stp>localhost</stp>
        <stp>BC</stp>
        <stp>FIELD</stp>
        <stp>JBSSN242</stp>
        <stp>ULT</stp>
        <tr r="E143" s="19"/>
      </tp>
      <tp>
        <v>0.74</v>
        <stp>localhost</stp>
        <stp>BC</stp>
        <stp>FIELD</stp>
        <stp>JBSSN237</stp>
        <stp>ULT</stp>
        <tr r="E142" s="19"/>
      </tp>
      <tp>
        <v>0.52</v>
        <stp>localhost</stp>
        <stp>BC</stp>
        <stp>FIELD</stp>
        <stp>JBSSN232</stp>
        <stp>ULT</stp>
        <tr r="E141" s="19"/>
      </tp>
      <tp>
        <v>0.41</v>
        <stp>localhost</stp>
        <stp>BC</stp>
        <stp>FIELD</stp>
        <stp>JBSSN227</stp>
        <stp>ULT</stp>
        <tr r="E140" s="19"/>
      </tp>
      <tp>
        <v>0.22</v>
        <stp>localhost</stp>
        <stp>BC</stp>
        <stp>FIELD</stp>
        <stp>JBSSN220</stp>
        <stp>ULT</stp>
        <tr r="E138" s="19"/>
      </tp>
      <tp>
        <v>0.3</v>
        <stp>localhost</stp>
        <stp>BC</stp>
        <stp>FIELD</stp>
        <stp>JBSSN222</stp>
        <stp>ULT</stp>
        <tr r="E139" s="19"/>
      </tp>
      <tp>
        <v>0.18</v>
        <stp>localhost</stp>
        <stp>BC</stp>
        <stp>FIELD</stp>
        <stp>JBSSN215</stp>
        <stp>ULT</stp>
        <tr r="E136" s="19"/>
      </tp>
      <tp>
        <v>0.21</v>
        <stp>localhost</stp>
        <stp>BC</stp>
        <stp>FIELD</stp>
        <stp>JBSSN217</stp>
        <stp>ULT</stp>
        <tr r="E137" s="19"/>
      </tp>
      <tp>
        <v>0.13</v>
        <stp>localhost</stp>
        <stp>BC</stp>
        <stp>FIELD</stp>
        <stp>JBSSN210</stp>
        <stp>ULT</stp>
        <tr r="E134" s="19"/>
      </tp>
      <tp>
        <v>0.13</v>
        <stp>localhost</stp>
        <stp>BC</stp>
        <stp>FIELD</stp>
        <stp>JBSSN212</stp>
        <stp>ULT</stp>
        <tr r="E135" s="19"/>
      </tp>
      <tp>
        <v>0.1</v>
        <stp>localhost</stp>
        <stp>BC</stp>
        <stp>FIELD</stp>
        <stp>JBSSN207</stp>
        <stp>ULT</stp>
        <tr r="E133" s="19"/>
      </tp>
      <tp>
        <v>0.09</v>
        <stp>localhost</stp>
        <stp>BC</stp>
        <stp>FIELD</stp>
        <stp>JBSSN202</stp>
        <stp>ULT</stp>
        <tr r="E132" s="19"/>
      </tp>
      <tp>
        <v>71.64</v>
        <stp>localhost</stp>
        <stp>BC</stp>
        <stp>FIELD</stp>
        <stp>JBSSN195</stp>
        <stp>VIM</stp>
        <tr r="J130" s="19"/>
      </tp>
      <tp>
        <v>43.77</v>
        <stp>localhost</stp>
        <stp>BC</stp>
        <stp>FIELD</stp>
        <stp>JBSSN197</stp>
        <stp>VIM</stp>
        <tr r="J131" s="19"/>
      </tp>
      <tp>
        <v>50.26</v>
        <stp>localhost</stp>
        <stp>BC</stp>
        <stp>FIELD</stp>
        <stp>JBSSN190</stp>
        <stp>VIM</stp>
        <tr r="J129" s="19"/>
      </tp>
      <tp>
        <v>-3.5000000000000003E-2</v>
        <stp>localhost</stp>
        <stp>BC</stp>
        <stp>FIELD</stp>
        <stp>BBDCN249</stp>
        <stp>THE</stp>
        <tr r="L51" s="19"/>
      </tp>
      <tp>
        <v>0.84</v>
        <stp>localhost</stp>
        <stp>BC</stp>
        <stp>FIELD</stp>
        <stp>BBASN350</stp>
        <stp>ULT</stp>
        <tr r="E107" s="19"/>
      </tp>
      <tp>
        <v>-2.8500000000000001E-2</v>
        <stp>localhost</stp>
        <stp>BC</stp>
        <stp>FIELD</stp>
        <stp>BBDCN241</stp>
        <stp>THE</stp>
        <tr r="L46" s="19"/>
      </tp>
      <tp>
        <v>1.05</v>
        <stp>localhost</stp>
        <stp>BC</stp>
        <stp>FIELD</stp>
        <stp>BBASN353</stp>
        <stp>ULT</stp>
        <tr r="E108" s="19"/>
      </tp>
      <tp>
        <v>2.2000000000000002</v>
        <stp>localhost</stp>
        <stp>BC</stp>
        <stp>FIELD</stp>
        <stp>BBDCN300</stp>
        <stp>ULT</stp>
        <tr r="E59" s="19"/>
      </tp>
      <tp>
        <v>-3.6999999999999998E-2</v>
        <stp>localhost</stp>
        <stp>BC</stp>
        <stp>FIELD</stp>
        <stp>BBDCN259</stp>
        <stp>THE</stp>
        <tr r="L53" s="19"/>
      </tp>
      <tp>
        <v>0.62</v>
        <stp>localhost</stp>
        <stp>BC</stp>
        <stp>FIELD</stp>
        <stp>BBASN345</stp>
        <stp>ULT</stp>
        <tr r="E104" s="19"/>
      </tp>
      <tp>
        <v>0.62</v>
        <stp>localhost</stp>
        <stp>BC</stp>
        <stp>FIELD</stp>
        <stp>BBASN347</stp>
        <stp>ULT</stp>
        <tr r="E105" s="19"/>
      </tp>
      <tp>
        <v>-3.5999999999999997E-2</v>
        <stp>localhost</stp>
        <stp>BC</stp>
        <stp>FIELD</stp>
        <stp>BBDCN256</stp>
        <stp>THE</stp>
        <tr r="L52" s="19"/>
      </tp>
      <tp>
        <v>-3.39E-2</v>
        <stp>localhost</stp>
        <stp>BC</stp>
        <stp>FIELD</stp>
        <stp>BBDCN251</stp>
        <stp>THE</stp>
        <tr r="L50" s="19"/>
      </tp>
      <tp>
        <v>0.7</v>
        <stp>localhost</stp>
        <stp>BC</stp>
        <stp>FIELD</stp>
        <stp>BBASN343</stp>
        <stp>ULT</stp>
        <tr r="E106" s="19"/>
      </tp>
      <tp>
        <v>-3.85E-2</v>
        <stp>localhost</stp>
        <stp>BC</stp>
        <stp>FIELD</stp>
        <stp>BBDCN264</stp>
        <stp>THE</stp>
        <tr r="L55" s="19"/>
      </tp>
      <tp>
        <v>-3.9E-2</v>
        <stp>localhost</stp>
        <stp>BC</stp>
        <stp>FIELD</stp>
        <stp>BBDCN266</stp>
        <stp>THE</stp>
        <tr r="L56" s="19"/>
      </tp>
      <tp>
        <v>-3.78E-2</v>
        <stp>localhost</stp>
        <stp>BC</stp>
        <stp>FIELD</stp>
        <stp>BBDCN261</stp>
        <stp>THE</stp>
        <tr r="L54" s="19"/>
      </tp>
      <tp>
        <v>1.5</v>
        <stp>localhost</stp>
        <stp>BC</stp>
        <stp>FIELD</stp>
        <stp>BBASN372</stp>
        <stp>ULT</stp>
        <tr r="E109" s="19"/>
      </tp>
      <tp>
        <v>-0.04</v>
        <stp>localhost</stp>
        <stp>BC</stp>
        <stp>FIELD</stp>
        <stp>BBDCN279</stp>
        <stp>THE</stp>
        <tr r="L57" s="19"/>
      </tp>
      <tp>
        <v>0.23</v>
        <stp>localhost</stp>
        <stp>BC</stp>
        <stp>FIELD</stp>
        <stp>BBASN316</stp>
        <stp>ULT</stp>
        <tr r="E98" s="19"/>
      </tp>
      <tp>
        <v>0.19</v>
        <stp>localhost</stp>
        <stp>BC</stp>
        <stp>FIELD</stp>
        <stp>BBASN312</stp>
        <stp>ULT</stp>
        <tr r="E96" s="19"/>
      </tp>
      <tp>
        <v>0.17</v>
        <stp>localhost</stp>
        <stp>BC</stp>
        <stp>FIELD</stp>
        <stp>BBASN308</stp>
        <stp>ULT</stp>
        <tr r="E95" s="19"/>
      </tp>
      <tp>
        <v>0.39</v>
        <stp>localhost</stp>
        <stp>BC</stp>
        <stp>FIELD</stp>
        <stp>BBASN335</stp>
        <stp>ULT</stp>
        <tr r="E102" s="19"/>
      </tp>
      <tp>
        <v>0.44</v>
        <stp>localhost</stp>
        <stp>BC</stp>
        <stp>FIELD</stp>
        <stp>BBASN337</stp>
        <stp>ULT</stp>
        <tr r="E103" s="19"/>
      </tp>
      <tp>
        <v>-2.3900000000000001E-2</v>
        <stp>localhost</stp>
        <stp>BC</stp>
        <stp>FIELD</stp>
        <stp>BBDCN226</stp>
        <stp>THE</stp>
        <tr r="L44" s="19"/>
      </tp>
      <tp>
        <v>-3.2599999999999997E-2</v>
        <stp>localhost</stp>
        <stp>BC</stp>
        <stp>FIELD</stp>
        <stp>BBDCN238</stp>
        <stp>THE</stp>
        <tr r="L49" s="19"/>
      </tp>
      <tp>
        <v>0.37</v>
        <stp>localhost</stp>
        <stp>BC</stp>
        <stp>FIELD</stp>
        <stp>BBASN328</stp>
        <stp>ULT</stp>
        <tr r="E101" s="19"/>
      </tp>
      <tp>
        <v>-3.1300000000000001E-2</v>
        <stp>localhost</stp>
        <stp>BC</stp>
        <stp>FIELD</stp>
        <stp>BBDCN239</stp>
        <stp>THE</stp>
        <tr r="L48" s="19"/>
      </tp>
      <tp>
        <v>0.26</v>
        <stp>localhost</stp>
        <stp>BC</stp>
        <stp>FIELD</stp>
        <stp>BBASN325</stp>
        <stp>ULT</stp>
        <tr r="E99" s="19"/>
      </tp>
      <tp>
        <v>-2.9899999999999999E-2</v>
        <stp>localhost</stp>
        <stp>BC</stp>
        <stp>FIELD</stp>
        <stp>BBDCN234</stp>
        <stp>THE</stp>
        <tr r="L47" s="19"/>
      </tp>
      <tp>
        <v>0.21</v>
        <stp>localhost</stp>
        <stp>BC</stp>
        <stp>FIELD</stp>
        <stp>BBASN320</stp>
        <stp>ULT</stp>
        <tr r="E97" s="19"/>
      </tp>
      <tp>
        <v>-2.7E-2</v>
        <stp>localhost</stp>
        <stp>BC</stp>
        <stp>FIELD</stp>
        <stp>BBDCN231</stp>
        <stp>THE</stp>
        <tr r="L45" s="19"/>
      </tp>
      <tp>
        <v>0.28000000000000003</v>
        <stp>localhost</stp>
        <stp>BC</stp>
        <stp>FIELD</stp>
        <stp>BBASN323</stp>
        <stp>ULT</stp>
        <tr r="E100" s="19"/>
      </tp>
      <tp>
        <v>3.0999999999999999E-3</v>
        <stp>localhost</stp>
        <stp>BC</stp>
        <stp>FIELD</stp>
        <stp>VALEN590</stp>
        <stp>PJU</stp>
        <tr r="N27" s="19"/>
      </tp>
      <tp>
        <v>3.8E-3</v>
        <stp>localhost</stp>
        <stp>BC</stp>
        <stp>FIELD</stp>
        <stp>VALEN595</stp>
        <stp>PJU</stp>
        <tr r="N28" s="19"/>
      </tp>
      <tp>
        <v>57.24</v>
        <stp>localhost</stp>
        <stp>BC</stp>
        <stp>FIELD</stp>
        <stp>VALEN595</stp>
        <stp>PEX</stp>
        <tr r="A28" s="19"/>
      </tp>
      <tp>
        <v>56.74</v>
        <stp>localhost</stp>
        <stp>BC</stp>
        <stp>FIELD</stp>
        <stp>VALEN590</stp>
        <stp>PEX</stp>
        <tr r="A27" s="19"/>
      </tp>
      <tp>
        <v>-3.8600000000000002E-2</v>
        <stp>localhost</stp>
        <stp>BC</stp>
        <stp>FIELD</stp>
        <stp>BBDCN289</stp>
        <stp>THE</stp>
        <tr r="L58" s="19"/>
      </tp>
      <tp>
        <v>2.77</v>
        <stp>localhost</stp>
        <stp>BC</stp>
        <stp>FIELD</stp>
        <stp>BBASN390</stp>
        <stp>ULT</stp>
        <tr r="E110" s="19"/>
      </tp>
      <tp>
        <v>-3.78E-2</v>
        <stp>localhost</stp>
        <stp>BC</stp>
        <stp>FIELD</stp>
        <stp>JBSSN237</stp>
        <stp>THE</stp>
        <tr r="L142" s="19"/>
      </tp>
      <tp>
        <v>-3.6499999999999998E-2</v>
        <stp>localhost</stp>
        <stp>BC</stp>
        <stp>FIELD</stp>
        <stp>JBSSN232</stp>
        <stp>THE</stp>
        <tr r="L141" s="19"/>
      </tp>
      <tp>
        <v>-3.4799999999999998E-2</v>
        <stp>localhost</stp>
        <stp>BC</stp>
        <stp>FIELD</stp>
        <stp>JBSSN227</stp>
        <stp>THE</stp>
        <tr r="L140" s="19"/>
      </tp>
      <tp>
        <v>-3.1300000000000001E-2</v>
        <stp>localhost</stp>
        <stp>BC</stp>
        <stp>FIELD</stp>
        <stp>JBSSN220</stp>
        <stp>THE</stp>
        <tr r="L138" s="19"/>
      </tp>
      <tp>
        <v>-3.2599999999999997E-2</v>
        <stp>localhost</stp>
        <stp>BC</stp>
        <stp>FIELD</stp>
        <stp>JBSSN222</stp>
        <stp>THE</stp>
        <tr r="L139" s="19"/>
      </tp>
      <tp>
        <v>-2.86E-2</v>
        <stp>localhost</stp>
        <stp>BC</stp>
        <stp>FIELD</stp>
        <stp>JBSSN215</stp>
        <stp>THE</stp>
        <tr r="L136" s="19"/>
      </tp>
      <tp>
        <v>-0.03</v>
        <stp>localhost</stp>
        <stp>BC</stp>
        <stp>FIELD</stp>
        <stp>JBSSN217</stp>
        <stp>THE</stp>
        <tr r="L137" s="19"/>
      </tp>
      <tp>
        <v>-2.5600000000000001E-2</v>
        <stp>localhost</stp>
        <stp>BC</stp>
        <stp>FIELD</stp>
        <stp>JBSSN210</stp>
        <stp>THE</stp>
        <tr r="L134" s="19"/>
      </tp>
      <tp>
        <v>-2.7099999999999999E-2</v>
        <stp>localhost</stp>
        <stp>BC</stp>
        <stp>FIELD</stp>
        <stp>JBSSN212</stp>
        <stp>THE</stp>
        <tr r="L135" s="19"/>
      </tp>
      <tp>
        <v>-2.4E-2</v>
        <stp>localhost</stp>
        <stp>BC</stp>
        <stp>FIELD</stp>
        <stp>JBSSN207</stp>
        <stp>THE</stp>
        <tr r="L133" s="19"/>
      </tp>
      <tp>
        <v>-2.0799999999999999E-2</v>
        <stp>localhost</stp>
        <stp>BC</stp>
        <stp>FIELD</stp>
        <stp>JBSSN202</stp>
        <stp>THE</stp>
        <tr r="L132" s="19"/>
      </tp>
      <tp>
        <v>-3.8699999999999998E-2</v>
        <stp>localhost</stp>
        <stp>BC</stp>
        <stp>FIELD</stp>
        <stp>JBSSN247</stp>
        <stp>THE</stp>
        <tr r="L144" s="19"/>
      </tp>
      <tp>
        <v>-3.85E-2</v>
        <stp>localhost</stp>
        <stp>BC</stp>
        <stp>FIELD</stp>
        <stp>JBSSN242</stp>
        <stp>THE</stp>
        <tr r="L143" s="19"/>
      </tp>
    </main>
    <main first="octo.rtdserver"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 t="s">
        <v>-</v>
        <stp/>
        <stp>PETRL25</stp>
        <stp>73</stp>
        <tr r="L52" s="3"/>
      </tp>
      <tp t="s">
        <v>-</v>
        <stp/>
        <stp>PETRL25</stp>
        <stp>61</stp>
        <tr r="J52" s="3"/>
      </tp>
      <tp>
        <v>117.2</v>
        <stp/>
        <stp>BOVA11</stp>
        <stp>56</stp>
        <tr r="P23" s="19"/>
      </tp>
      <tp>
        <v>1.23</v>
        <stp/>
        <stp>BOVA11</stp>
        <stp>60</stp>
        <tr r="Q23" s="19"/>
      </tp>
      <tp>
        <v>3.83</v>
        <stp/>
        <stp>BPAC11</stp>
        <stp>60</stp>
        <tr r="D10" s="37"/>
      </tp>
      <tp>
        <v>54689920</v>
        <stp/>
        <stp>BPAC11</stp>
        <stp>74</stp>
        <tr r="G10" s="37"/>
      </tp>
      <tp>
        <v>92.72</v>
        <stp/>
        <stp>BPAC11</stp>
        <stp>70</stp>
        <tr r="F10" s="37"/>
      </tp>
      <tp>
        <v>89.37</v>
        <stp/>
        <stp>BPAC11</stp>
        <stp>71</stp>
        <tr r="E10" s="37"/>
      </tp>
      <tp>
        <v>92.15</v>
        <stp/>
        <stp>BPAC11</stp>
        <stp>56</stp>
        <tr r="C10" s="37"/>
      </tp>
      <tp>
        <v>8186086</v>
        <stp/>
        <stp>KLBN11</stp>
        <stp>74</stp>
        <tr r="G52" s="37"/>
      </tp>
      <tp>
        <v>28.71</v>
        <stp/>
        <stp>KLBN11</stp>
        <stp>71</stp>
        <tr r="E52" s="37"/>
      </tp>
      <tp>
        <v>29.18</v>
        <stp/>
        <stp>KLBN11</stp>
        <stp>70</stp>
        <tr r="F52" s="37"/>
      </tp>
      <tp>
        <v>0.56000000000000005</v>
        <stp/>
        <stp>KLBN11</stp>
        <stp>60</stp>
        <tr r="D52" s="37"/>
      </tp>
      <tp>
        <v>28.89</v>
        <stp/>
        <stp>KLBN11</stp>
        <stp>56</stp>
        <tr r="C52" s="37"/>
      </tp>
      <tp>
        <v>2</v>
        <stp/>
        <stp>ITUBN19</stp>
        <stp>56</stp>
        <tr r="E2" s="39"/>
      </tp>
      <tp>
        <v>0</v>
        <stp/>
        <stp>ITUBN21</stp>
        <stp>56</stp>
        <tr r="E5" s="39"/>
      </tp>
      <tp>
        <v>0</v>
        <stp/>
        <stp>ITUBN20</stp>
        <stp>56</stp>
        <tr r="E3" s="39"/>
      </tp>
      <tp>
        <v>0</v>
        <stp/>
        <stp>ITUBN19</stp>
        <stp>73</stp>
        <tr r="I2" s="39"/>
      </tp>
      <tp>
        <v>0</v>
        <stp/>
        <stp>ITUBN21</stp>
        <stp>73</stp>
        <tr r="I5" s="39"/>
      </tp>
      <tp>
        <v>0</v>
        <stp/>
        <stp>ITUBN20</stp>
        <stp>73</stp>
        <tr r="I3" s="39"/>
      </tp>
      <tp>
        <v>33.76</v>
        <stp/>
        <stp>TAEE11</stp>
        <stp>56</stp>
        <tr r="C73" s="37"/>
        <tr r="P32" s="19"/>
      </tp>
      <tp>
        <v>0.09</v>
        <stp/>
        <stp>TAEE11</stp>
        <stp>60</stp>
        <tr r="Q32" s="19"/>
        <tr r="D73" s="37"/>
      </tp>
      <tp>
        <v>33.979999999999997</v>
        <stp/>
        <stp>TAEE11</stp>
        <stp>70</stp>
        <tr r="F73" s="37"/>
      </tp>
      <tp>
        <v>33.71</v>
        <stp/>
        <stp>TAEE11</stp>
        <stp>71</stp>
        <tr r="E73" s="37"/>
      </tp>
      <tp>
        <v>5158699</v>
        <stp/>
        <stp>TAEE11</stp>
        <stp>74</stp>
        <tr r="G73" s="37"/>
      </tp>
      <tp>
        <v>0</v>
        <stp/>
        <stp>BBDCN28</stp>
        <stp>73</stp>
        <tr r="I36" s="40"/>
      </tp>
      <tp>
        <v>0</v>
        <stp/>
        <stp>BBDCN28</stp>
        <stp>56</stp>
        <tr r="E36" s="40"/>
      </tp>
      <tp>
        <v>48.36</v>
        <stp/>
        <stp>ENGI11</stp>
        <stp>56</stp>
        <tr r="C35" s="37"/>
      </tp>
      <tp>
        <v>-0.08</v>
        <stp/>
        <stp>ENGI11</stp>
        <stp>60</stp>
        <tr r="D35" s="37"/>
      </tp>
      <tp>
        <v>48.32</v>
        <stp/>
        <stp>ENGI11</stp>
        <stp>71</stp>
        <tr r="E35" s="37"/>
      </tp>
      <tp>
        <v>48.97</v>
        <stp/>
        <stp>ENGI11</stp>
        <stp>70</stp>
        <tr r="F35" s="37"/>
      </tp>
      <tp>
        <v>3551514</v>
        <stp/>
        <stp>ENGI11</stp>
        <stp>74</stp>
        <tr r="G35" s="37"/>
      </tp>
      <tp>
        <v>60.49</v>
        <stp/>
        <stp>B3SA3</stp>
        <stp>56</stp>
        <tr r="C4" s="37"/>
      </tp>
      <tp>
        <v>48042372</v>
        <stp/>
        <stp>B3SA3</stp>
        <stp>74</stp>
        <tr r="G4" s="37"/>
      </tp>
      <tp>
        <v>59.92</v>
        <stp/>
        <stp>B3SA3</stp>
        <stp>71</stp>
        <tr r="E4" s="37"/>
      </tp>
      <tp>
        <v>60.5</v>
        <stp/>
        <stp>B3SA3</stp>
        <stp>70</stp>
        <tr r="F4" s="37"/>
      </tp>
      <tp>
        <v>1.1200000000000001</v>
        <stp/>
        <stp>B3SA3</stp>
        <stp>60</stp>
        <tr r="D4" s="37"/>
      </tp>
      <tp>
        <v>25152</v>
        <stp/>
        <stp>BOVAN97</stp>
        <stp>73</stp>
        <tr r="I121" s="19"/>
      </tp>
      <tp>
        <v>42.11</v>
        <stp/>
        <stp>SULA11</stp>
        <stp>56</stp>
        <tr r="C71" s="37"/>
      </tp>
      <tp>
        <v>0.56999999999999995</v>
        <stp/>
        <stp>SULA11</stp>
        <stp>60</stp>
        <tr r="D71" s="37"/>
      </tp>
      <tp>
        <v>4302415</v>
        <stp/>
        <stp>SULA11</stp>
        <stp>74</stp>
        <tr r="G71" s="37"/>
      </tp>
      <tp>
        <v>41.78</v>
        <stp/>
        <stp>SULA11</stp>
        <stp>71</stp>
        <tr r="E71" s="37"/>
      </tp>
      <tp>
        <v>42.2</v>
        <stp/>
        <stp>SULA11</stp>
        <stp>70</stp>
        <tr r="F71" s="37"/>
      </tp>
      <tp>
        <v>0.28999999999999998</v>
        <stp/>
        <stp>DOLG21</stp>
        <stp>60</stp>
        <tr r="Q30" s="19"/>
      </tp>
      <tp>
        <v>5309</v>
        <stp/>
        <stp>DOLG21</stp>
        <stp>56</stp>
        <tr r="P30" s="19"/>
      </tp>
      <tp>
        <v>13629808</v>
        <stp/>
        <stp>SANB11</stp>
        <stp>74</stp>
        <tr r="G69" s="37"/>
      </tp>
      <tp>
        <v>43.45</v>
        <stp/>
        <stp>SANB11</stp>
        <stp>71</stp>
        <tr r="E69" s="37"/>
      </tp>
      <tp>
        <v>44.16</v>
        <stp/>
        <stp>SANB11</stp>
        <stp>70</stp>
        <tr r="F69" s="37"/>
      </tp>
      <tp>
        <v>0.23</v>
        <stp/>
        <stp>SANB11</stp>
        <stp>60</stp>
        <tr r="D69" s="37"/>
      </tp>
      <tp>
        <v>43.8</v>
        <stp/>
        <stp>SANB11</stp>
        <stp>56</stp>
        <tr r="C69" s="37"/>
      </tp>
      <tp>
        <v>1.23</v>
        <stp/>
        <stp>WING21</stp>
        <stp>60</stp>
        <tr r="Q29" s="19"/>
      </tp>
      <tp>
        <v>121830</v>
        <stp/>
        <stp>WING21</stp>
        <stp>56</stp>
        <tr r="P29" s="19"/>
      </tp>
      <tp>
        <v>9887124</v>
        <stp/>
        <stp>YDUQ3</stp>
        <stp>74</stp>
        <tr r="G82" s="37"/>
      </tp>
      <tp>
        <v>34.04</v>
        <stp/>
        <stp>YDUQ3</stp>
        <stp>71</stp>
        <tr r="E82" s="37"/>
      </tp>
      <tp>
        <v>34.74</v>
        <stp/>
        <stp>YDUQ3</stp>
        <stp>70</stp>
        <tr r="F82" s="37"/>
      </tp>
      <tp>
        <v>0.03</v>
        <stp/>
        <stp>YDUQ3</stp>
        <stp>60</stp>
        <tr r="D82" s="37"/>
      </tp>
      <tp>
        <v>34.15</v>
        <stp/>
        <stp>YDUQ3</stp>
        <stp>56</stp>
        <tr r="C82" s="37"/>
      </tp>
      <tp>
        <v>9.9</v>
        <stp/>
        <stp>BEEF3</stp>
        <stp>70</stp>
        <tr r="F9" s="37"/>
      </tp>
      <tp>
        <v>9.76</v>
        <stp/>
        <stp>BEEF3</stp>
        <stp>71</stp>
        <tr r="E9" s="37"/>
      </tp>
      <tp>
        <v>13996619</v>
        <stp/>
        <stp>BEEF3</stp>
        <stp>74</stp>
        <tr r="G9" s="37"/>
      </tp>
      <tp>
        <v>89.85</v>
        <stp/>
        <stp>WEGE3</stp>
        <stp>56</stp>
        <tr r="C81" s="37"/>
      </tp>
      <tp>
        <v>0.41</v>
        <stp/>
        <stp>BEEF3</stp>
        <stp>60</stp>
        <tr r="D9" s="37"/>
      </tp>
      <tp>
        <v>86.8</v>
        <stp/>
        <stp>WEGE3</stp>
        <stp>71</stp>
        <tr r="E81" s="37"/>
      </tp>
      <tp>
        <v>89.9</v>
        <stp/>
        <stp>WEGE3</stp>
        <stp>70</stp>
        <tr r="F81" s="37"/>
      </tp>
      <tp>
        <v>9.76</v>
        <stp/>
        <stp>BEEF3</stp>
        <stp>56</stp>
        <tr r="C9" s="37"/>
      </tp>
      <tp>
        <v>123443160</v>
        <stp/>
        <stp>WEGE3</stp>
        <stp>74</stp>
        <tr r="G81" s="37"/>
      </tp>
      <tp>
        <v>4.28</v>
        <stp/>
        <stp>WEGE3</stp>
        <stp>60</stp>
        <tr r="D81" s="37"/>
      </tp>
      <tp>
        <v>70.86</v>
        <stp/>
        <stp>RENT3</stp>
        <stp>56</stp>
        <tr r="C68" s="37"/>
      </tp>
      <tp>
        <v>0.21</v>
        <stp/>
        <stp>RENT3</stp>
        <stp>60</stp>
        <tr r="D68" s="37"/>
      </tp>
      <tp>
        <v>71.67</v>
        <stp/>
        <stp>RENT3</stp>
        <stp>70</stp>
        <tr r="F68" s="37"/>
      </tp>
      <tp>
        <v>70.61</v>
        <stp/>
        <stp>RENT3</stp>
        <stp>71</stp>
        <tr r="E68" s="37"/>
      </tp>
      <tp>
        <v>46336788</v>
        <stp/>
        <stp>RENT3</stp>
        <stp>74</stp>
        <tr r="G68" s="37"/>
      </tp>
      <tp>
        <v>1.1000000000000001</v>
        <stp/>
        <stp>PETR4</stp>
        <stp>60</stp>
        <tr r="Q10" s="19"/>
        <tr r="M2" s="34"/>
        <tr r="M2" s="40"/>
        <tr r="D63" s="37"/>
        <tr r="M2" s="39"/>
      </tp>
      <tp>
        <v>0.94</v>
        <stp/>
        <stp>PETR3</stp>
        <stp>60</stp>
        <tr r="D62" s="37"/>
      </tp>
      <tp>
        <v>284026080</v>
        <stp/>
        <stp>PETR4</stp>
        <stp>74</stp>
        <tr r="G63" s="37"/>
      </tp>
      <tp>
        <v>33502608</v>
        <stp/>
        <stp>PETR3</stp>
        <stp>74</stp>
        <tr r="G62" s="37"/>
      </tp>
      <tp>
        <v>28.6</v>
        <stp/>
        <stp>PETR4</stp>
        <stp>70</stp>
        <tr r="F63" s="37"/>
      </tp>
      <tp>
        <v>29.22</v>
        <stp/>
        <stp>PETR3</stp>
        <stp>70</stp>
        <tr r="F62" s="37"/>
      </tp>
      <tp>
        <v>28.2</v>
        <stp/>
        <stp>PETR4</stp>
        <stp>71</stp>
        <tr r="E63" s="37"/>
      </tp>
      <tp>
        <v>28.86</v>
        <stp/>
        <stp>PETR3</stp>
        <stp>71</stp>
        <tr r="E62" s="37"/>
      </tp>
      <tp>
        <v>28.43</v>
        <stp/>
        <stp>PETR4</stp>
        <stp>56</stp>
        <tr r="L2" s="34"/>
        <tr r="L2" s="40"/>
        <tr r="O1" s="30"/>
        <tr r="P10" s="19"/>
        <tr r="L2" s="39"/>
        <tr r="C63" s="37"/>
      </tp>
      <tp>
        <v>29.08</v>
        <stp/>
        <stp>PETR3</stp>
        <stp>56</stp>
        <tr r="C62" s="37"/>
      </tp>
      <tp>
        <v>26.55</v>
        <stp/>
        <stp>GGBR4</stp>
        <stp>56</stp>
        <tr r="C39" s="37"/>
      </tp>
      <tp>
        <v>1.8</v>
        <stp/>
        <stp>GGBR4</stp>
        <stp>60</stp>
        <tr r="D39" s="37"/>
      </tp>
      <tp>
        <v>44387772</v>
        <stp/>
        <stp>GGBR4</stp>
        <stp>74</stp>
        <tr r="G39" s="37"/>
      </tp>
      <tp>
        <v>26.58</v>
        <stp/>
        <stp>GGBR4</stp>
        <stp>70</stp>
        <tr r="F39" s="37"/>
      </tp>
      <tp>
        <v>26.06</v>
        <stp/>
        <stp>GGBR4</stp>
        <stp>71</stp>
        <tr r="E39" s="37"/>
      </tp>
      <tp>
        <v>2.46</v>
        <stp/>
        <stp>MGLU3</stp>
        <stp>60</stp>
        <tr r="Q15" s="19"/>
        <tr r="D56" s="37"/>
      </tp>
      <tp>
        <v>23.91</v>
        <stp/>
        <stp>MGLU3</stp>
        <stp>71</stp>
        <tr r="E56" s="37"/>
      </tp>
      <tp>
        <v>24.65</v>
        <stp/>
        <stp>MGLU3</stp>
        <stp>70</stp>
        <tr r="F56" s="37"/>
      </tp>
      <tp>
        <v>171422128</v>
        <stp/>
        <stp>MGLU3</stp>
        <stp>74</stp>
        <tr r="G56" s="37"/>
      </tp>
      <tp>
        <v>24.55</v>
        <stp/>
        <stp>MGLU3</stp>
        <stp>56</stp>
        <tr r="C56" s="37"/>
        <tr r="P15" s="19"/>
      </tp>
      <tp>
        <v>44.86</v>
        <stp/>
        <stp>EGIE3</stp>
        <stp>71</stp>
        <tr r="E29" s="37"/>
      </tp>
      <tp>
        <v>45.24</v>
        <stp/>
        <stp>EGIE3</stp>
        <stp>70</stp>
        <tr r="F29" s="37"/>
      </tp>
      <tp>
        <v>7359574</v>
        <stp/>
        <stp>EGIE3</stp>
        <stp>74</stp>
        <tr r="G29" s="37"/>
      </tp>
      <tp>
        <v>0.83</v>
        <stp/>
        <stp>EGIE3</stp>
        <stp>60</stp>
        <tr r="D29" s="37"/>
      </tp>
      <tp>
        <v>44.96</v>
        <stp/>
        <stp>EGIE3</stp>
        <stp>56</stp>
        <tr r="C29" s="37"/>
      </tp>
      <tp>
        <v>1.79</v>
        <stp/>
        <stp>IGTA3</stp>
        <stp>60</stp>
        <tr r="D46" s="37"/>
      </tp>
      <tp>
        <v>0.3</v>
        <stp/>
        <stp>HGTX3</stp>
        <stp>60</stp>
        <tr r="D44" s="37"/>
      </tp>
      <tp>
        <v>10458772</v>
        <stp/>
        <stp>IGTA3</stp>
        <stp>74</stp>
        <tr r="G46" s="37"/>
      </tp>
      <tp>
        <v>34.28</v>
        <stp/>
        <stp>IGTA3</stp>
        <stp>71</stp>
        <tr r="E46" s="37"/>
      </tp>
      <tp>
        <v>34.950000000000003</v>
        <stp/>
        <stp>IGTA3</stp>
        <stp>70</stp>
        <tr r="F46" s="37"/>
      </tp>
      <tp>
        <v>3996895</v>
        <stp/>
        <stp>HGTX3</stp>
        <stp>74</stp>
        <tr r="G44" s="37"/>
      </tp>
      <tp>
        <v>17.07</v>
        <stp/>
        <stp>HGTX3</stp>
        <stp>70</stp>
        <tr r="F44" s="37"/>
      </tp>
      <tp>
        <v>16.86</v>
        <stp/>
        <stp>HGTX3</stp>
        <stp>71</stp>
        <tr r="E44" s="37"/>
      </tp>
      <tp>
        <v>34.75</v>
        <stp/>
        <stp>IGTA3</stp>
        <stp>56</stp>
        <tr r="C46" s="37"/>
      </tp>
      <tp>
        <v>16.95</v>
        <stp/>
        <stp>HGTX3</stp>
        <stp>56</stp>
        <tr r="C44" s="37"/>
      </tp>
      <tp>
        <v>0.26</v>
        <stp/>
        <stp>UGPA3</stp>
        <stp>60</stp>
        <tr r="D76" s="37"/>
      </tp>
      <tp>
        <v>11701700</v>
        <stp/>
        <stp>UGPA3</stp>
        <stp>74</stp>
        <tr r="G76" s="37"/>
      </tp>
      <tp>
        <v>22.68</v>
        <stp/>
        <stp>UGPA3</stp>
        <stp>71</stp>
        <tr r="E76" s="37"/>
      </tp>
      <tp>
        <v>23.11</v>
        <stp/>
        <stp>UGPA3</stp>
        <stp>70</stp>
        <tr r="F76" s="37"/>
      </tp>
      <tp>
        <v>22.74</v>
        <stp/>
        <stp>UGPA3</stp>
        <stp>56</stp>
        <tr r="C76" s="37"/>
      </tp>
    </main>
    <main first="bcpserver">
      <tp>
        <v>-0.126</v>
        <stp>localhost</stp>
        <stp>BC</stp>
        <stp>FIELD</stp>
        <stp>BOVAN97</stp>
        <stp>DEL</stp>
        <tr r="K121" s="19"/>
      </tp>
      <tp>
        <v>44249</v>
        <stp>localhost</stp>
        <stp>BC</stp>
        <stp>FIELD</stp>
        <stp>BOVAN97</stp>
        <stp>DVC</stp>
        <tr r="C121" s="19"/>
      </tp>
    </main>
    <main first="octo.rtdserver">
      <tp>
        <v>2.11</v>
        <stp/>
        <stp>RADL3</stp>
        <stp>60</stp>
        <tr r="D66" s="37"/>
      </tp>
      <tp>
        <v>26.6</v>
        <stp/>
        <stp>RADL3</stp>
        <stp>70</stp>
        <tr r="F66" s="37"/>
      </tp>
      <tp>
        <v>26.11</v>
        <stp/>
        <stp>RADL3</stp>
        <stp>71</stp>
        <tr r="E66" s="37"/>
      </tp>
      <tp>
        <v>13241048</v>
        <stp/>
        <stp>RADL3</stp>
        <stp>74</stp>
        <tr r="G66" s="37"/>
      </tp>
      <tp>
        <v>26.59</v>
        <stp/>
        <stp>RADL3</stp>
        <stp>56</stp>
        <tr r="C66" s="37"/>
      </tp>
      <tp>
        <v>24.35</v>
        <stp/>
        <stp>LAME4</stp>
        <stp>71</stp>
        <tr r="E53" s="37"/>
      </tp>
      <tp>
        <v>24.76</v>
        <stp/>
        <stp>LAME4</stp>
        <stp>70</stp>
        <tr r="F53" s="37"/>
      </tp>
      <tp>
        <v>1.1200000000000001</v>
        <stp/>
        <stp>VALE3</stp>
        <stp>60</stp>
        <tr r="Q20" s="19"/>
        <tr r="M17" s="34"/>
        <tr r="D78" s="37"/>
        <tr r="M12" s="40"/>
        <tr r="M12" s="39"/>
      </tp>
      <tp>
        <v>32119012</v>
        <stp/>
        <stp>LAME4</stp>
        <stp>74</stp>
        <tr r="G53" s="37"/>
      </tp>
      <tp>
        <v>93.55</v>
        <stp/>
        <stp>VALE3</stp>
        <stp>71</stp>
        <tr r="E78" s="37"/>
      </tp>
      <tp>
        <v>1.07</v>
        <stp/>
        <stp>LAME4</stp>
        <stp>60</stp>
        <tr r="D53" s="37"/>
      </tp>
      <tp>
        <v>95</v>
        <stp/>
        <stp>VALE3</stp>
        <stp>70</stp>
        <tr r="F78" s="37"/>
      </tp>
      <tp>
        <v>276117024</v>
        <stp/>
        <stp>VALE3</stp>
        <stp>74</stp>
        <tr r="G78" s="37"/>
      </tp>
      <tp>
        <v>24.56</v>
        <stp/>
        <stp>LAME4</stp>
        <stp>56</stp>
        <tr r="C53" s="37"/>
      </tp>
      <tp>
        <v>94.6</v>
        <stp/>
        <stp>VALE3</stp>
        <stp>56</stp>
        <tr r="P20" s="19"/>
        <tr r="L17" s="34"/>
        <tr r="L12" s="39"/>
        <tr r="L12" s="40"/>
        <tr r="C78" s="37"/>
      </tp>
      <tp>
        <v>21.31</v>
        <stp/>
        <stp>RAIL3</stp>
        <stp>70</stp>
        <tr r="F67" s="37"/>
      </tp>
      <tp>
        <v>20.92</v>
        <stp/>
        <stp>RAIL3</stp>
        <stp>71</stp>
        <tr r="E67" s="37"/>
      </tp>
      <tp>
        <v>30557744</v>
        <stp/>
        <stp>RAIL3</stp>
        <stp>74</stp>
        <tr r="G67" s="37"/>
      </tp>
      <tp>
        <v>-0.28000000000000003</v>
        <stp/>
        <stp>RAIL3</stp>
        <stp>60</stp>
        <tr r="D67" s="37"/>
      </tp>
      <tp>
        <v>21.15</v>
        <stp/>
        <stp>RAIL3</stp>
        <stp>56</stp>
        <tr r="C67" s="37"/>
      </tp>
      <tp>
        <v>3.76</v>
        <stp/>
        <stp>HAPV3</stp>
        <stp>60</stp>
        <tr r="D43" s="37"/>
      </tp>
      <tp>
        <v>17.97</v>
        <stp/>
        <stp>HAPV3</stp>
        <stp>70</stp>
        <tr r="F43" s="37"/>
      </tp>
      <tp>
        <v>17.43</v>
        <stp/>
        <stp>HAPV3</stp>
        <stp>71</stp>
        <tr r="E43" s="37"/>
      </tp>
      <tp>
        <v>21949382</v>
        <stp/>
        <stp>HAPV3</stp>
        <stp>74</stp>
        <tr r="G43" s="37"/>
      </tp>
      <tp>
        <v>17.95</v>
        <stp/>
        <stp>HAPV3</stp>
        <stp>56</stp>
        <tr r="C43" s="37"/>
      </tp>
      <tp>
        <v>0.86</v>
        <stp/>
        <stp>BBDC4</stp>
        <stp>60</stp>
        <tr r="Q11" s="19"/>
        <tr r="M3" s="34"/>
        <tr r="M3" s="40"/>
        <tr r="M3" s="39"/>
        <tr r="D7" s="37"/>
      </tp>
      <tp>
        <v>1.06</v>
        <stp/>
        <stp>BBDC3</stp>
        <stp>60</stp>
        <tr r="D6" s="37"/>
      </tp>
      <tp>
        <v>16.22</v>
        <stp/>
        <stp>ABEV3</stp>
        <stp>70</stp>
        <tr r="F2" s="37"/>
      </tp>
      <tp>
        <v>16.02</v>
        <stp/>
        <stp>ABEV3</stp>
        <stp>71</stp>
        <tr r="E2" s="37"/>
      </tp>
      <tp>
        <v>22875728</v>
        <stp/>
        <stp>ABEV3</stp>
        <stp>74</stp>
        <tr r="G2" s="37"/>
      </tp>
      <tp>
        <v>127997136</v>
        <stp/>
        <stp>BBDC4</stp>
        <stp>74</stp>
        <tr r="G7" s="37"/>
      </tp>
      <tp>
        <v>15419143</v>
        <stp/>
        <stp>BBDC3</stp>
        <stp>74</stp>
        <tr r="G6" s="37"/>
      </tp>
      <tp>
        <v>26.81</v>
        <stp/>
        <stp>BBDC4</stp>
        <stp>71</stp>
        <tr r="E7" s="37"/>
      </tp>
      <tp>
        <v>23.63</v>
        <stp/>
        <stp>BBDC3</stp>
        <stp>71</stp>
        <tr r="E6" s="37"/>
      </tp>
      <tp>
        <v>27.08</v>
        <stp/>
        <stp>BBDC4</stp>
        <stp>70</stp>
        <tr r="F7" s="37"/>
      </tp>
      <tp>
        <v>23.89</v>
        <stp/>
        <stp>BBDC3</stp>
        <stp>70</stp>
        <tr r="F6" s="37"/>
      </tp>
      <tp>
        <v>0.88</v>
        <stp/>
        <stp>ABEV3</stp>
        <stp>60</stp>
        <tr r="D2" s="37"/>
      </tp>
      <tp>
        <v>16.09</v>
        <stp/>
        <stp>ABEV3</stp>
        <stp>56</stp>
        <tr r="C2" s="37"/>
      </tp>
      <tp>
        <v>26.97</v>
        <stp/>
        <stp>BBDC4</stp>
        <stp>56</stp>
        <tr r="O2" s="30"/>
        <tr r="P11" s="19"/>
        <tr r="L3" s="40"/>
        <tr r="C7" s="37"/>
        <tr r="L3" s="34"/>
        <tr r="L3" s="39"/>
      </tp>
      <tp>
        <v>23.75</v>
        <stp/>
        <stp>BBDC3</stp>
        <stp>56</stp>
        <tr r="C6" s="37"/>
      </tp>
      <tp>
        <v>100426936</v>
        <stp/>
        <stp>BBAS3</stp>
        <stp>74</stp>
        <tr r="G5" s="37"/>
      </tp>
      <tp>
        <v>36.520000000000003</v>
        <stp/>
        <stp>BBAS3</stp>
        <stp>71</stp>
        <tr r="E5" s="37"/>
      </tp>
      <tp>
        <v>36.89</v>
        <stp/>
        <stp>BBAS3</stp>
        <stp>70</stp>
        <tr r="F5" s="37"/>
      </tp>
      <tp>
        <v>1.32</v>
        <stp/>
        <stp>BBAS3</stp>
        <stp>60</stp>
        <tr r="Q13" s="19"/>
        <tr r="M6" s="34"/>
        <tr r="M5" s="39"/>
        <tr r="D5" s="37"/>
        <tr r="M5" s="40"/>
      </tp>
      <tp>
        <v>36.78</v>
        <stp/>
        <stp>BBAS3</stp>
        <stp>56</stp>
        <tr r="L6" s="34"/>
        <tr r="L5" s="39"/>
        <tr r="L5" s="40"/>
        <tr r="P13" s="19"/>
        <tr r="C5" s="37"/>
      </tp>
      <tp>
        <v>29.49</v>
        <stp/>
        <stp>BBSE3</stp>
        <stp>56</stp>
        <tr r="C8" s="37"/>
      </tp>
      <tp>
        <v>42.61</v>
        <stp/>
        <stp>SBSP3</stp>
        <stp>56</stp>
        <tr r="C70" s="37"/>
      </tp>
      <tp>
        <v>24.37</v>
        <stp/>
        <stp>JBSS3</stp>
        <stp>56</stp>
        <tr r="L22" s="34"/>
        <tr r="L17" s="40"/>
        <tr r="P25" s="19"/>
        <tr r="L17" s="39"/>
        <tr r="C50" s="37"/>
      </tp>
      <tp>
        <v>29.38</v>
        <stp/>
        <stp>BBSE3</stp>
        <stp>71</stp>
        <tr r="E8" s="37"/>
      </tp>
      <tp>
        <v>29.69</v>
        <stp/>
        <stp>BBSE3</stp>
        <stp>70</stp>
        <tr r="F8" s="37"/>
      </tp>
      <tp>
        <v>7751229</v>
        <stp/>
        <stp>BBSE3</stp>
        <stp>74</stp>
        <tr r="G8" s="37"/>
      </tp>
      <tp>
        <v>42263872</v>
        <stp/>
        <stp>JBSS3</stp>
        <stp>74</stp>
        <tr r="G50" s="37"/>
      </tp>
      <tp>
        <v>10673241</v>
        <stp/>
        <stp>SBSP3</stp>
        <stp>74</stp>
        <tr r="G70" s="37"/>
      </tp>
      <tp>
        <v>24.31</v>
        <stp/>
        <stp>JBSS3</stp>
        <stp>71</stp>
        <tr r="E50" s="37"/>
      </tp>
      <tp>
        <v>24.63</v>
        <stp/>
        <stp>JBSS3</stp>
        <stp>70</stp>
        <tr r="F50" s="37"/>
      </tp>
      <tp>
        <v>42.79</v>
        <stp/>
        <stp>SBSP3</stp>
        <stp>70</stp>
        <tr r="F70" s="37"/>
      </tp>
      <tp>
        <v>42.48</v>
        <stp/>
        <stp>SBSP3</stp>
        <stp>71</stp>
        <tr r="E70" s="37"/>
      </tp>
      <tp>
        <v>0.48</v>
        <stp/>
        <stp>BBSE3</stp>
        <stp>60</stp>
        <tr r="D8" s="37"/>
      </tp>
      <tp>
        <v>-0.2</v>
        <stp/>
        <stp>JBSS3</stp>
        <stp>60</stp>
        <tr r="Q25" s="19"/>
        <tr r="M22" s="34"/>
        <tr r="M17" s="39"/>
        <tr r="D50" s="37"/>
        <tr r="M17" s="40"/>
      </tp>
      <tp>
        <v>0.12</v>
        <stp/>
        <stp>SBSP3</stp>
        <stp>60</stp>
        <tr r="D70" s="37"/>
      </tp>
      <tp>
        <v>28.86</v>
        <stp/>
        <stp>LCAM3</stp>
        <stp>71</stp>
        <tr r="E54" s="37"/>
      </tp>
      <tp>
        <v>29.3</v>
        <stp/>
        <stp>LCAM3</stp>
        <stp>70</stp>
        <tr r="F54" s="37"/>
      </tp>
      <tp>
        <v>5655721</v>
        <stp/>
        <stp>LCAM3</stp>
        <stp>74</stp>
        <tr r="G54" s="37"/>
      </tp>
      <tp>
        <v>6577227</v>
        <stp/>
        <stp>PCAR3</stp>
        <stp>74</stp>
        <tr r="G61" s="37"/>
      </tp>
      <tp>
        <v>77.27</v>
        <stp/>
        <stp>PCAR3</stp>
        <stp>70</stp>
        <tr r="F61" s="37"/>
      </tp>
      <tp>
        <v>76.12</v>
        <stp/>
        <stp>PCAR3</stp>
        <stp>71</stp>
        <tr r="E61" s="37"/>
      </tp>
      <tp>
        <v>0.38</v>
        <stp/>
        <stp>LCAM3</stp>
        <stp>60</stp>
        <tr r="D54" s="37"/>
      </tp>
      <tp>
        <v>0.94</v>
        <stp/>
        <stp>PCAR3</stp>
        <stp>60</stp>
        <tr r="D61" s="37"/>
      </tp>
      <tp>
        <v>28.94</v>
        <stp/>
        <stp>LCAM3</stp>
        <stp>56</stp>
        <tr r="C54" s="37"/>
      </tp>
      <tp>
        <v>77.14</v>
        <stp/>
        <stp>PCAR3</stp>
        <stp>56</stp>
        <tr r="C61" s="37"/>
      </tp>
      <tp>
        <v>13.31</v>
        <stp/>
        <stp>ECOR3</stp>
        <stp>56</stp>
        <tr r="C28" s="37"/>
      </tp>
      <tp>
        <v>4644486</v>
        <stp/>
        <stp>ECOR3</stp>
        <stp>74</stp>
        <tr r="G28" s="37"/>
      </tp>
      <tp>
        <v>13.34</v>
        <stp/>
        <stp>ECOR3</stp>
        <stp>70</stp>
        <tr r="F28" s="37"/>
      </tp>
      <tp>
        <v>13.12</v>
        <stp/>
        <stp>ECOR3</stp>
        <stp>71</stp>
        <tr r="E28" s="37"/>
      </tp>
      <tp>
        <v>1.68</v>
        <stp/>
        <stp>ECOR3</stp>
        <stp>60</stp>
        <tr r="D28" s="37"/>
      </tp>
    </main>
    <main first="bcpserver">
      <tp>
        <v>1.3599999999999999E-2</v>
        <stp>localhost</stp>
        <stp>BC</stp>
        <stp>FIELD</stp>
        <stp>BOVAN97</stp>
        <stp>GAM</stp>
        <tr r="M121" s="19"/>
      </tp>
    </main>
    <main first="octo.rtdserver">
      <tp>
        <v>13.49</v>
        <stp/>
        <stp>CCRO3</stp>
        <stp>56</stp>
        <tr r="C17" s="37"/>
      </tp>
      <tp>
        <v>2.98</v>
        <stp/>
        <stp>CCRO3</stp>
        <stp>60</stp>
        <tr r="D17" s="37"/>
      </tp>
      <tp>
        <v>13.2</v>
        <stp/>
        <stp>CCRO3</stp>
        <stp>71</stp>
        <tr r="E17" s="37"/>
      </tp>
      <tp>
        <v>13.53</v>
        <stp/>
        <stp>CCRO3</stp>
        <stp>70</stp>
        <tr r="F17" s="37"/>
      </tp>
      <tp>
        <v>22886352</v>
        <stp/>
        <stp>CCRO3</stp>
        <stp>74</stp>
        <tr r="G17" s="37"/>
      </tp>
      <tp>
        <v>34.47</v>
        <stp/>
        <stp>ELET3</stp>
        <stp>70</stp>
        <tr r="F30" s="37"/>
      </tp>
      <tp>
        <v>35.1</v>
        <stp/>
        <stp>ELET6</stp>
        <stp>70</stp>
        <tr r="F31" s="37"/>
      </tp>
      <tp>
        <v>34.159999999999997</v>
        <stp/>
        <stp>ELET3</stp>
        <stp>71</stp>
        <tr r="E30" s="37"/>
      </tp>
      <tp>
        <v>34.659999999999997</v>
        <stp/>
        <stp>ELET6</stp>
        <stp>71</stp>
        <tr r="E31" s="37"/>
      </tp>
      <tp>
        <v>11358074</v>
        <stp/>
        <stp>ELET3</stp>
        <stp>74</stp>
        <tr r="G30" s="37"/>
      </tp>
      <tp>
        <v>3127368</v>
        <stp/>
        <stp>ELET6</stp>
        <stp>74</stp>
        <tr r="G31" s="37"/>
      </tp>
      <tp>
        <v>0.47</v>
        <stp/>
        <stp>ELET3</stp>
        <stp>60</stp>
        <tr r="D30" s="37"/>
      </tp>
      <tp>
        <v>1.04</v>
        <stp/>
        <stp>ELET6</stp>
        <stp>60</stp>
        <tr r="D31" s="37"/>
      </tp>
      <tp>
        <v>34.25</v>
        <stp/>
        <stp>ELET3</stp>
        <stp>56</stp>
        <tr r="C30" s="37"/>
      </tp>
      <tp>
        <v>34.94</v>
        <stp/>
        <stp>ELET6</stp>
        <stp>56</stp>
        <tr r="C31" s="37"/>
      </tp>
      <tp>
        <v>28.09</v>
        <stp/>
        <stp>FLRY3</stp>
        <stp>56</stp>
        <tr r="C38" s="37"/>
      </tp>
      <tp>
        <v>0.21</v>
        <stp/>
        <stp>FLRY3</stp>
        <stp>60</stp>
        <tr r="D38" s="37"/>
      </tp>
      <tp>
        <v>10383694</v>
        <stp/>
        <stp>FLRY3</stp>
        <stp>74</stp>
        <tr r="G38" s="37"/>
      </tp>
      <tp>
        <v>28.02</v>
        <stp/>
        <stp>FLRY3</stp>
        <stp>71</stp>
        <tr r="E38" s="37"/>
      </tp>
      <tp>
        <v>28.53</v>
        <stp/>
        <stp>FLRY3</stp>
        <stp>70</stp>
        <tr r="F38" s="37"/>
      </tp>
      <tp>
        <v>9.6</v>
        <stp/>
        <stp>EMBR3</stp>
        <stp>56</stp>
        <tr r="C32" s="37"/>
        <tr r="P26" s="19"/>
      </tp>
      <tp>
        <v>0.84</v>
        <stp/>
        <stp>EMBR3</stp>
        <stp>60</stp>
        <tr r="Q26" s="19"/>
        <tr r="D32" s="37"/>
      </tp>
      <tp>
        <v>56131200</v>
        <stp/>
        <stp>EMBR3</stp>
        <stp>74</stp>
        <tr r="G32" s="37"/>
      </tp>
      <tp>
        <v>9.9499999999999993</v>
        <stp/>
        <stp>EMBR3</stp>
        <stp>70</stp>
        <tr r="F32" s="37"/>
      </tp>
      <tp>
        <v>9.56</v>
        <stp/>
        <stp>EMBR3</stp>
        <stp>71</stp>
        <tr r="E32" s="37"/>
      </tp>
      <tp>
        <v>14.63</v>
        <stp/>
        <stp>CMIG4</stp>
        <stp>71</stp>
        <tr r="E19" s="37"/>
      </tp>
      <tp>
        <v>14.8</v>
        <stp/>
        <stp>CMIG4</stp>
        <stp>70</stp>
        <tr r="F19" s="37"/>
      </tp>
      <tp>
        <v>5758433</v>
        <stp/>
        <stp>CMIG4</stp>
        <stp>74</stp>
        <tr r="G19" s="37"/>
      </tp>
      <tp>
        <v>0.27</v>
        <stp/>
        <stp>CMIG4</stp>
        <stp>60</stp>
        <tr r="D19" s="37"/>
      </tp>
      <tp>
        <v>14.71</v>
        <stp/>
        <stp>CMIG4</stp>
        <stp>56</stp>
        <tr r="C19" s="37"/>
      </tp>
      <tp t="s">
        <v>-</v>
        <stp/>
        <stp>PETRL208</stp>
        <stp>56</stp>
        <tr r="J45" s="30"/>
      </tp>
      <tp t="s">
        <v>-</v>
        <stp/>
        <stp>PETRL200</stp>
        <stp>56</stp>
        <tr r="J38" s="30"/>
      </tp>
      <tp t="s">
        <v>-</v>
        <stp/>
        <stp>PETRL203</stp>
        <stp>56</stp>
        <tr r="J43" s="30"/>
      </tp>
      <tp t="s">
        <v>-</v>
        <stp/>
        <stp>PETRL207</stp>
        <stp>56</stp>
        <tr r="J54" s="30"/>
        <tr r="J55" s="30"/>
      </tp>
      <tp t="s">
        <v>-</v>
        <stp/>
        <stp>PETRL169</stp>
        <stp>61</stp>
        <tr r="J36" s="3"/>
      </tp>
      <tp t="s">
        <v>-</v>
        <stp/>
        <stp>PETRL218</stp>
        <stp>56</stp>
        <tr r="J49" s="30"/>
      </tp>
      <tp t="s">
        <v>-</v>
        <stp/>
        <stp>PETRL211</stp>
        <stp>56</stp>
        <tr r="J46" s="30"/>
      </tp>
      <tp t="s">
        <v>-</v>
        <stp/>
        <stp>PETRL210</stp>
        <stp>56</stp>
        <tr r="J41" s="30"/>
      </tp>
      <tp t="s">
        <v>-</v>
        <stp/>
        <stp>PETRL213</stp>
        <stp>56</stp>
        <tr r="J48" s="30"/>
        <tr r="J47" s="30"/>
      </tp>
      <tp t="s">
        <v>-</v>
        <stp/>
        <stp>PETRL228</stp>
        <stp>56</stp>
        <tr r="J53" s="30"/>
      </tp>
      <tp t="s">
        <v>-</v>
        <stp/>
        <stp>PETRL221</stp>
        <stp>56</stp>
        <tr r="J50" s="30"/>
      </tp>
      <tp t="s">
        <v>-</v>
        <stp/>
        <stp>PETRL220</stp>
        <stp>56</stp>
        <tr r="J44" s="30"/>
      </tp>
      <tp t="s">
        <v>-</v>
        <stp/>
        <stp>PETRL223</stp>
        <stp>56</stp>
        <tr r="J51" s="30"/>
      </tp>
      <tp t="s">
        <v>-</v>
        <stp/>
        <stp>PETRL238</stp>
        <stp>56</stp>
        <tr r="J58" s="30"/>
      </tp>
      <tp>
        <v>0</v>
        <stp/>
        <stp>PETRL233</stp>
        <stp>56</stp>
        <tr r="J56" s="30"/>
      </tp>
      <tp t="s">
        <v>-</v>
        <stp/>
        <stp>PETRL240</stp>
        <stp>56</stp>
        <tr r="J52" s="30"/>
      </tp>
      <tp t="s">
        <v>-</v>
        <stp/>
        <stp>PETRL250</stp>
        <stp>56</stp>
        <tr r="J57" s="30"/>
      </tp>
      <tp t="s">
        <v>-</v>
        <stp/>
        <stp>PETRL141</stp>
        <stp>64</stp>
        <tr r="J33" s="3"/>
        <tr r="J31" s="3"/>
        <tr r="J32" s="3"/>
        <tr r="J34" s="3"/>
        <tr r="J30" s="3"/>
      </tp>
      <tp t="s">
        <v>-</v>
        <stp/>
        <stp>PETRL155</stp>
        <stp>73</stp>
        <tr r="M39" s="30"/>
      </tp>
      <tp t="s">
        <v>-</v>
        <stp/>
        <stp>PETRL141</stp>
        <stp>73</stp>
        <tr r="L32" s="3"/>
        <tr r="L31" s="3"/>
        <tr r="L30" s="3"/>
        <tr r="L33" s="3"/>
        <tr r="L34" s="3"/>
      </tp>
      <tp t="s">
        <v>-</v>
        <stp/>
        <stp>PETRL176</stp>
        <stp>73</stp>
        <tr r="M36" s="30"/>
      </tp>
      <tp t="s">
        <v>-</v>
        <stp/>
        <stp>PETRL169</stp>
        <stp>73</stp>
        <tr r="L36" s="3"/>
      </tp>
      <tp t="s">
        <v>-</v>
        <stp/>
        <stp>PETRL161</stp>
        <stp>73</stp>
        <tr r="M34" s="30"/>
      </tp>
      <tp t="s">
        <v>-</v>
        <stp/>
        <stp>PETRL166</stp>
        <stp>73</stp>
        <tr r="M35" s="30"/>
      </tp>
      <tp t="s">
        <v>-</v>
        <stp/>
        <stp>PETRL198</stp>
        <stp>73</stp>
        <tr r="M42" s="30"/>
      </tp>
      <tp t="s">
        <v>-</v>
        <stp/>
        <stp>PETRL193</stp>
        <stp>73</stp>
        <tr r="M40" s="30"/>
      </tp>
      <tp t="s">
        <v>-</v>
        <stp/>
        <stp>PETRL181</stp>
        <stp>73</stp>
        <tr r="M37" s="30"/>
      </tp>
      <tp t="s">
        <v>-</v>
        <stp/>
        <stp>PETRL250</stp>
        <stp>73</stp>
        <tr r="M57" s="30"/>
        <tr r="L46" s="3"/>
      </tp>
      <tp t="s">
        <v>-</v>
        <stp/>
        <stp>PETRL253</stp>
        <stp>73</stp>
        <tr r="L51" s="3"/>
      </tp>
      <tp t="s">
        <v>-</v>
        <stp/>
        <stp>PETRL252</stp>
        <stp>73</stp>
        <tr r="L53" s="3"/>
      </tp>
      <tp t="s">
        <v>-</v>
        <stp/>
        <stp>PETRL240</stp>
        <stp>73</stp>
        <tr r="L41" s="3"/>
        <tr r="M52" s="30"/>
      </tp>
      <tp t="s">
        <v>-</v>
        <stp/>
        <stp>PETRL243</stp>
        <stp>73</stp>
        <tr r="L50" s="3"/>
        <tr r="L49" s="3"/>
      </tp>
      <tp t="s">
        <v>-</v>
        <stp/>
        <stp>PETRL260</stp>
        <stp>73</stp>
        <tr r="L54" s="3"/>
      </tp>
      <tp t="s">
        <v>-</v>
        <stp/>
        <stp>PETRL218</stp>
        <stp>73</stp>
        <tr r="M49" s="30"/>
        <tr r="L37" s="3"/>
      </tp>
      <tp t="s">
        <v>-</v>
        <stp/>
        <stp>PETRL211</stp>
        <stp>73</stp>
        <tr r="L39" s="3"/>
        <tr r="L35" s="3"/>
        <tr r="M46" s="30"/>
        <tr r="L38" s="3"/>
        <tr r="L36" s="3"/>
        <tr r="L33" s="3"/>
        <tr r="L37" s="3"/>
      </tp>
      <tp t="s">
        <v>-</v>
        <stp/>
        <stp>PETRL210</stp>
        <stp>73</stp>
        <tr r="M41" s="30"/>
      </tp>
      <tp t="s">
        <v>-</v>
        <stp/>
        <stp>PETRL213</stp>
        <stp>73</stp>
        <tr r="L35" s="3"/>
        <tr r="M47" s="30"/>
        <tr r="L34" s="3"/>
        <tr r="M48" s="30"/>
      </tp>
      <tp t="s">
        <v>-</v>
        <stp/>
        <stp>PETRL208</stp>
        <stp>73</stp>
        <tr r="L32" s="3"/>
        <tr r="M45" s="30"/>
      </tp>
      <tp t="s">
        <v>-</v>
        <stp/>
        <stp>PETRL200</stp>
        <stp>73</stp>
        <tr r="M38" s="30"/>
      </tp>
      <tp t="s">
        <v>-</v>
        <stp/>
        <stp>PETRL203</stp>
        <stp>73</stp>
        <tr r="L30" s="3"/>
        <tr r="M43" s="30"/>
      </tp>
      <tp t="s">
        <v>-</v>
        <stp/>
        <stp>PETRL207</stp>
        <stp>73</stp>
        <tr r="L47" s="3"/>
        <tr r="L45" s="3"/>
        <tr r="M54" s="30"/>
        <tr r="L46" s="3"/>
        <tr r="M55" s="30"/>
        <tr r="L43" s="3"/>
        <tr r="L48" s="3"/>
        <tr r="L49" s="3"/>
      </tp>
      <tp t="s">
        <v>-</v>
        <stp/>
        <stp>PETRL238</stp>
        <stp>73</stp>
        <tr r="L47" s="3"/>
        <tr r="M58" s="30"/>
      </tp>
      <tp>
        <v>0</v>
        <stp/>
        <stp>PETRL233</stp>
        <stp>73</stp>
        <tr r="L45" s="3"/>
        <tr r="L44" s="3"/>
        <tr r="M56" s="30"/>
      </tp>
      <tp t="s">
        <v>-</v>
        <stp/>
        <stp>PETRL228</stp>
        <stp>73</stp>
        <tr r="L42" s="3"/>
        <tr r="M53" s="30"/>
      </tp>
      <tp t="s">
        <v>-</v>
        <stp/>
        <stp>PETRL221</stp>
        <stp>73</stp>
        <tr r="L42" s="3"/>
        <tr r="L44" s="3"/>
        <tr r="M50" s="30"/>
        <tr r="L38" s="3"/>
        <tr r="L40" s="3"/>
        <tr r="L43" s="3"/>
        <tr r="L41" s="3"/>
      </tp>
      <tp t="s">
        <v>-</v>
        <stp/>
        <stp>PETRL220</stp>
        <stp>73</stp>
        <tr r="L31" s="3"/>
        <tr r="M44" s="30"/>
      </tp>
      <tp t="s">
        <v>-</v>
        <stp/>
        <stp>PETRL223</stp>
        <stp>73</stp>
        <tr r="L39" s="3"/>
        <tr r="L40" s="3"/>
        <tr r="M51" s="30"/>
      </tp>
      <tp t="s">
        <v>-</v>
        <stp/>
        <stp>PETRL226</stp>
        <stp>73</stp>
        <tr r="L53" s="3"/>
        <tr r="L51" s="3"/>
        <tr r="L50" s="3"/>
        <tr r="L52" s="3"/>
        <tr r="L54" s="3"/>
        <tr r="L48" s="3"/>
      </tp>
      <tp t="s">
        <v>-</v>
        <stp/>
        <stp>PETRL221</stp>
        <stp>64</stp>
        <tr r="J44" s="3"/>
        <tr r="J41" s="3"/>
        <tr r="J42" s="3"/>
        <tr r="J40" s="3"/>
        <tr r="J43" s="3"/>
      </tp>
      <tp t="s">
        <v>-</v>
        <stp/>
        <stp>PETRL226</stp>
        <stp>64</stp>
        <tr r="J51" s="3"/>
        <tr r="J52" s="3"/>
        <tr r="J50" s="3"/>
        <tr r="J54" s="3"/>
        <tr r="J53" s="3"/>
      </tp>
      <tp t="s">
        <v>-</v>
        <stp/>
        <stp>PETRL260</stp>
        <stp>61</stp>
        <tr r="J54" s="3"/>
      </tp>
      <tp t="s">
        <v>-</v>
        <stp/>
        <stp>PETRL250</stp>
        <stp>61</stp>
        <tr r="J46" s="3"/>
      </tp>
      <tp t="s">
        <v>-</v>
        <stp/>
        <stp>PETRL253</stp>
        <stp>61</stp>
        <tr r="J51" s="3"/>
      </tp>
      <tp t="s">
        <v>-</v>
        <stp/>
        <stp>PETRL252</stp>
        <stp>61</stp>
        <tr r="J53" s="3"/>
      </tp>
      <tp t="s">
        <v>-</v>
        <stp/>
        <stp>PETRL207</stp>
        <stp>64</stp>
        <tr r="J45" s="3"/>
        <tr r="J49" s="3"/>
        <tr r="J48" s="3"/>
        <tr r="J46" s="3"/>
        <tr r="J47" s="3"/>
      </tp>
      <tp t="s">
        <v>-</v>
        <stp/>
        <stp>PETRL211</stp>
        <stp>64</stp>
        <tr r="J38" s="3"/>
        <tr r="J37" s="3"/>
        <tr r="J35" s="3"/>
        <tr r="J36" s="3"/>
        <tr r="J39" s="3"/>
      </tp>
      <tp t="s">
        <v>-</v>
        <stp/>
        <stp>PETRL240</stp>
        <stp>61</stp>
        <tr r="J41" s="3"/>
      </tp>
      <tp t="s">
        <v>-</v>
        <stp/>
        <stp>PETRL243</stp>
        <stp>61</stp>
        <tr r="J49" s="3"/>
        <tr r="J50" s="3"/>
      </tp>
      <tp t="s">
        <v>-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 t="s">
        <v>-</v>
        <stp/>
        <stp>PETRL228</stp>
        <stp>61</stp>
        <tr r="J42" s="3"/>
      </tp>
      <tp t="s">
        <v>-</v>
        <stp/>
        <stp>PETRL221</stp>
        <stp>61</stp>
        <tr r="J38" s="3"/>
      </tp>
      <tp t="s">
        <v>-</v>
        <stp/>
        <stp>PETRL220</stp>
        <stp>61</stp>
        <tr r="J31" s="3"/>
      </tp>
      <tp t="s">
        <v>-</v>
        <stp/>
        <stp>PETRL223</stp>
        <stp>61</stp>
        <tr r="J40" s="3"/>
        <tr r="J39" s="3"/>
      </tp>
      <tp t="s">
        <v>-</v>
        <stp/>
        <stp>PETRL155</stp>
        <stp>56</stp>
        <tr r="J39" s="30"/>
      </tp>
      <tp t="s">
        <v>-</v>
        <stp/>
        <stp>PETRL226</stp>
        <stp>61</stp>
        <tr r="J48" s="3"/>
      </tp>
      <tp t="s">
        <v>-</v>
        <stp/>
        <stp>PETRL218</stp>
        <stp>61</stp>
        <tr r="J37" s="3"/>
      </tp>
      <tp t="s">
        <v>-</v>
        <stp/>
        <stp>PETRL161</stp>
        <stp>56</stp>
        <tr r="J34" s="30"/>
      </tp>
      <tp t="s">
        <v>-</v>
        <stp/>
        <stp>PETRL211</stp>
        <stp>61</stp>
        <tr r="J33" s="3"/>
      </tp>
      <tp t="s">
        <v>-</v>
        <stp/>
        <stp>PETRL213</stp>
        <stp>61</stp>
        <tr r="J35" s="3"/>
        <tr r="J34" s="3"/>
      </tp>
      <tp t="s">
        <v>-</v>
        <stp/>
        <stp>PETRL166</stp>
        <stp>56</stp>
        <tr r="J35" s="30"/>
      </tp>
      <tp t="s">
        <v>-</v>
        <stp/>
        <stp>PETRL208</stp>
        <stp>61</stp>
        <tr r="J32" s="3"/>
      </tp>
      <tp t="s">
        <v>-</v>
        <stp/>
        <stp>PETRL203</stp>
        <stp>61</stp>
        <tr r="J30" s="3"/>
      </tp>
      <tp t="s">
        <v>-</v>
        <stp/>
        <stp>PETRL207</stp>
        <stp>61</stp>
        <tr r="J43" s="3"/>
      </tp>
      <tp t="s">
        <v>-</v>
        <stp/>
        <stp>PETRL176</stp>
        <stp>56</stp>
        <tr r="J36" s="30"/>
      </tp>
      <tp t="s">
        <v>-</v>
        <stp/>
        <stp>PETRL181</stp>
        <stp>56</stp>
        <tr r="J37" s="30"/>
      </tp>
      <tp t="s">
        <v>-</v>
        <stp/>
        <stp>PETRL198</stp>
        <stp>56</stp>
        <tr r="J42" s="30"/>
      </tp>
      <tp t="s">
        <v>-</v>
        <stp/>
        <stp>PETRL193</stp>
        <stp>56</stp>
        <tr r="J40" s="30"/>
      </tp>
      <tp>
        <v>2.16</v>
        <stp/>
        <stp>GNDI3</stp>
        <stp>60</stp>
        <tr r="D40" s="37"/>
      </tp>
      <tp>
        <v>68.3</v>
        <stp/>
        <stp>ENEV3</stp>
        <stp>70</stp>
        <tr r="F34" s="37"/>
      </tp>
      <tp>
        <v>66.900000000000006</v>
        <stp/>
        <stp>ENEV3</stp>
        <stp>71</stp>
        <tr r="E34" s="37"/>
      </tp>
      <tp>
        <v>8144844</v>
        <stp/>
        <stp>ENEV3</stp>
        <stp>74</stp>
        <tr r="G34" s="37"/>
      </tp>
      <tp>
        <v>47812096</v>
        <stp/>
        <stp>GNDI3</stp>
        <stp>74</stp>
        <tr r="G40" s="37"/>
      </tp>
      <tp>
        <v>96</v>
        <stp/>
        <stp>GNDI3</stp>
        <stp>71</stp>
        <tr r="E40" s="37"/>
      </tp>
      <tp>
        <v>97.94</v>
        <stp/>
        <stp>GNDI3</stp>
        <stp>70</stp>
        <tr r="F40" s="37"/>
      </tp>
      <tp>
        <v>0.67</v>
        <stp/>
        <stp>ENEV3</stp>
        <stp>60</stp>
        <tr r="D34" s="37"/>
      </tp>
      <tp>
        <v>67.27</v>
        <stp/>
        <stp>ENEV3</stp>
        <stp>56</stp>
        <tr r="C34" s="37"/>
      </tp>
      <tp>
        <v>97.56</v>
        <stp/>
        <stp>GNDI3</stp>
        <stp>56</stp>
        <tr r="C40" s="37"/>
      </tp>
      <tp>
        <v>20.39</v>
        <stp/>
        <stp>ENBR3</stp>
        <stp>56</stp>
        <tr r="C33" s="37"/>
      </tp>
      <tp>
        <v>-0.15</v>
        <stp/>
        <stp>ENBR3</stp>
        <stp>60</stp>
        <tr r="D33" s="37"/>
      </tp>
      <tp>
        <v>3583792</v>
        <stp/>
        <stp>ENBR3</stp>
        <stp>74</stp>
        <tr r="G33" s="37"/>
      </tp>
      <tp>
        <v>20.58</v>
        <stp/>
        <stp>ENBR3</stp>
        <stp>70</stp>
        <tr r="F33" s="37"/>
      </tp>
      <tp>
        <v>20.38</v>
        <stp/>
        <stp>ENBR3</stp>
        <stp>71</stp>
        <tr r="E33" s="37"/>
      </tp>
      <tp>
        <v>8600</v>
        <stp/>
        <stp>PETRO259</stp>
        <stp>73</stp>
        <tr r="I12" s="19"/>
      </tp>
      <tp>
        <v>20400</v>
        <stp/>
        <stp>PETRO251</stp>
        <stp>73</stp>
        <tr r="I11" s="19"/>
      </tp>
      <tp>
        <v>0</v>
        <stp/>
        <stp>PETRO256</stp>
        <stp>73</stp>
        <tr r="I13" s="19"/>
      </tp>
      <tp>
        <v>22500</v>
        <stp/>
        <stp>PETRO249</stp>
        <stp>73</stp>
        <tr r="I10" s="19"/>
      </tp>
      <tp>
        <v>7100</v>
        <stp/>
        <stp>PETRO279</stp>
        <stp>73</stp>
        <tr r="I19" s="19"/>
      </tp>
      <tp>
        <v>0</v>
        <stp/>
        <stp>PETRO276</stp>
        <stp>73</stp>
        <tr r="I18" s="19"/>
      </tp>
      <tp>
        <v>33400</v>
        <stp/>
        <stp>PETRO269</stp>
        <stp>73</stp>
        <tr r="I16" s="19"/>
      </tp>
      <tp>
        <v>2000</v>
        <stp/>
        <stp>PETRO261</stp>
        <stp>73</stp>
        <tr r="I14" s="19"/>
      </tp>
      <tp>
        <v>0</v>
        <stp/>
        <stp>PETRO263</stp>
        <stp>73</stp>
        <tr r="I17" s="19"/>
      </tp>
      <tp>
        <v>0</v>
        <stp/>
        <stp>PETRO266</stp>
        <stp>73</stp>
        <tr r="I15" s="19"/>
      </tp>
      <tp>
        <v>0</v>
        <stp/>
        <stp>PETRO290</stp>
        <stp>73</stp>
        <tr r="I22" s="19"/>
      </tp>
      <tp>
        <v>3300</v>
        <stp/>
        <stp>PETRO294</stp>
        <stp>73</stp>
        <tr r="I23" s="19"/>
      </tp>
      <tp>
        <v>0</v>
        <stp/>
        <stp>PETRO296</stp>
        <stp>73</stp>
        <tr r="I25" s="19"/>
      </tp>
      <tp>
        <v>28500</v>
        <stp/>
        <stp>PETRO281</stp>
        <stp>73</stp>
        <tr r="I21" s="19"/>
      </tp>
      <tp>
        <v>31500</v>
        <stp/>
        <stp>PETRO284</stp>
        <stp>73</stp>
        <tr r="I20" s="19"/>
      </tp>
      <tp>
        <v>27700</v>
        <stp/>
        <stp>PETRO286</stp>
        <stp>73</stp>
        <tr r="I24" s="19"/>
      </tp>
      <tp>
        <v>4.79</v>
        <stp/>
        <stp>COGN3</stp>
        <stp>56</stp>
        <tr r="L11" s="34"/>
        <tr r="C20" s="37"/>
        <tr r="P24" s="19"/>
        <tr r="L16" s="39"/>
        <tr r="L16" s="40"/>
      </tp>
      <tp>
        <v>4.87</v>
        <stp/>
        <stp>COGN3</stp>
        <stp>70</stp>
        <tr r="F20" s="37"/>
      </tp>
      <tp>
        <v>4.7699999999999996</v>
        <stp/>
        <stp>COGN3</stp>
        <stp>71</stp>
        <tr r="E20" s="37"/>
      </tp>
      <tp>
        <v>33601080</v>
        <stp/>
        <stp>COGN3</stp>
        <stp>74</stp>
        <tr r="G20" s="37"/>
      </tp>
      <tp>
        <v>0.63</v>
        <stp/>
        <stp>COGN3</stp>
        <stp>60</stp>
        <tr r="Q24" s="19"/>
        <tr r="M16" s="40"/>
        <tr r="M11" s="34"/>
        <tr r="M16" s="39"/>
        <tr r="D20" s="37"/>
      </tp>
      <tp>
        <v>11.76</v>
        <stp/>
        <stp>GOAU4</stp>
        <stp>71</stp>
        <tr r="E41" s="37"/>
      </tp>
      <tp>
        <v>11.94</v>
        <stp/>
        <stp>GOAU4</stp>
        <stp>70</stp>
        <tr r="F41" s="37"/>
      </tp>
      <tp>
        <v>22605976</v>
        <stp/>
        <stp>GOAU4</stp>
        <stp>74</stp>
        <tr r="G41" s="37"/>
      </tp>
      <tp>
        <v>0.76</v>
        <stp/>
        <stp>GOAU4</stp>
        <stp>60</stp>
        <tr r="Q16" s="19"/>
        <tr r="M7" s="34"/>
        <tr r="M8" s="40"/>
        <tr r="D41" s="37"/>
        <tr r="M8" s="39"/>
      </tp>
      <tp>
        <v>11.89</v>
        <stp/>
        <stp>GOAU4</stp>
        <stp>56</stp>
        <tr r="C41" s="37"/>
        <tr r="P16" s="19"/>
        <tr r="L8" s="39"/>
        <tr r="L7" s="34"/>
        <tr r="L8" s="40"/>
      </tp>
      <tp>
        <v>4.46</v>
        <stp/>
        <stp>GOLL4</stp>
        <stp>60</stp>
        <tr r="M8" s="34"/>
        <tr r="M11" s="40"/>
        <tr r="D42" s="37"/>
        <tr r="Q19" s="19"/>
        <tr r="M11" s="39"/>
      </tp>
      <tp>
        <v>24.94</v>
        <stp/>
        <stp>GOLL4</stp>
        <stp>70</stp>
        <tr r="F42" s="37"/>
      </tp>
      <tp>
        <v>24.01</v>
        <stp/>
        <stp>GOLL4</stp>
        <stp>71</stp>
        <tr r="E42" s="37"/>
      </tp>
      <tp>
        <v>99566080</v>
        <stp/>
        <stp>GOLL4</stp>
        <stp>74</stp>
        <tr r="G42" s="37"/>
      </tp>
      <tp>
        <v>24.6</v>
        <stp/>
        <stp>GOLL4</stp>
        <stp>56</stp>
        <tr r="L8" s="34"/>
        <tr r="L11" s="40"/>
        <tr r="P19" s="19"/>
        <tr r="L11" s="39"/>
        <tr r="C42" s="37"/>
      </tp>
      <tp>
        <v>2.64</v>
        <stp/>
        <stp>TOTS3</stp>
        <stp>60</stp>
        <tr r="D75" s="37"/>
      </tp>
      <tp>
        <v>9948201</v>
        <stp/>
        <stp>TOTS3</stp>
        <stp>74</stp>
        <tr r="G75" s="37"/>
      </tp>
      <tp>
        <v>28.19</v>
        <stp/>
        <stp>TOTS3</stp>
        <stp>71</stp>
        <tr r="E75" s="37"/>
      </tp>
      <tp>
        <v>28.8</v>
        <stp/>
        <stp>TOTS3</stp>
        <stp>70</stp>
        <tr r="F75" s="37"/>
      </tp>
      <tp>
        <v>28.79</v>
        <stp/>
        <stp>TOTS3</stp>
        <stp>56</stp>
        <tr r="C75" s="37"/>
      </tp>
      <tp>
        <v>3.11</v>
        <stp/>
        <stp>PETRN731</stp>
        <stp>56</stp>
        <tr r="E50" s="34"/>
      </tp>
      <tp>
        <v>250400</v>
        <stp/>
        <stp>PETRN731</stp>
        <stp>73</stp>
        <tr r="I50" s="34"/>
      </tp>
      <tp>
        <v>0.08</v>
        <stp/>
        <stp>PETRN201</stp>
        <stp>56</stp>
        <tr r="E13" s="34"/>
      </tp>
      <tp>
        <v>0.06</v>
        <stp/>
        <stp>PETRN200</stp>
        <stp>56</stp>
        <tr r="E11" s="34"/>
      </tp>
      <tp>
        <v>0.12</v>
        <stp/>
        <stp>PETRN204</stp>
        <stp>56</stp>
        <tr r="E18" s="34"/>
      </tp>
      <tp>
        <v>0.13</v>
        <stp/>
        <stp>PETRN206</stp>
        <stp>56</stp>
        <tr r="E20" s="34"/>
      </tp>
      <tp>
        <v>0.24</v>
        <stp/>
        <stp>PETRN218</stp>
        <stp>56</stp>
        <tr r="E28" s="34"/>
      </tp>
      <tp>
        <v>0.11</v>
        <stp/>
        <stp>PETRN211</stp>
        <stp>56</stp>
        <tr r="E19" s="34"/>
      </tp>
      <tp>
        <v>0.14000000000000001</v>
        <stp/>
        <stp>PETRN214</stp>
        <stp>56</stp>
        <tr r="E21" s="34"/>
      </tp>
      <tp>
        <v>0.15</v>
        <stp/>
        <stp>PETRN229</stp>
        <stp>56</stp>
        <tr r="E23" s="34"/>
      </tp>
      <tp>
        <v>0.28999999999999998</v>
        <stp/>
        <stp>PETRN228</stp>
        <stp>56</stp>
        <tr r="E30" s="34"/>
      </tp>
      <tp>
        <v>0.15</v>
        <stp/>
        <stp>PETRN226</stp>
        <stp>56</stp>
        <tr r="E22" s="34"/>
      </tp>
      <tp>
        <v>0.23</v>
        <stp/>
        <stp>PETRN239</stp>
        <stp>56</stp>
        <tr r="E27" s="34"/>
      </tp>
      <tp>
        <v>0.16</v>
        <stp/>
        <stp>PETRN231</stp>
        <stp>56</stp>
        <tr r="E24" s="34"/>
      </tp>
      <tp>
        <v>0.27</v>
        <stp/>
        <stp>PETRN233</stp>
        <stp>56</stp>
        <tr r="E29" s="34"/>
      </tp>
      <tp>
        <v>0.18</v>
        <stp/>
        <stp>PETRN234</stp>
        <stp>56</stp>
        <tr r="E25" s="34"/>
      </tp>
      <tp>
        <v>0.19</v>
        <stp/>
        <stp>PETRN237</stp>
        <stp>56</stp>
        <tr r="E26" s="34"/>
      </tp>
      <tp>
        <v>0.39</v>
        <stp/>
        <stp>PETRN236</stp>
        <stp>56</stp>
        <tr r="E32" s="34"/>
      </tp>
      <tp>
        <v>0.34</v>
        <stp/>
        <stp>PETRN249</stp>
        <stp>56</stp>
        <tr r="E31" s="34"/>
      </tp>
      <tp>
        <v>0.43</v>
        <stp/>
        <stp>PETRN241</stp>
        <stp>56</stp>
        <tr r="E33" s="34"/>
      </tp>
      <tp>
        <v>0.6</v>
        <stp/>
        <stp>PETRN244</stp>
        <stp>56</stp>
        <tr r="E36" s="34"/>
      </tp>
      <tp>
        <v>0.54</v>
        <stp/>
        <stp>PETRN246</stp>
        <stp>56</stp>
        <tr r="E35" s="34"/>
      </tp>
      <tp>
        <v>0.73</v>
        <stp/>
        <stp>PETRN254</stp>
        <stp>56</stp>
        <tr r="E38" s="34"/>
      </tp>
      <tp>
        <v>0.49</v>
        <stp/>
        <stp>PETRN256</stp>
        <stp>56</stp>
        <tr r="E34" s="34"/>
      </tp>
      <tp>
        <v>0.82</v>
        <stp/>
        <stp>PETRN269</stp>
        <stp>56</stp>
        <tr r="E39" s="34"/>
      </tp>
      <tp>
        <v>1.1100000000000001</v>
        <stp/>
        <stp>PETRN261</stp>
        <stp>56</stp>
        <tr r="E42" s="34"/>
      </tp>
      <tp>
        <v>0.66</v>
        <stp/>
        <stp>PETRN265</stp>
        <stp>56</stp>
        <tr r="E37" s="34"/>
      </tp>
      <tp>
        <v>0.92</v>
        <stp/>
        <stp>PETRN266</stp>
        <stp>56</stp>
        <tr r="E40" s="34"/>
      </tp>
      <tp>
        <v>1.01</v>
        <stp/>
        <stp>PETRN271</stp>
        <stp>56</stp>
        <tr r="E41" s="34"/>
      </tp>
      <tp>
        <v>1.22</v>
        <stp/>
        <stp>PETRN276</stp>
        <stp>56</stp>
        <tr r="E43" s="34"/>
      </tp>
      <tp>
        <v>2.0499999999999998</v>
        <stp/>
        <stp>PETRN288</stp>
        <stp>56</stp>
        <tr r="E46" s="34"/>
      </tp>
      <tp>
        <v>1.75</v>
        <stp/>
        <stp>PETRN281</stp>
        <stp>56</stp>
        <tr r="E45" s="34"/>
      </tp>
      <tp>
        <v>1.47</v>
        <stp/>
        <stp>PETRN284</stp>
        <stp>56</stp>
        <tr r="E44" s="34"/>
      </tp>
      <tp>
        <v>2.38</v>
        <stp/>
        <stp>PETRN299</stp>
        <stp>56</stp>
        <tr r="E48" s="34"/>
      </tp>
      <tp>
        <v>2.21</v>
        <stp/>
        <stp>PETRN296</stp>
        <stp>56</stp>
        <tr r="E47" s="34"/>
      </tp>
      <tp>
        <v>124400</v>
        <stp/>
        <stp>PETRN159</stp>
        <stp>73</stp>
        <tr r="I4" s="34"/>
      </tp>
      <tp>
        <v>2600</v>
        <stp/>
        <stp>PETRN158</stp>
        <stp>73</stp>
        <tr r="I5" s="34"/>
      </tp>
      <tp>
        <v>2.98</v>
        <stp/>
        <stp>PETRN301</stp>
        <stp>56</stp>
        <tr r="E49" s="34"/>
      </tp>
      <tp>
        <v>60600</v>
        <stp/>
        <stp>PETRN150</stp>
        <stp>73</stp>
        <tr r="I3" s="34"/>
      </tp>
      <tp>
        <v>3.63</v>
        <stp/>
        <stp>PETRN306</stp>
        <stp>56</stp>
        <tr r="E51" s="34"/>
      </tp>
      <tp>
        <v>3.73</v>
        <stp/>
        <stp>PETRN317</stp>
        <stp>56</stp>
        <tr r="E52" s="34"/>
      </tp>
      <tp>
        <v>28000</v>
        <stp/>
        <stp>PETRN179</stp>
        <stp>73</stp>
        <tr r="I8" s="34"/>
      </tp>
      <tp>
        <v>5.42</v>
        <stp/>
        <stp>PETRN328</stp>
        <stp>56</stp>
        <tr r="E55" s="34"/>
      </tp>
      <tp>
        <v>3.92</v>
        <stp/>
        <stp>PETRN320</stp>
        <stp>56</stp>
        <tr r="E53" s="34"/>
      </tp>
      <tp>
        <v>0</v>
        <stp/>
        <stp>PETRN169</stp>
        <stp>73</stp>
        <tr r="I6" s="34"/>
      </tp>
      <tp>
        <v>5.43</v>
        <stp/>
        <stp>PETRN339</stp>
        <stp>56</stp>
        <tr r="E54" s="34"/>
      </tp>
      <tp>
        <v>6.8</v>
        <stp/>
        <stp>PETRN350</stp>
        <stp>56</stp>
        <tr r="E56" s="34"/>
      </tp>
      <tp>
        <v>6.6</v>
        <stp/>
        <stp>PETRN360</stp>
        <stp>56</stp>
        <tr r="E57" s="34"/>
      </tp>
      <tp>
        <v>7800</v>
        <stp/>
        <stp>PETRN135</stp>
        <stp>73</stp>
        <tr r="I2" s="34"/>
      </tp>
      <tp>
        <v>1100</v>
        <stp/>
        <stp>PETRN199</stp>
        <stp>73</stp>
        <tr r="I16" s="34"/>
      </tp>
      <tp>
        <v>6100</v>
        <stp/>
        <stp>PETRN198</stp>
        <stp>73</stp>
        <tr r="I15" s="34"/>
      </tp>
      <tp>
        <v>7200</v>
        <stp/>
        <stp>PETRN193</stp>
        <stp>73</stp>
        <tr r="I14" s="34"/>
      </tp>
      <tp>
        <v>0</v>
        <stp/>
        <stp>PETRN194</stp>
        <stp>73</stp>
        <tr r="I9" s="34"/>
      </tp>
      <tp>
        <v>5200</v>
        <stp/>
        <stp>PETRN189</stp>
        <stp>73</stp>
        <tr r="I10" s="34"/>
      </tp>
      <tp>
        <v>2000</v>
        <stp/>
        <stp>PETRN181</stp>
        <stp>73</stp>
        <tr r="I7" s="34"/>
      </tp>
      <tp>
        <v>6500</v>
        <stp/>
        <stp>PETRN184</stp>
        <stp>73</stp>
        <tr r="I17" s="34"/>
      </tp>
      <tp>
        <v>0</v>
        <stp/>
        <stp>PETRN186</stp>
        <stp>73</stp>
        <tr r="I12" s="34"/>
      </tp>
      <tp>
        <v>108200</v>
        <stp/>
        <stp>PETRN254</stp>
        <stp>73</stp>
        <tr r="I38" s="34"/>
      </tp>
      <tp>
        <v>100100</v>
        <stp/>
        <stp>PETRN256</stp>
        <stp>73</stp>
        <tr r="I34" s="34"/>
      </tp>
      <tp>
        <v>163000</v>
        <stp/>
        <stp>PETRN249</stp>
        <stp>73</stp>
        <tr r="I31" s="34"/>
      </tp>
      <tp>
        <v>123700</v>
        <stp/>
        <stp>PETRN241</stp>
        <stp>73</stp>
        <tr r="I33" s="34"/>
      </tp>
      <tp>
        <v>61100</v>
        <stp/>
        <stp>PETRN244</stp>
        <stp>73</stp>
        <tr r="I36" s="34"/>
      </tp>
      <tp>
        <v>224400</v>
        <stp/>
        <stp>PETRN246</stp>
        <stp>73</stp>
        <tr r="I35" s="34"/>
      </tp>
      <tp>
        <v>100900</v>
        <stp/>
        <stp>PETRN271</stp>
        <stp>73</stp>
        <tr r="I41" s="34"/>
      </tp>
      <tp>
        <v>439700</v>
        <stp/>
        <stp>PETRN276</stp>
        <stp>73</stp>
        <tr r="I43" s="34"/>
      </tp>
      <tp>
        <v>481500</v>
        <stp/>
        <stp>PETRN269</stp>
        <stp>73</stp>
        <tr r="I39" s="34"/>
      </tp>
      <tp>
        <v>41800</v>
        <stp/>
        <stp>PETRN261</stp>
        <stp>73</stp>
        <tr r="I42" s="34"/>
      </tp>
      <tp>
        <v>176400</v>
        <stp/>
        <stp>PETRN265</stp>
        <stp>73</stp>
        <tr r="I37" s="34"/>
      </tp>
      <tp>
        <v>164200</v>
        <stp/>
        <stp>PETRN266</stp>
        <stp>73</stp>
        <tr r="I40" s="34"/>
      </tp>
      <tp>
        <v>26300</v>
        <stp/>
        <stp>PETRN218</stp>
        <stp>73</stp>
        <tr r="I28" s="34"/>
      </tp>
      <tp>
        <v>18400</v>
        <stp/>
        <stp>PETRN211</stp>
        <stp>73</stp>
        <tr r="I19" s="34"/>
      </tp>
      <tp>
        <v>0</v>
        <stp/>
        <stp>PETRN214</stp>
        <stp>73</stp>
        <tr r="I21" s="34"/>
      </tp>
      <tp>
        <v>0</v>
        <stp/>
        <stp>PETRN201</stp>
        <stp>73</stp>
        <tr r="I13" s="34"/>
      </tp>
      <tp>
        <v>42000</v>
        <stp/>
        <stp>PETRN200</stp>
        <stp>73</stp>
        <tr r="I11" s="34"/>
      </tp>
      <tp>
        <v>0</v>
        <stp/>
        <stp>PETRN204</stp>
        <stp>73</stp>
        <tr r="I18" s="34"/>
      </tp>
      <tp>
        <v>500</v>
        <stp/>
        <stp>PETRN206</stp>
        <stp>73</stp>
        <tr r="I20" s="34"/>
      </tp>
      <tp>
        <v>94500</v>
        <stp/>
        <stp>PETRN239</stp>
        <stp>73</stp>
        <tr r="I27" s="34"/>
      </tp>
      <tp>
        <v>6900</v>
        <stp/>
        <stp>PETRN231</stp>
        <stp>73</stp>
        <tr r="I24" s="34"/>
      </tp>
      <tp>
        <v>54400</v>
        <stp/>
        <stp>PETRN233</stp>
        <stp>73</stp>
        <tr r="I29" s="34"/>
      </tp>
      <tp>
        <v>10200</v>
        <stp/>
        <stp>PETRN234</stp>
        <stp>73</stp>
        <tr r="I25" s="34"/>
      </tp>
      <tp>
        <v>43500</v>
        <stp/>
        <stp>PETRN237</stp>
        <stp>73</stp>
        <tr r="I26" s="34"/>
      </tp>
      <tp>
        <v>147900</v>
        <stp/>
        <stp>PETRN236</stp>
        <stp>73</stp>
        <tr r="I32" s="34"/>
      </tp>
      <tp>
        <v>132900</v>
        <stp/>
        <stp>PETRN229</stp>
        <stp>73</stp>
        <tr r="I23" s="34"/>
      </tp>
      <tp>
        <v>9800</v>
        <stp/>
        <stp>PETRN228</stp>
        <stp>73</stp>
        <tr r="I30" s="34"/>
      </tp>
      <tp>
        <v>10000</v>
        <stp/>
        <stp>PETRN226</stp>
        <stp>73</stp>
        <tr r="I22" s="34"/>
      </tp>
      <tp>
        <v>354800</v>
        <stp/>
        <stp>PETRN299</stp>
        <stp>73</stp>
        <tr r="I48" s="34"/>
      </tp>
      <tp>
        <v>59600</v>
        <stp/>
        <stp>PETRN296</stp>
        <stp>73</stp>
        <tr r="I47" s="34"/>
      </tp>
      <tp>
        <v>28200</v>
        <stp/>
        <stp>PETRN288</stp>
        <stp>73</stp>
        <tr r="I46" s="34"/>
      </tp>
      <tp>
        <v>653400</v>
        <stp/>
        <stp>PETRN281</stp>
        <stp>73</stp>
        <tr r="I45" s="34"/>
      </tp>
      <tp>
        <v>318500</v>
        <stp/>
        <stp>PETRN284</stp>
        <stp>73</stp>
        <tr r="I44" s="34"/>
      </tp>
      <tp>
        <v>5100</v>
        <stp/>
        <stp>PETRN350</stp>
        <stp>73</stp>
        <tr r="I56" s="34"/>
      </tp>
      <tp>
        <v>0</v>
        <stp/>
        <stp>PETRN360</stp>
        <stp>73</stp>
        <tr r="I57" s="34"/>
      </tp>
      <tp>
        <v>0.02</v>
        <stp/>
        <stp>PETRN135</stp>
        <stp>56</stp>
        <tr r="E2" s="34"/>
      </tp>
      <tp>
        <v>15000</v>
        <stp/>
        <stp>PETRN317</stp>
        <stp>73</stp>
        <tr r="I52" s="34"/>
      </tp>
      <tp>
        <v>0.03</v>
        <stp/>
        <stp>PETRN159</stp>
        <stp>56</stp>
        <tr r="E4" s="34"/>
      </tp>
      <tp>
        <v>0.05</v>
        <stp/>
        <stp>PETRN158</stp>
        <stp>56</stp>
        <tr r="E5" s="34"/>
      </tp>
      <tp>
        <v>0</v>
        <stp/>
        <stp>PETRN301</stp>
        <stp>73</stp>
        <tr r="I49" s="34"/>
      </tp>
      <tp>
        <v>0.02</v>
        <stp/>
        <stp>PETRN150</stp>
        <stp>56</stp>
        <tr r="E3" s="34"/>
      </tp>
      <tp>
        <v>0</v>
        <stp/>
        <stp>PETRN306</stp>
        <stp>73</stp>
        <tr r="I51" s="34"/>
      </tp>
      <tp>
        <v>7.0000000000000007E-2</v>
        <stp/>
        <stp>PETRN169</stp>
        <stp>56</stp>
        <tr r="E6" s="34"/>
      </tp>
      <tp>
        <v>1500</v>
        <stp/>
        <stp>PETRN339</stp>
        <stp>73</stp>
        <tr r="I54" s="34"/>
      </tp>
      <tp>
        <v>0.08</v>
        <stp/>
        <stp>PETRN179</stp>
        <stp>56</stp>
        <tr r="E8" s="34"/>
      </tp>
      <tp>
        <v>0</v>
        <stp/>
        <stp>PETRN328</stp>
        <stp>73</stp>
        <tr r="I55" s="34"/>
      </tp>
      <tp>
        <v>445500</v>
        <stp/>
        <stp>PETRN320</stp>
        <stp>73</stp>
        <tr r="I53" s="34"/>
      </tp>
      <tp>
        <v>7.0000000000000007E-2</v>
        <stp/>
        <stp>PETRN189</stp>
        <stp>56</stp>
        <tr r="E10" s="34"/>
      </tp>
      <tp>
        <v>0.05</v>
        <stp/>
        <stp>PETRN181</stp>
        <stp>56</stp>
        <tr r="E7" s="34"/>
      </tp>
      <tp>
        <v>0.1</v>
        <stp/>
        <stp>PETRN184</stp>
        <stp>56</stp>
        <tr r="E17" s="34"/>
      </tp>
      <tp>
        <v>0.08</v>
        <stp/>
        <stp>PETRN186</stp>
        <stp>56</stp>
        <tr r="E12" s="34"/>
      </tp>
      <tp>
        <v>0.08</v>
        <stp/>
        <stp>PETRN199</stp>
        <stp>56</stp>
        <tr r="E16" s="34"/>
      </tp>
      <tp>
        <v>0.09</v>
        <stp/>
        <stp>PETRN198</stp>
        <stp>56</stp>
        <tr r="E15" s="34"/>
      </tp>
      <tp>
        <v>0.08</v>
        <stp/>
        <stp>PETRN193</stp>
        <stp>56</stp>
        <tr r="E14" s="34"/>
      </tp>
      <tp>
        <v>0.05</v>
        <stp/>
        <stp>PETRN194</stp>
        <stp>56</stp>
        <tr r="E9" s="34"/>
      </tp>
      <tp>
        <v>7.52</v>
        <stp/>
        <stp>JHSF3</stp>
        <stp>56</stp>
        <tr r="C51" s="37"/>
      </tp>
      <tp>
        <v>7.65</v>
        <stp/>
        <stp>JHSF3</stp>
        <stp>70</stp>
        <tr r="F51" s="37"/>
      </tp>
      <tp>
        <v>7.47</v>
        <stp/>
        <stp>JHSF3</stp>
        <stp>71</stp>
        <tr r="E51" s="37"/>
      </tp>
      <tp>
        <v>21741522</v>
        <stp/>
        <stp>JHSF3</stp>
        <stp>74</stp>
        <tr r="G51" s="37"/>
      </tp>
      <tp>
        <v>0.53</v>
        <stp/>
        <stp>JHSF3</stp>
        <stp>60</stp>
        <tr r="D51" s="37"/>
      </tp>
      <tp>
        <v>3.85</v>
        <stp/>
        <stp>CIEL3</stp>
        <stp>70</stp>
        <tr r="F18" s="37"/>
      </tp>
      <tp>
        <v>3.81</v>
        <stp/>
        <stp>CIEL3</stp>
        <stp>71</stp>
        <tr r="E18" s="37"/>
      </tp>
      <tp>
        <v>13157555</v>
        <stp/>
        <stp>CIEL3</stp>
        <stp>74</stp>
        <tr r="G18" s="37"/>
      </tp>
      <tp>
        <v>0.26</v>
        <stp/>
        <stp>CIEL3</stp>
        <stp>60</stp>
        <tr r="M15" s="34"/>
        <tr r="Q33" s="19"/>
        <tr r="M15" s="39"/>
        <tr r="M15" s="40"/>
        <tr r="D18" s="37"/>
      </tp>
      <tp>
        <v>3.83</v>
        <stp/>
        <stp>CIEL3</stp>
        <stp>56</stp>
        <tr r="P33" s="19"/>
        <tr r="L15" s="39"/>
        <tr r="L15" s="34"/>
        <tr r="L15" s="40"/>
        <tr r="C18" s="37"/>
      </tp>
      <tp>
        <v>3888204</v>
        <stp/>
        <stp>TIMS3</stp>
        <stp>74</stp>
        <tr r="G74" s="37"/>
      </tp>
      <tp>
        <v>13.93</v>
        <stp/>
        <stp>TIMS3</stp>
        <stp>71</stp>
        <tr r="E74" s="37"/>
      </tp>
      <tp>
        <v>14.1</v>
        <stp/>
        <stp>TIMS3</stp>
        <stp>70</stp>
        <tr r="F74" s="37"/>
      </tp>
      <tp>
        <v>-0.28000000000000003</v>
        <stp/>
        <stp>TIMS3</stp>
        <stp>60</stp>
        <tr r="D74" s="37"/>
      </tp>
      <tp>
        <v>14</v>
        <stp/>
        <stp>TIMS3</stp>
        <stp>56</stp>
        <tr r="C74" s="37"/>
      </tp>
      <tp>
        <v>44.68</v>
        <stp/>
        <stp>VIVT3</stp>
        <stp>56</stp>
        <tr r="C79" s="37"/>
      </tp>
      <tp>
        <v>0</v>
        <stp/>
        <stp>VIVT3</stp>
        <stp>60</stp>
        <tr r="D79" s="37"/>
      </tp>
      <tp>
        <v>44.98</v>
        <stp/>
        <stp>VIVT3</stp>
        <stp>70</stp>
        <tr r="F79" s="37"/>
      </tp>
      <tp>
        <v>44.33</v>
        <stp/>
        <stp>VIVT3</stp>
        <stp>71</stp>
        <tr r="E79" s="37"/>
      </tp>
      <tp>
        <v>8500612</v>
        <stp/>
        <stp>VIVT3</stp>
        <stp>74</stp>
        <tr r="G79" s="37"/>
      </tp>
      <tp>
        <v>0</v>
        <stp/>
        <stp>VALEN595</stp>
        <stp>73</stp>
        <tr r="I28" s="19"/>
      </tp>
      <tp>
        <v>0</v>
        <stp/>
        <stp>VALEN590</stp>
        <stp>73</stp>
        <tr r="I27" s="19"/>
      </tp>
      <tp>
        <v>500</v>
        <stp/>
        <stp>VALEN695</stp>
        <stp>73</stp>
        <tr r="I36" s="19"/>
      </tp>
      <tp>
        <v>0</v>
        <stp/>
        <stp>VALEN692</stp>
        <stp>73</stp>
        <tr r="I38" s="19"/>
      </tp>
      <tp>
        <v>0</v>
        <stp/>
        <stp>VALEN687</stp>
        <stp>73</stp>
        <tr r="I37" s="19"/>
      </tp>
      <tp>
        <v>0</v>
        <stp/>
        <stp>VALEN645</stp>
        <stp>73</stp>
        <tr r="I31" s="19"/>
      </tp>
      <tp>
        <v>0</v>
        <stp/>
        <stp>VALEN675</stp>
        <stp>73</stp>
        <tr r="I35" s="19"/>
      </tp>
      <tp>
        <v>0</v>
        <stp/>
        <stp>VALEN665</stp>
        <stp>73</stp>
        <tr r="I34" s="19"/>
      </tp>
      <tp>
        <v>0</v>
        <stp/>
        <stp>VALEN660</stp>
        <stp>73</stp>
        <tr r="I33" s="19"/>
      </tp>
      <tp>
        <v>0</v>
        <stp/>
        <stp>VALEN600</stp>
        <stp>73</stp>
        <tr r="I29" s="19"/>
      </tp>
      <tp>
        <v>0</v>
        <stp/>
        <stp>VALEN630</stp>
        <stp>73</stp>
        <tr r="I30" s="19"/>
      </tp>
      <tp>
        <v>5500</v>
        <stp/>
        <stp>VALEN627</stp>
        <stp>73</stp>
        <tr r="I32" s="19"/>
      </tp>
      <tp>
        <v>9800</v>
        <stp/>
        <stp>VALEN792</stp>
        <stp>73</stp>
        <tr r="I40" s="19"/>
      </tp>
      <tp>
        <v>1300</v>
        <stp/>
        <stp>VALEN767</stp>
        <stp>73</stp>
        <tr r="I39" s="19"/>
      </tp>
      <tp>
        <v>28900</v>
        <stp/>
        <stp>VALEN802</stp>
        <stp>73</stp>
        <tr r="I41" s="19"/>
      </tp>
      <tp>
        <v>9500</v>
        <stp/>
        <stp>VALEN827</stp>
        <stp>73</stp>
        <tr r="I42" s="19"/>
      </tp>
      <tp>
        <v>1000</v>
        <stp/>
        <stp>VVARN200</stp>
        <stp>73</stp>
        <tr r="I155" s="19"/>
      </tp>
      <tp>
        <v>0</v>
        <stp/>
        <stp>VVARN202</stp>
        <stp>73</stp>
        <tr r="I156" s="19"/>
      </tp>
      <tp>
        <v>0</v>
        <stp/>
        <stp>VVARN210</stp>
        <stp>73</stp>
        <tr r="I157" s="19"/>
      </tp>
      <tp>
        <v>0</v>
        <stp/>
        <stp>VVARN240</stp>
        <stp>73</stp>
        <tr r="I158" s="19"/>
      </tp>
      <tp>
        <v>0</v>
        <stp/>
        <stp>VVARN255</stp>
        <stp>73</stp>
        <tr r="I159" s="19"/>
      </tp>
      <tp>
        <v>0</v>
        <stp/>
        <stp>VVARN260</stp>
        <stp>73</stp>
        <tr r="I160" s="19"/>
      </tp>
      <tp>
        <v>15600</v>
        <stp/>
        <stp>VVARN100</stp>
        <stp>73</stp>
        <tr r="I146" s="19"/>
      </tp>
      <tp>
        <v>4800</v>
        <stp/>
        <stp>VVARN107</stp>
        <stp>73</stp>
        <tr r="I147" s="19"/>
      </tp>
      <tp>
        <v>46800</v>
        <stp/>
        <stp>VVARN135</stp>
        <stp>73</stp>
        <tr r="I148" s="19"/>
      </tp>
      <tp>
        <v>244400</v>
        <stp/>
        <stp>VVARN150</stp>
        <stp>73</stp>
        <tr r="I149" s="19"/>
      </tp>
      <tp>
        <v>15100</v>
        <stp/>
        <stp>VVARN165</stp>
        <stp>73</stp>
        <tr r="I150" s="19"/>
      </tp>
      <tp>
        <v>28700</v>
        <stp/>
        <stp>VVARN170</stp>
        <stp>73</stp>
        <tr r="I151" s="19"/>
      </tp>
      <tp>
        <v>35800</v>
        <stp/>
        <stp>VVARN180</stp>
        <stp>73</stp>
        <tr r="I152" s="19"/>
      </tp>
      <tp>
        <v>22500</v>
        <stp/>
        <stp>VVARN182</stp>
        <stp>73</stp>
        <tr r="I153" s="19"/>
      </tp>
      <tp>
        <v>1000</v>
        <stp/>
        <stp>VVARN195</stp>
        <stp>73</stp>
        <tr r="I154" s="19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VVARM205</stp>
        <stp>73</stp>
        <tr r="I161" s="19"/>
      </tp>
      <tp>
        <v>50.37</v>
        <stp/>
        <stp>NTCO3</stp>
        <stp>56</stp>
        <tr r="C60" s="37"/>
      </tp>
      <tp>
        <v>49.6</v>
        <stp/>
        <stp>NTCO3</stp>
        <stp>71</stp>
        <tr r="E60" s="37"/>
      </tp>
      <tp>
        <v>50.37</v>
        <stp/>
        <stp>NTCO3</stp>
        <stp>70</stp>
        <tr r="F60" s="37"/>
      </tp>
      <tp>
        <v>14359976</v>
        <stp/>
        <stp>NTCO3</stp>
        <stp>74</stp>
        <tr r="G60" s="37"/>
      </tp>
      <tp>
        <v>1.98</v>
        <stp/>
        <stp>NTCO3</stp>
        <stp>60</stp>
        <tr r="D60" s="37"/>
      </tp>
    </main>
    <main first="bcpserver">
      <tp>
        <v>1.0113000000000001</v>
        <stp>localhost</stp>
        <stp>BC</stp>
        <stp>FIELD</stp>
        <stp>BOVAN97</stp>
        <stp>PJU</stp>
        <tr r="N121" s="19"/>
      </tp>
    </main>
    <main first="octo.rtdserver">
      <tp>
        <v>82.26</v>
        <stp/>
        <stp>BTOW3</stp>
        <stp>56</stp>
        <tr r="C16" s="37"/>
      </tp>
    </main>
    <main first="bcpserver">
      <tp>
        <v>102</v>
        <stp>localhost</stp>
        <stp>BC</stp>
        <stp>FIELD</stp>
        <stp>BOVAN97</stp>
        <stp>PEX</stp>
        <tr r="A121" s="19"/>
      </tp>
    </main>
    <main first="octo.rtdserver">
      <tp>
        <v>79.91</v>
        <stp/>
        <stp>BTOW3</stp>
        <stp>71</stp>
        <tr r="E16" s="37"/>
      </tp>
      <tp>
        <v>82.93</v>
        <stp/>
        <stp>BTOW3</stp>
        <stp>70</stp>
        <tr r="F16" s="37"/>
      </tp>
      <tp>
        <v>91062696</v>
        <stp/>
        <stp>BTOW3</stp>
        <stp>74</stp>
        <tr r="G16" s="37"/>
      </tp>
      <tp>
        <v>1.18</v>
        <stp/>
        <stp>BTOW3</stp>
        <stp>60</stp>
        <tr r="D16" s="37"/>
      </tp>
      <tp>
        <v>62288440</v>
        <stp/>
        <stp>ITUB4</stp>
        <stp>74</stp>
        <tr r="G49" s="37"/>
      </tp>
      <tp>
        <v>31.76</v>
        <stp/>
        <stp>ITUB4</stp>
        <stp>70</stp>
        <tr r="F49" s="37"/>
      </tp>
      <tp>
        <v>31.48</v>
        <stp/>
        <stp>ITUB4</stp>
        <stp>71</stp>
        <tr r="E49" s="37"/>
      </tp>
      <tp>
        <v>0.73</v>
        <stp/>
        <stp>ITUB4</stp>
        <stp>60</stp>
        <tr r="M5" s="34"/>
        <tr r="Q12" s="19"/>
        <tr r="M4" s="40"/>
        <tr r="D49" s="37"/>
        <tr r="M4" s="39"/>
      </tp>
      <tp>
        <v>31.59</v>
        <stp/>
        <stp>ITUB4</stp>
        <stp>56</stp>
        <tr r="P12" s="19"/>
        <tr r="L5" s="34"/>
        <tr r="C49" s="37"/>
        <tr r="L4" s="39"/>
        <tr r="L4" s="40"/>
      </tp>
      <tp>
        <v>11.68</v>
        <stp/>
        <stp>ITSA4</stp>
        <stp>56</stp>
        <tr r="C48" s="37"/>
        <tr r="P27" s="19"/>
      </tp>
      <tp>
        <v>45501392</v>
        <stp/>
        <stp>ITSA4</stp>
        <stp>74</stp>
        <tr r="G48" s="37"/>
      </tp>
      <tp>
        <v>11.64</v>
        <stp/>
        <stp>ITSA4</stp>
        <stp>71</stp>
        <tr r="E48" s="37"/>
      </tp>
      <tp>
        <v>11.75</v>
        <stp/>
        <stp>ITSA4</stp>
        <stp>70</stp>
        <tr r="F48" s="37"/>
      </tp>
      <tp>
        <v>0.6</v>
        <stp/>
        <stp>ITSA4</stp>
        <stp>60</stp>
        <tr r="Q27" s="19"/>
        <tr r="D48" s="37"/>
      </tp>
      <tp>
        <v>33.83</v>
        <stp/>
        <stp>QUAL3</stp>
        <stp>70</stp>
        <tr r="F65" s="37"/>
      </tp>
      <tp>
        <v>33.33</v>
        <stp/>
        <stp>QUAL3</stp>
        <stp>71</stp>
        <tr r="E65" s="37"/>
      </tp>
      <tp>
        <v>5682644</v>
        <stp/>
        <stp>QUAL3</stp>
        <stp>74</stp>
        <tr r="G65" s="37"/>
      </tp>
      <tp>
        <v>0.33</v>
        <stp/>
        <stp>QUAL3</stp>
        <stp>60</stp>
        <tr r="D65" s="37"/>
      </tp>
      <tp>
        <v>33.340000000000003</v>
        <stp/>
        <stp>QUAL3</stp>
        <stp>56</stp>
        <tr r="C65" s="37"/>
      </tp>
      <tp>
        <v>2.25</v>
        <stp/>
        <stp>MULT3</stp>
        <stp>60</stp>
        <tr r="D59" s="37"/>
      </tp>
      <tp>
        <v>21.88</v>
        <stp/>
        <stp>MULT3</stp>
        <stp>70</stp>
        <tr r="F59" s="37"/>
      </tp>
      <tp>
        <v>21.47</v>
        <stp/>
        <stp>MULT3</stp>
        <stp>71</stp>
        <tr r="E59" s="37"/>
      </tp>
      <tp>
        <v>30542496</v>
        <stp/>
        <stp>MULT3</stp>
        <stp>74</stp>
        <tr r="G59" s="37"/>
      </tp>
      <tp>
        <v>21.83</v>
        <stp/>
        <stp>MULT3</stp>
        <stp>56</stp>
        <tr r="C59" s="37"/>
      </tp>
      <tp>
        <v>61.97</v>
        <stp/>
        <stp>SUZB3</stp>
        <stp>56</stp>
        <tr r="L4" s="34"/>
        <tr r="L6" s="40"/>
        <tr r="C72" s="37"/>
        <tr r="P14" s="19"/>
        <tr r="L6" s="39"/>
      </tp>
      <tp>
        <v>1.34</v>
        <stp/>
        <stp>SUZB3</stp>
        <stp>60</stp>
        <tr r="M4" s="34"/>
        <tr r="M6" s="40"/>
        <tr r="Q14" s="19"/>
        <tr r="M6" s="39"/>
        <tr r="D72" s="37"/>
      </tp>
      <tp>
        <v>61920736</v>
        <stp/>
        <stp>SUZB3</stp>
        <stp>74</stp>
        <tr r="G72" s="37"/>
      </tp>
      <tp>
        <v>62</v>
        <stp/>
        <stp>SUZB3</stp>
        <stp>70</stp>
        <tr r="F72" s="37"/>
      </tp>
      <tp>
        <v>61.15</v>
        <stp/>
        <stp>SUZB3</stp>
        <stp>71</stp>
        <tr r="E72" s="37"/>
      </tp>
      <tp>
        <v>4200</v>
        <stp/>
        <stp>JBSSN220</stp>
        <stp>73</stp>
        <tr r="I138" s="19"/>
      </tp>
      <tp>
        <v>0</v>
        <stp/>
        <stp>JBSSN222</stp>
        <stp>73</stp>
        <tr r="I139" s="19"/>
      </tp>
      <tp>
        <v>11200</v>
        <stp/>
        <stp>JBSSN227</stp>
        <stp>73</stp>
        <tr r="I140" s="19"/>
      </tp>
      <tp>
        <v>500</v>
        <stp/>
        <stp>JBSSN232</stp>
        <stp>73</stp>
        <tr r="I141" s="19"/>
      </tp>
      <tp>
        <v>35200</v>
        <stp/>
        <stp>JBSSN237</stp>
        <stp>73</stp>
        <tr r="I142" s="19"/>
      </tp>
      <tp>
        <v>0</v>
        <stp/>
        <stp>JBSSN202</stp>
        <stp>73</stp>
        <tr r="I132" s="19"/>
      </tp>
      <tp>
        <v>0</v>
        <stp/>
        <stp>JBSSN207</stp>
        <stp>73</stp>
        <tr r="I133" s="19"/>
      </tp>
      <tp>
        <v>0</v>
        <stp/>
        <stp>JBSSN210</stp>
        <stp>73</stp>
        <tr r="I134" s="19"/>
      </tp>
      <tp>
        <v>0</v>
        <stp/>
        <stp>JBSSN212</stp>
        <stp>73</stp>
        <tr r="I135" s="19"/>
      </tp>
      <tp>
        <v>10000</v>
        <stp/>
        <stp>JBSSN215</stp>
        <stp>73</stp>
        <tr r="I136" s="19"/>
      </tp>
      <tp>
        <v>0</v>
        <stp/>
        <stp>JBSSN217</stp>
        <stp>73</stp>
        <tr r="I137" s="19"/>
      </tp>
      <tp>
        <v>100</v>
        <stp/>
        <stp>JBSSN242</stp>
        <stp>73</stp>
        <tr r="I143" s="19"/>
      </tp>
      <tp>
        <v>0</v>
        <stp/>
        <stp>JBSSN247</stp>
        <stp>73</stp>
        <tr r="I144" s="19"/>
      </tp>
      <tp>
        <v>0</v>
        <stp/>
        <stp>JBSSN190</stp>
        <stp>73</stp>
        <tr r="I129" s="19"/>
      </tp>
      <tp>
        <v>0</v>
        <stp/>
        <stp>JBSSN195</stp>
        <stp>73</stp>
        <tr r="I130" s="19"/>
      </tp>
      <tp>
        <v>0</v>
        <stp/>
        <stp>JBSSN197</stp>
        <stp>73</stp>
        <tr r="I131" s="19"/>
      </tp>
      <tp>
        <v>20.47</v>
        <stp/>
        <stp>CVCB3</stp>
        <stp>56</stp>
        <tr r="C26" s="37"/>
      </tp>
      <tp>
        <v>144032000</v>
        <stp/>
        <stp>VVAR3</stp>
        <stp>74</stp>
        <tr r="G80" s="37"/>
      </tp>
      <tp>
        <v>15</v>
        <stp/>
        <stp>VVAR3</stp>
        <stp>70</stp>
        <tr r="F80" s="37"/>
      </tp>
      <tp>
        <v>14.55</v>
        <stp/>
        <stp>VVAR3</stp>
        <stp>71</stp>
        <tr r="E80" s="37"/>
      </tp>
      <tp>
        <v>2.33</v>
        <stp/>
        <stp>VVAR3</stp>
        <stp>60</stp>
        <tr r="Q21" s="19"/>
        <tr r="M9" s="34"/>
        <tr r="M13" s="39"/>
        <tr r="M13" s="40"/>
        <tr r="D80" s="37"/>
      </tp>
      <tp>
        <v>86689992</v>
        <stp/>
        <stp>CVCB3</stp>
        <stp>74</stp>
        <tr r="G26" s="37"/>
      </tp>
      <tp>
        <v>21.25</v>
        <stp/>
        <stp>CVCB3</stp>
        <stp>70</stp>
        <tr r="F26" s="37"/>
      </tp>
      <tp>
        <v>20.45</v>
        <stp/>
        <stp>CVCB3</stp>
        <stp>71</stp>
        <tr r="E26" s="37"/>
      </tp>
      <tp>
        <v>14.92</v>
        <stp/>
        <stp>VVAR3</stp>
        <stp>56</stp>
        <tr r="P21" s="19"/>
        <tr r="L9" s="34"/>
        <tr r="L13" s="40"/>
        <tr r="C80" s="37"/>
        <tr r="L13" s="39"/>
      </tp>
      <tp>
        <v>3.12</v>
        <stp/>
        <stp>CVCB3</stp>
        <stp>60</stp>
        <tr r="D26" s="37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1.27</v>
        <stp/>
        <stp>ITUBN316</stp>
        <stp>56</stp>
        <tr r="E32" s="39"/>
      </tp>
      <tp>
        <v>0.64</v>
        <stp/>
        <stp>ITUBN309</stp>
        <stp>56</stp>
        <tr r="E28" s="39"/>
      </tp>
      <tp>
        <v>0.94</v>
        <stp/>
        <stp>ITUBN308</stp>
        <stp>56</stp>
        <tr r="E31" s="39"/>
      </tp>
      <tp>
        <v>0.69</v>
        <stp/>
        <stp>ITUBN301</stp>
        <stp>56</stp>
        <tr r="E29" s="39"/>
      </tp>
      <tp>
        <v>0.87</v>
        <stp/>
        <stp>ITUBN306</stp>
        <stp>56</stp>
        <tr r="E30" s="39"/>
      </tp>
      <tp>
        <v>1.96</v>
        <stp/>
        <stp>ITUBN339</stp>
        <stp>56</stp>
        <tr r="E34" s="39"/>
      </tp>
      <tp>
        <v>1.54</v>
        <stp/>
        <stp>ITUBN333</stp>
        <stp>56</stp>
        <tr r="E35" s="39"/>
      </tp>
      <tp>
        <v>1.89</v>
        <stp/>
        <stp>ITUBN337</stp>
        <stp>56</stp>
        <tr r="E33" s="39"/>
      </tp>
      <tp>
        <v>200</v>
        <stp/>
        <stp>ITUBN173</stp>
        <stp>73</stp>
        <tr r="I4" s="39"/>
      </tp>
      <tp>
        <v>6.7</v>
        <stp/>
        <stp>ITUBN392</stp>
        <stp>56</stp>
        <tr r="E36" s="39"/>
      </tp>
      <tp>
        <v>0.03</v>
        <stp/>
        <stp>ITUBN211</stp>
        <stp>56</stp>
        <tr r="E7" s="39"/>
      </tp>
      <tp>
        <v>0.03</v>
        <stp/>
        <stp>ITUBN213</stp>
        <stp>56</stp>
        <tr r="E6" s="39"/>
      </tp>
      <tp>
        <v>0.05</v>
        <stp/>
        <stp>ITUBN233</stp>
        <stp>56</stp>
        <tr r="E10" s="39"/>
      </tp>
      <tp>
        <v>7.0000000000000007E-2</v>
        <stp/>
        <stp>ITUBN236</stp>
        <stp>56</stp>
        <tr r="E9" s="39"/>
      </tp>
      <tp>
        <v>0.06</v>
        <stp/>
        <stp>ITUBN223</stp>
        <stp>56</stp>
        <tr r="E8" s="39"/>
      </tp>
      <tp>
        <v>0.11</v>
        <stp/>
        <stp>ITUBN258</stp>
        <stp>56</stp>
        <tr r="E17" s="39"/>
      </tp>
      <tp>
        <v>0.08</v>
        <stp/>
        <stp>ITUBN251</stp>
        <stp>56</stp>
        <tr r="E14" s="39"/>
      </tp>
      <tp>
        <v>0.09</v>
        <stp/>
        <stp>ITUBN255</stp>
        <stp>56</stp>
        <tr r="E15" s="39"/>
      </tp>
      <tp>
        <v>0.1</v>
        <stp/>
        <stp>ITUBN257</stp>
        <stp>56</stp>
        <tr r="E16" s="39"/>
      </tp>
      <tp>
        <v>0.11</v>
        <stp/>
        <stp>ITUBN249</stp>
        <stp>56</stp>
        <tr r="E18" s="39"/>
      </tp>
      <tp>
        <v>0.05</v>
        <stp/>
        <stp>ITUBN241</stp>
        <stp>56</stp>
        <tr r="E11" s="39"/>
      </tp>
      <tp>
        <v>0.05</v>
        <stp/>
        <stp>ITUBN245</stp>
        <stp>56</stp>
        <tr r="E12" s="39"/>
      </tp>
      <tp>
        <v>0.06</v>
        <stp/>
        <stp>ITUBN247</stp>
        <stp>56</stp>
        <tr r="E13" s="39"/>
      </tp>
      <tp>
        <v>0.18</v>
        <stp/>
        <stp>ITUBN271</stp>
        <stp>56</stp>
        <tr r="E19" s="39"/>
      </tp>
      <tp>
        <v>0.25</v>
        <stp/>
        <stp>ITUBN269</stp>
        <stp>56</stp>
        <tr r="E20" s="39"/>
      </tp>
      <tp>
        <v>0.45</v>
        <stp/>
        <stp>ITUBN292</stp>
        <stp>56</stp>
        <tr r="E25" s="39"/>
      </tp>
      <tp>
        <v>0.51</v>
        <stp/>
        <stp>ITUBN295</stp>
        <stp>56</stp>
        <tr r="E26" s="39"/>
      </tp>
      <tp>
        <v>0.56999999999999995</v>
        <stp/>
        <stp>ITUBN297</stp>
        <stp>56</stp>
        <tr r="E27" s="39"/>
      </tp>
      <tp>
        <v>0.4</v>
        <stp/>
        <stp>ITUBN288</stp>
        <stp>56</stp>
        <tr r="E24" s="39"/>
      </tp>
      <tp>
        <v>0.28000000000000003</v>
        <stp/>
        <stp>ITUBN281</stp>
        <stp>56</stp>
        <tr r="E21" s="39"/>
      </tp>
      <tp>
        <v>0.35</v>
        <stp/>
        <stp>ITUBN280</stp>
        <stp>56</stp>
        <tr r="E23" s="39"/>
      </tp>
      <tp>
        <v>0.36</v>
        <stp/>
        <stp>ITUBN285</stp>
        <stp>56</stp>
        <tr r="E22" s="39"/>
      </tp>
      <tp>
        <v>47200</v>
        <stp/>
        <stp>ITUBN309</stp>
        <stp>73</stp>
        <tr r="I28" s="39"/>
      </tp>
      <tp>
        <v>99900</v>
        <stp/>
        <stp>ITUBN308</stp>
        <stp>73</stp>
        <tr r="I76" s="19"/>
        <tr r="I31" s="39"/>
      </tp>
      <tp>
        <v>29200</v>
        <stp/>
        <stp>ITUBN301</stp>
        <stp>73</stp>
        <tr r="I75" s="19"/>
        <tr r="I29" s="39"/>
      </tp>
      <tp>
        <v>9600</v>
        <stp/>
        <stp>ITUBN306</stp>
        <stp>73</stp>
        <tr r="I30" s="39"/>
      </tp>
      <tp>
        <v>5600</v>
        <stp/>
        <stp>ITUBN316</stp>
        <stp>73</stp>
        <tr r="I32" s="39"/>
      </tp>
      <tp>
        <v>0.03</v>
        <stp/>
        <stp>ITUBN173</stp>
        <stp>56</stp>
        <tr r="E4" s="39"/>
      </tp>
      <tp>
        <v>13900</v>
        <stp/>
        <stp>ITUBN339</stp>
        <stp>73</stp>
        <tr r="I34" s="39"/>
      </tp>
      <tp>
        <v>0</v>
        <stp/>
        <stp>ITUBN333</stp>
        <stp>73</stp>
        <tr r="I35" s="39"/>
      </tp>
      <tp>
        <v>0</v>
        <stp/>
        <stp>ITUBN337</stp>
        <stp>73</stp>
        <tr r="I33" s="39"/>
      </tp>
      <tp>
        <v>0</v>
        <stp/>
        <stp>ITUBN392</stp>
        <stp>73</stp>
        <tr r="I36" s="39"/>
      </tp>
      <tp>
        <v>5000</v>
        <stp/>
        <stp>ITUBN249</stp>
        <stp>73</stp>
        <tr r="I61" s="19"/>
        <tr r="I18" s="39"/>
      </tp>
      <tp>
        <v>0</v>
        <stp/>
        <stp>ITUBN241</stp>
        <stp>73</stp>
        <tr r="I11" s="39"/>
      </tp>
      <tp>
        <v>0</v>
        <stp/>
        <stp>ITUBN245</stp>
        <stp>73</stp>
        <tr r="I12" s="39"/>
      </tp>
      <tp>
        <v>1600</v>
        <stp/>
        <stp>ITUBN247</stp>
        <stp>73</stp>
        <tr r="I13" s="39"/>
      </tp>
      <tp>
        <v>0</v>
        <stp/>
        <stp>ITUBN258</stp>
        <stp>73</stp>
        <tr r="I65" s="19"/>
        <tr r="I17" s="39"/>
      </tp>
      <tp>
        <v>7400</v>
        <stp/>
        <stp>ITUBN251</stp>
        <stp>73</stp>
        <tr r="I14" s="39"/>
        <tr r="I62" s="19"/>
      </tp>
      <tp>
        <v>0</v>
        <stp/>
        <stp>ITUBN255</stp>
        <stp>73</stp>
        <tr r="I63" s="19"/>
        <tr r="I15" s="39"/>
      </tp>
      <tp>
        <v>0</v>
        <stp/>
        <stp>ITUBN257</stp>
        <stp>73</stp>
        <tr r="I64" s="19"/>
        <tr r="I16" s="39"/>
      </tp>
      <tp>
        <v>6200</v>
        <stp/>
        <stp>ITUBN269</stp>
        <stp>73</stp>
        <tr r="I66" s="19"/>
        <tr r="I20" s="39"/>
      </tp>
      <tp>
        <v>0</v>
        <stp/>
        <stp>ITUBN271</stp>
        <stp>73</stp>
        <tr r="I67" s="19"/>
        <tr r="I19" s="39"/>
      </tp>
      <tp>
        <v>0</v>
        <stp/>
        <stp>ITUBN211</stp>
        <stp>73</stp>
        <tr r="I7" s="39"/>
      </tp>
      <tp>
        <v>300</v>
        <stp/>
        <stp>ITUBN213</stp>
        <stp>73</stp>
        <tr r="I6" s="39"/>
      </tp>
      <tp>
        <v>0</v>
        <stp/>
        <stp>ITUBN223</stp>
        <stp>73</stp>
        <tr r="I8" s="39"/>
      </tp>
      <tp>
        <v>0</v>
        <stp/>
        <stp>ITUBN233</stp>
        <stp>73</stp>
        <tr r="I10" s="39"/>
      </tp>
      <tp>
        <v>0</v>
        <stp/>
        <stp>ITUBN236</stp>
        <stp>73</stp>
        <tr r="I9" s="39"/>
      </tp>
      <tp>
        <v>48300</v>
        <stp/>
        <stp>ITUBN288</stp>
        <stp>73</stp>
        <tr r="I71" s="19"/>
        <tr r="I24" s="39"/>
      </tp>
      <tp>
        <v>4100</v>
        <stp/>
        <stp>ITUBN281</stp>
        <stp>73</stp>
        <tr r="I69" s="19"/>
        <tr r="I21" s="39"/>
      </tp>
      <tp>
        <v>2600</v>
        <stp/>
        <stp>ITUBN280</stp>
        <stp>73</stp>
        <tr r="I68" s="19"/>
        <tr r="I23" s="39"/>
      </tp>
      <tp>
        <v>0</v>
        <stp/>
        <stp>ITUBN285</stp>
        <stp>73</stp>
        <tr r="I22" s="39"/>
        <tr r="I70" s="19"/>
      </tp>
      <tp>
        <v>5900</v>
        <stp/>
        <stp>ITUBN292</stp>
        <stp>73</stp>
        <tr r="I72" s="19"/>
        <tr r="I25" s="39"/>
      </tp>
      <tp>
        <v>19200</v>
        <stp/>
        <stp>ITUBN295</stp>
        <stp>73</stp>
        <tr r="I26" s="39"/>
        <tr r="I73" s="19"/>
      </tp>
      <tp>
        <v>8600</v>
        <stp/>
        <stp>ITUBN297</stp>
        <stp>73</stp>
        <tr r="I74" s="19"/>
        <tr r="I27" s="39"/>
      </tp>
      <tp>
        <v>32.130000000000003</v>
        <stp/>
        <stp>CPFE3</stp>
        <stp>56</stp>
        <tr r="C21" s="37"/>
      </tp>
      <tp>
        <v>-0.34</v>
        <stp/>
        <stp>CPFE3</stp>
        <stp>60</stp>
        <tr r="D21" s="37"/>
      </tp>
      <tp>
        <v>32</v>
        <stp/>
        <stp>CPFE3</stp>
        <stp>71</stp>
        <tr r="E21" s="37"/>
      </tp>
      <tp>
        <v>32.549999999999997</v>
        <stp/>
        <stp>CPFE3</stp>
        <stp>70</stp>
        <tr r="F21" s="37"/>
      </tp>
      <tp>
        <v>4306870</v>
        <stp/>
        <stp>CPFE3</stp>
        <stp>74</stp>
        <tr r="G21" s="37"/>
      </tp>
    </main>
    <main first="bcpserver">
      <tp>
        <v>-7.0400000000000004E-2</v>
        <stp>localhost</stp>
        <stp>BC</stp>
        <stp>FIELD</stp>
        <stp>BOVAN97</stp>
        <stp>THE</stp>
        <tr r="L121" s="19"/>
      </tp>
    </main>
    <main first="octo.rtdserver">
      <tp>
        <v>0.42</v>
        <stp/>
        <stp>CPLE6</stp>
        <stp>60</stp>
        <tr r="D22" s="37"/>
      </tp>
      <tp>
        <v>66.099999999999994</v>
        <stp/>
        <stp>CPLE6</stp>
        <stp>71</stp>
        <tr r="E22" s="37"/>
      </tp>
      <tp>
        <v>66.760000000000005</v>
        <stp/>
        <stp>CPLE6</stp>
        <stp>70</stp>
        <tr r="F22" s="37"/>
      </tp>
      <tp>
        <v>4776369</v>
        <stp/>
        <stp>CPLE6</stp>
        <stp>74</stp>
        <tr r="G22" s="37"/>
      </tp>
      <tp>
        <v>66.290000000000006</v>
        <stp/>
        <stp>CPLE6</stp>
        <stp>56</stp>
        <tr r="C22" s="37"/>
      </tp>
    </main>
    <main first="bcpserver">
      <tp>
        <v>0.66</v>
        <stp>localhost</stp>
        <stp>BC</stp>
        <stp>FIELD</stp>
        <stp>BOVAN97</stp>
        <stp>ULT</stp>
        <tr r="E121" s="19"/>
      </tp>
    </main>
    <main first="octo.rtdserver">
      <tp>
        <v>0.17</v>
        <stp/>
        <stp>EQTL3</stp>
        <stp>60</stp>
        <tr r="D36" s="37"/>
      </tp>
      <tp>
        <v>23.59</v>
        <stp/>
        <stp>EQTL3</stp>
        <stp>70</stp>
        <tr r="F36" s="37"/>
      </tp>
      <tp>
        <v>23.31</v>
        <stp/>
        <stp>EQTL3</stp>
        <stp>71</stp>
        <tr r="E36" s="37"/>
      </tp>
      <tp>
        <v>10407668</v>
        <stp/>
        <stp>EQTL3</stp>
        <stp>74</stp>
        <tr r="G36" s="37"/>
      </tp>
      <tp>
        <v>23.4</v>
        <stp/>
        <stp>EQTL3</stp>
        <stp>56</stp>
        <tr r="C36" s="37"/>
      </tp>
      <tp t="s">
        <v>-</v>
        <stp/>
        <stp/>
        <stp>60</stp>
        <tr r="M20" s="34"/>
        <tr r="M19" s="34"/>
        <tr r="M21" s="34"/>
        <tr r="M25" s="34"/>
        <tr r="M26" s="34"/>
        <tr r="M36" s="34"/>
        <tr r="M34" s="34"/>
        <tr r="M31" s="34"/>
        <tr r="M38" s="34"/>
        <tr r="M40" s="34"/>
        <tr r="M39" s="34"/>
        <tr r="M43" s="34"/>
        <tr r="M46" s="34"/>
        <tr r="M48" s="34"/>
        <tr r="M51" s="34"/>
        <tr r="M19" s="39"/>
        <tr r="M21" s="39"/>
        <tr r="M23" s="39"/>
        <tr r="M25" s="39"/>
        <tr r="M27" s="39"/>
        <tr r="M29" s="39"/>
        <tr r="M31" s="39"/>
        <tr r="M33" s="39"/>
        <tr r="M35" s="39"/>
        <tr r="M34" s="40"/>
        <tr r="M26" s="40"/>
        <tr r="M22" s="40"/>
        <tr r="M18" s="40"/>
        <tr r="M41" s="40"/>
        <tr r="M39" s="40"/>
        <tr r="M37" s="40"/>
        <tr r="M35" s="40"/>
        <tr r="M31" s="40"/>
        <tr r="M27" s="40"/>
        <tr r="M23" s="40"/>
        <tr r="M19" s="40"/>
        <tr r="M23" s="34"/>
        <tr r="M36" s="40"/>
        <tr r="M28" s="40"/>
        <tr r="M24" s="40"/>
        <tr r="M20" s="40"/>
        <tr r="M40" s="40"/>
        <tr r="M38" s="40"/>
        <tr r="M57" s="34"/>
        <tr r="M52" s="34"/>
        <tr r="M54" s="34"/>
        <tr r="M13" s="34"/>
        <tr r="M18" s="34"/>
        <tr r="M30" s="34"/>
        <tr r="M29" s="34"/>
        <tr r="M28" s="34"/>
        <tr r="M27" s="34"/>
        <tr r="M24" s="34"/>
        <tr r="M32" s="34"/>
        <tr r="M33" s="34"/>
        <tr r="M35" s="34"/>
        <tr r="M42" s="34"/>
        <tr r="M37" s="34"/>
        <tr r="M41" s="34"/>
        <tr r="M44" s="34"/>
        <tr r="M47" s="34"/>
        <tr r="M49" s="34"/>
        <tr r="M45" s="34"/>
        <tr r="M18" s="39"/>
        <tr r="M20" s="39"/>
        <tr r="M22" s="39"/>
        <tr r="M24" s="39"/>
        <tr r="M26" s="39"/>
        <tr r="M28" s="39"/>
        <tr r="M30" s="39"/>
        <tr r="M32" s="39"/>
        <tr r="M34" s="39"/>
        <tr r="M36" s="39"/>
        <tr r="M30" s="40"/>
        <tr r="M32" s="40"/>
        <tr r="M33" s="40"/>
        <tr r="M29" s="40"/>
        <tr r="M25" s="40"/>
        <tr r="M21" s="40"/>
        <tr r="M53" s="34"/>
        <tr r="M56" s="34"/>
        <tr r="M50" s="34"/>
        <tr r="M55" s="34"/>
      </tp>
      <tp t="s">
        <v>-</v>
        <stp/>
        <stp/>
        <stp>61</stp>
        <tr r="J65" s="3"/>
        <tr r="J86" s="3"/>
        <tr r="J64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91" s="3"/>
        <tr r="J82" s="3"/>
        <tr r="J60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3" s="3"/>
        <tr r="J61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64</stp>
        <tr r="J65" s="3"/>
        <tr r="J86" s="3"/>
        <tr r="J64" s="3"/>
        <tr r="J87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84" s="3"/>
        <tr r="J91" s="3"/>
        <tr r="J82" s="3"/>
        <tr r="J60" s="3"/>
        <tr r="J56" s="3"/>
        <tr r="J74" s="3"/>
        <tr r="J93" s="3"/>
        <tr r="J79" s="3"/>
        <tr r="J88" s="3"/>
        <tr r="J73" s="3"/>
        <tr r="J96" s="3"/>
        <tr r="J59" s="3"/>
        <tr r="J58" s="3"/>
        <tr r="J69" s="3"/>
        <tr r="J92" s="3"/>
        <tr r="J55" s="3"/>
        <tr r="J70" s="3"/>
        <tr r="J83" s="3"/>
        <tr r="J61" s="3"/>
        <tr r="J81" s="3"/>
        <tr r="J77" s="3"/>
        <tr r="J63" s="3"/>
        <tr r="J78" s="3"/>
        <tr r="J57" s="3"/>
        <tr r="J80" s="3"/>
        <tr r="J97" s="3"/>
        <tr r="J98" s="3"/>
        <tr r="J76" s="3"/>
      </tp>
      <tp t="s">
        <v>-</v>
        <stp/>
        <stp/>
        <stp>73</stp>
        <tr r="L84" s="3"/>
        <tr r="L84" s="3"/>
        <tr r="L97" s="3"/>
        <tr r="L97" s="3"/>
        <tr r="L93" s="3"/>
        <tr r="L93" s="3"/>
        <tr r="L90" s="3"/>
        <tr r="L90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1" s="3"/>
        <tr r="L71" s="3"/>
        <tr r="L88" s="3"/>
        <tr r="L88" s="3"/>
        <tr r="L98" s="3"/>
        <tr r="L98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89" s="3"/>
        <tr r="L89" s="3"/>
        <tr r="L74" s="3"/>
        <tr r="L74" s="3"/>
        <tr r="L56" s="3"/>
        <tr r="L56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13" s="34"/>
        <tr r="L29" s="34"/>
        <tr r="L24" s="34"/>
        <tr r="L33" s="34"/>
        <tr r="L42" s="34"/>
        <tr r="L37" s="34"/>
        <tr r="L49" s="34"/>
        <tr r="L21" s="39"/>
        <tr r="L27" s="39"/>
        <tr r="L31" s="39"/>
        <tr r="L29" s="40"/>
        <tr r="L34" s="40"/>
        <tr r="L30" s="40"/>
        <tr r="L26" s="40"/>
        <tr r="L22" s="40"/>
        <tr r="L18" s="40"/>
        <tr r="L41" s="40"/>
        <tr r="L39" s="40"/>
        <tr r="L37" s="40"/>
        <tr r="L56" s="34"/>
        <tr r="L54" s="34"/>
        <tr r="L18" s="34"/>
        <tr r="L28" s="34"/>
        <tr r="L27" s="34"/>
        <tr r="L35" s="34"/>
        <tr r="L41" s="34"/>
        <tr r="L44" s="34"/>
        <tr r="L47" s="34"/>
        <tr r="L23" s="34"/>
        <tr r="L20" s="34"/>
        <tr r="L19" s="34"/>
        <tr r="L21" s="34"/>
        <tr r="L25" s="34"/>
        <tr r="L26" s="34"/>
        <tr r="L36" s="34"/>
        <tr r="L34" s="34"/>
        <tr r="L31" s="34"/>
        <tr r="L38" s="34"/>
        <tr r="L40" s="34"/>
        <tr r="L39" s="34"/>
        <tr r="L43" s="34"/>
        <tr r="L46" s="34"/>
        <tr r="L48" s="34"/>
        <tr r="L51" s="34"/>
        <tr r="L19" s="39"/>
        <tr r="L25" s="39"/>
        <tr r="L35" s="39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25" s="40"/>
        <tr r="L21" s="40"/>
        <tr r="L35" s="40"/>
        <tr r="L27" s="40"/>
        <tr r="L23" s="40"/>
        <tr r="L19" s="40"/>
        <tr r="L52" s="34"/>
        <tr r="L50" s="34"/>
        <tr r="L55" s="34"/>
        <tr r="L30" s="34"/>
        <tr r="L32" s="34"/>
        <tr r="L45" s="34"/>
        <tr r="L23" s="39"/>
        <tr r="L29" s="39"/>
        <tr r="L33" s="39"/>
        <tr r="L33" s="40"/>
        <tr r="L31" s="40"/>
        <tr r="L36" s="40"/>
        <tr r="L32" s="40"/>
        <tr r="L28" s="40"/>
        <tr r="L24" s="40"/>
        <tr r="L20" s="40"/>
        <tr r="L40" s="40"/>
        <tr r="L38" s="40"/>
        <tr r="L57" s="34"/>
        <tr r="L53" s="34"/>
      </tp>
      <tp>
        <v>44.41</v>
        <stp/>
        <stp>LREN3</stp>
        <stp>70</stp>
        <tr r="F55" s="37"/>
      </tp>
      <tp>
        <v>43.01</v>
        <stp/>
        <stp>LREN3</stp>
        <stp>71</stp>
        <tr r="E55" s="37"/>
      </tp>
      <tp>
        <v>45341772</v>
        <stp/>
        <stp>LREN3</stp>
        <stp>74</stp>
        <tr r="G55" s="37"/>
      </tp>
      <tp>
        <v>0.82</v>
        <stp/>
        <stp>BRDT3</stp>
        <stp>60</stp>
        <tr r="D12" s="37"/>
      </tp>
      <tp>
        <v>19.82</v>
        <stp/>
        <stp>CRFB3</stp>
        <stp>56</stp>
        <tr r="C23" s="37"/>
      </tp>
      <tp>
        <v>14.09</v>
        <stp/>
        <stp>MRFG3</stp>
        <stp>56</stp>
        <tr r="C57" s="37"/>
      </tp>
      <tp>
        <v>2.1800000000000002</v>
        <stp/>
        <stp>LREN3</stp>
        <stp>60</stp>
        <tr r="D55" s="37"/>
      </tp>
      <tp>
        <v>22.07</v>
        <stp/>
        <stp>BRDT3</stp>
        <stp>70</stp>
        <tr r="F12" s="37"/>
      </tp>
      <tp>
        <v>21.82</v>
        <stp/>
        <stp>BRDT3</stp>
        <stp>71</stp>
        <tr r="E12" s="37"/>
      </tp>
      <tp>
        <v>20.82</v>
        <stp/>
        <stp>BRFS3</stp>
        <stp>56</stp>
        <tr r="C13" s="37"/>
      </tp>
      <tp>
        <v>8105110</v>
        <stp/>
        <stp>BRDT3</stp>
        <stp>74</stp>
        <tr r="G12" s="37"/>
      </tp>
      <tp>
        <v>0.86</v>
        <stp/>
        <stp>MRFG3</stp>
        <stp>60</stp>
        <tr r="D57" s="37"/>
      </tp>
      <tp>
        <v>-2.3199999999999998</v>
        <stp/>
        <stp>CRFB3</stp>
        <stp>60</stp>
        <tr r="D23" s="37"/>
      </tp>
      <tp>
        <v>44.02</v>
        <stp/>
        <stp>LREN3</stp>
        <stp>56</stp>
        <tr r="C55" s="37"/>
      </tp>
      <tp>
        <v>0.28999999999999998</v>
        <stp/>
        <stp>BRFS3</stp>
        <stp>60</stp>
        <tr r="D13" s="37"/>
      </tp>
      <tp>
        <v>37084200</v>
        <stp/>
        <stp>CRFB3</stp>
        <stp>74</stp>
        <tr r="G23" s="37"/>
      </tp>
      <tp>
        <v>14.03</v>
        <stp/>
        <stp>MRFG3</stp>
        <stp>71</stp>
        <tr r="E57" s="37"/>
      </tp>
      <tp>
        <v>14.26</v>
        <stp/>
        <stp>MRFG3</stp>
        <stp>70</stp>
        <tr r="F57" s="37"/>
      </tp>
      <tp>
        <v>19.89</v>
        <stp/>
        <stp>CRFB3</stp>
        <stp>70</stp>
        <tr r="F23" s="37"/>
      </tp>
      <tp>
        <v>19.440000000000001</v>
        <stp/>
        <stp>CRFB3</stp>
        <stp>71</stp>
        <tr r="E23" s="37"/>
      </tp>
      <tp>
        <v>17638144</v>
        <stp/>
        <stp>MRFG3</stp>
        <stp>74</stp>
        <tr r="G57" s="37"/>
      </tp>
      <tp>
        <v>12264666</v>
        <stp/>
        <stp>BRFS3</stp>
        <stp>74</stp>
        <tr r="G13" s="37"/>
      </tp>
      <tp>
        <v>22</v>
        <stp/>
        <stp>BRDT3</stp>
        <stp>56</stp>
        <tr r="C12" s="37"/>
      </tp>
      <tp>
        <v>20.73</v>
        <stp/>
        <stp>BRFS3</stp>
        <stp>71</stp>
        <tr r="E13" s="37"/>
      </tp>
      <tp>
        <v>20.96</v>
        <stp/>
        <stp>BRFS3</stp>
        <stp>70</stp>
        <tr r="F13" s="37"/>
      </tp>
      <tp>
        <v>12440257</v>
        <stp/>
        <stp>BRAP4</stp>
        <stp>74</stp>
        <tr r="G11" s="37"/>
      </tp>
      <tp>
        <v>72.42</v>
        <stp/>
        <stp>BRAP4</stp>
        <stp>70</stp>
        <tr r="F11" s="37"/>
      </tp>
      <tp>
        <v>71.5</v>
        <stp/>
        <stp>BRAP4</stp>
        <stp>71</stp>
        <tr r="E11" s="37"/>
      </tp>
    </main>
    <main first="bcpserver">
      <tp>
        <v>38.71</v>
        <stp>localhost</stp>
        <stp>BC</stp>
        <stp>FIELD</stp>
        <stp>BOVAN97</stp>
        <stp>VIM</stp>
        <tr r="J121" s="19"/>
      </tp>
    </main>
    <main first="octo.rtdserver">
      <tp>
        <v>7.78</v>
        <stp/>
        <stp>IRBR3</stp>
        <stp>56</stp>
        <tr r="C47" s="37"/>
      </tp>
      <tp>
        <v>0.92</v>
        <stp/>
        <stp>BRAP4</stp>
        <stp>60</stp>
        <tr r="D11" s="37"/>
        <tr r="Q31" s="19"/>
      </tp>
      <tp>
        <v>72.12</v>
        <stp/>
        <stp>BRAP4</stp>
        <stp>56</stp>
        <tr r="P31" s="19"/>
        <tr r="C11" s="37"/>
      </tp>
      <tp>
        <v>0.91</v>
        <stp/>
        <stp>IRBR3</stp>
        <stp>60</stp>
        <tr r="D47" s="37"/>
      </tp>
      <tp>
        <v>33487132</v>
        <stp/>
        <stp>IRBR3</stp>
        <stp>74</stp>
        <tr r="G47" s="37"/>
      </tp>
      <tp>
        <v>7.81</v>
        <stp/>
        <stp>IRBR3</stp>
        <stp>70</stp>
        <tr r="F47" s="37"/>
      </tp>
      <tp>
        <v>7.75</v>
        <stp/>
        <stp>IRBR3</stp>
        <stp>71</stp>
        <tr r="E47" s="37"/>
      </tp>
      <tp>
        <v>9.6300000000000008</v>
        <stp/>
        <stp>BRML3</stp>
        <stp>70</stp>
        <tr r="F15" s="37"/>
      </tp>
      <tp>
        <v>9.3699999999999992</v>
        <stp/>
        <stp>BRML3</stp>
        <stp>71</stp>
        <tr r="E15" s="37"/>
      </tp>
      <tp>
        <v>44429416</v>
        <stp/>
        <stp>BRML3</stp>
        <stp>74</stp>
        <tr r="G15" s="37"/>
      </tp>
      <tp>
        <v>3.56</v>
        <stp/>
        <stp>BRML3</stp>
        <stp>60</stp>
        <tr r="M16" s="34"/>
        <tr r="M14" s="40"/>
        <tr r="Q22" s="19"/>
        <tr r="M14" s="39"/>
        <tr r="D15" s="37"/>
      </tp>
      <tp>
        <v>9.61</v>
        <stp/>
        <stp>BRML3</stp>
        <stp>56</stp>
        <tr r="P22" s="19"/>
        <tr r="L14" s="40"/>
        <tr r="L16" s="34"/>
        <tr r="L14" s="39"/>
        <tr r="C15" s="37"/>
      </tp>
      <tp>
        <v>74.680000000000007</v>
        <stp/>
        <stp>PRIO3</stp>
        <stp>71</stp>
        <tr r="E64" s="37"/>
      </tp>
      <tp>
        <v>76.150000000000006</v>
        <stp/>
        <stp>PRIO3</stp>
        <stp>70</stp>
        <tr r="F64" s="37"/>
      </tp>
      <tp>
        <v>25.04</v>
        <stp/>
        <stp>BRKM5</stp>
        <stp>56</stp>
        <tr r="C14" s="37"/>
      </tp>
      <tp>
        <v>46888456</v>
        <stp/>
        <stp>PRIO3</stp>
        <stp>74</stp>
        <tr r="G64" s="37"/>
      </tp>
      <tp>
        <v>1.41</v>
        <stp/>
        <stp>PRIO3</stp>
        <stp>60</stp>
        <tr r="D64" s="37"/>
      </tp>
      <tp>
        <v>25</v>
        <stp/>
        <stp>BRKM5</stp>
        <stp>71</stp>
        <tr r="E14" s="37"/>
      </tp>
      <tp>
        <v>25.48</v>
        <stp/>
        <stp>BRKM5</stp>
        <stp>70</stp>
        <tr r="F14" s="37"/>
      </tp>
      <tp>
        <v>6988158</v>
        <stp/>
        <stp>BRKM5</stp>
        <stp>74</stp>
        <tr r="G14" s="37"/>
      </tp>
      <tp>
        <v>75.33</v>
        <stp/>
        <stp>PRIO3</stp>
        <stp>56</stp>
        <tr r="C64" s="37"/>
      </tp>
      <tp>
        <v>-0.63</v>
        <stp/>
        <stp>BRKM5</stp>
        <stp>60</stp>
        <tr r="D14" s="37"/>
      </tp>
      <tp>
        <v>20.39</v>
        <stp/>
        <stp>MRVE3</stp>
        <stp>56</stp>
        <tr r="C58" s="37"/>
      </tp>
      <tp>
        <v>0.44</v>
        <stp/>
        <stp>MRVE3</stp>
        <stp>60</stp>
        <tr r="D58" s="37"/>
      </tp>
      <tp>
        <v>20.350000000000001</v>
        <stp/>
        <stp>MRVE3</stp>
        <stp>71</stp>
        <tr r="E58" s="37"/>
      </tp>
      <tp>
        <v>20.68</v>
        <stp/>
        <stp>MRVE3</stp>
        <stp>70</stp>
        <tr r="F58" s="37"/>
      </tp>
      <tp>
        <v>5372942</v>
        <stp/>
        <stp>MRVE3</stp>
        <stp>74</stp>
        <tr r="G58" s="37"/>
      </tp>
      <tp>
        <v>82.87</v>
        <stp/>
        <stp>CSAN3</stp>
        <stp>70</stp>
        <tr r="F24" s="37"/>
      </tp>
      <tp>
        <v>81.75</v>
        <stp/>
        <stp>CSAN3</stp>
        <stp>71</stp>
        <tr r="E24" s="37"/>
      </tp>
      <tp>
        <v>7036323</v>
        <stp/>
        <stp>CSAN3</stp>
        <stp>74</stp>
        <tr r="G24" s="37"/>
      </tp>
      <tp>
        <v>0.74</v>
        <stp/>
        <stp>CSAN3</stp>
        <stp>60</stp>
        <tr r="D24" s="37"/>
      </tp>
      <tp>
        <v>82.04</v>
        <stp/>
        <stp>CSAN3</stp>
        <stp>56</stp>
        <tr r="C24" s="37"/>
      </tp>
      <tp>
        <v>35.19</v>
        <stp/>
        <stp>CSNA3</stp>
        <stp>56</stp>
        <tr r="L14" s="34"/>
        <tr r="L7" s="39"/>
        <tr r="L7" s="40"/>
        <tr r="C25" s="37"/>
      </tp>
      <tp>
        <v>2.42</v>
        <stp/>
        <stp>CSNA3</stp>
        <stp>60</stp>
        <tr r="M7" s="39"/>
        <tr r="M7" s="40"/>
        <tr r="D25" s="37"/>
        <tr r="M14" s="34"/>
      </tp>
      <tp>
        <v>103197008</v>
        <stp/>
        <stp>CSNA3</stp>
        <stp>74</stp>
        <tr r="G25" s="37"/>
      </tp>
      <tp>
        <v>34.450000000000003</v>
        <stp/>
        <stp>CSNA3</stp>
        <stp>71</stp>
        <tr r="E25" s="37"/>
      </tp>
      <tp>
        <v>35.19</v>
        <stp/>
        <stp>CSNA3</stp>
        <stp>70</stp>
        <tr r="F25" s="37"/>
      </tp>
      <tp>
        <v>15.04</v>
        <stp/>
        <stp>USIM5</stp>
        <stp>71</stp>
        <tr r="E77" s="37"/>
      </tp>
      <tp>
        <v>15.28</v>
        <stp/>
        <stp>USIM5</stp>
        <stp>70</stp>
        <tr r="F77" s="37"/>
      </tp>
      <tp>
        <v>33526184</v>
        <stp/>
        <stp>USIM5</stp>
        <stp>74</stp>
        <tr r="G77" s="37"/>
      </tp>
      <tp>
        <v>1</v>
        <stp/>
        <stp>USIM5</stp>
        <stp>60</stp>
        <tr r="M12" s="34"/>
        <tr r="Q17" s="19"/>
        <tr r="M9" s="39"/>
        <tr r="D77" s="37"/>
        <tr r="M9" s="40"/>
      </tp>
      <tp>
        <v>15.17</v>
        <stp/>
        <stp>USIM5</stp>
        <stp>56</stp>
        <tr r="L12" s="34"/>
        <tr r="L9" s="39"/>
        <tr r="L9" s="40"/>
        <tr r="P17" s="19"/>
        <tr r="C77" s="37"/>
      </tp>
      <tp>
        <v>0</v>
        <stp/>
        <stp>COGNN660</stp>
        <stp>73</stp>
        <tr r="I91" s="19"/>
      </tp>
      <tp>
        <v>0</v>
        <stp/>
        <stp>COGNN600</stp>
        <stp>73</stp>
        <tr r="I90" s="19"/>
      </tp>
      <tp>
        <v>0</v>
        <stp/>
        <stp>COGNN730</stp>
        <stp>73</stp>
        <tr r="I93" s="19"/>
      </tp>
      <tp>
        <v>1800</v>
        <stp/>
        <stp>COGNN700</stp>
        <stp>73</stp>
        <tr r="I92" s="19"/>
      </tp>
      <tp>
        <v>244300</v>
        <stp/>
        <stp>COGNN460</stp>
        <stp>73</stp>
        <tr r="I80" s="19"/>
      </tp>
      <tp>
        <v>185900</v>
        <stp/>
        <stp>COGNN470</stp>
        <stp>73</stp>
        <tr r="I81" s="19"/>
      </tp>
      <tp>
        <v>77200</v>
        <stp/>
        <stp>COGNN450</stp>
        <stp>73</stp>
        <tr r="I79" s="19"/>
      </tp>
      <tp>
        <v>50400</v>
        <stp/>
        <stp>COGNN410</stp>
        <stp>73</stp>
        <tr r="I78" s="19"/>
      </tp>
      <tp>
        <v>143200</v>
        <stp/>
        <stp>COGNN480</stp>
        <stp>73</stp>
        <tr r="I82" s="19"/>
      </tp>
      <tp>
        <v>159900</v>
        <stp/>
        <stp>COGNN490</stp>
        <stp>73</stp>
        <tr r="I83" s="19"/>
      </tp>
      <tp>
        <v>0</v>
        <stp/>
        <stp>COGNN540</stp>
        <stp>73</stp>
        <tr r="I87" s="19"/>
      </tp>
      <tp>
        <v>0</v>
        <stp/>
        <stp>COGNN550</stp>
        <stp>73</stp>
        <tr r="I88" s="19"/>
      </tp>
      <tp>
        <v>15000</v>
        <stp/>
        <stp>COGNN520</stp>
        <stp>73</stp>
        <tr r="I86" s="19"/>
      </tp>
      <tp>
        <v>92100</v>
        <stp/>
        <stp>COGNN500</stp>
        <stp>73</stp>
        <tr r="I84" s="19"/>
      </tp>
      <tp>
        <v>0</v>
        <stp/>
        <stp>COGNN510</stp>
        <stp>73</stp>
        <tr r="I85" s="19"/>
      </tp>
      <tp>
        <v>0</v>
        <stp/>
        <stp>COGNN580</stp>
        <stp>73</stp>
        <tr r="I89" s="19"/>
      </tp>
      <tp>
        <v>1200</v>
        <stp/>
        <stp>BBASN308</stp>
        <stp>73</stp>
        <tr r="I95" s="19"/>
      </tp>
      <tp>
        <v>0</v>
        <stp/>
        <stp>BBDCN345</stp>
        <stp>73</stp>
        <tr r="I41" s="40"/>
      </tp>
      <tp>
        <v>3600</v>
        <stp/>
        <stp>BBASN312</stp>
        <stp>73</stp>
        <tr r="I96" s="19"/>
      </tp>
      <tp>
        <v>5600</v>
        <stp/>
        <stp>BBASN316</stp>
        <stp>73</stp>
        <tr r="I98" s="19"/>
      </tp>
      <tp>
        <v>3000</v>
        <stp/>
        <stp>BBASN328</stp>
        <stp>73</stp>
        <tr r="I101" s="19"/>
      </tp>
      <tp>
        <v>8000</v>
        <stp/>
        <stp>BBASN320</stp>
        <stp>73</stp>
        <tr r="I97" s="19"/>
      </tp>
      <tp>
        <v>6800</v>
        <stp/>
        <stp>BBASN323</stp>
        <stp>73</stp>
        <tr r="I100" s="19"/>
      </tp>
      <tp>
        <v>8000</v>
        <stp/>
        <stp>BBASN325</stp>
        <stp>73</stp>
        <tr r="I99" s="19"/>
      </tp>
      <tp>
        <v>55800</v>
        <stp/>
        <stp>BBASN335</stp>
        <stp>73</stp>
        <tr r="I102" s="19"/>
      </tp>
      <tp>
        <v>179200</v>
        <stp/>
        <stp>BBASN337</stp>
        <stp>73</stp>
        <tr r="I103" s="19"/>
      </tp>
      <tp>
        <v>0</v>
        <stp/>
        <stp>BBDCN315</stp>
        <stp>73</stp>
        <tr r="I40" s="40"/>
      </tp>
      <tp>
        <v>0</v>
        <stp/>
        <stp>BBASN343</stp>
        <stp>73</stp>
        <tr r="I106" s="19"/>
      </tp>
      <tp>
        <v>34400</v>
        <stp/>
        <stp>BBASN345</stp>
        <stp>73</stp>
        <tr r="I104" s="19"/>
      </tp>
      <tp>
        <v>53200</v>
        <stp/>
        <stp>BBASN347</stp>
        <stp>73</stp>
        <tr r="I105" s="19"/>
      </tp>
      <tp>
        <v>0</v>
        <stp/>
        <stp>BBDCN300</stp>
        <stp>73</stp>
        <tr r="I59" s="19"/>
        <tr r="I37" s="40"/>
      </tp>
      <tp>
        <v>0</v>
        <stp/>
        <stp>BBDCN303</stp>
        <stp>73</stp>
        <tr r="I38" s="40"/>
      </tp>
      <tp>
        <v>0</v>
        <stp/>
        <stp>BBDCN306</stp>
        <stp>73</stp>
        <tr r="I39" s="40"/>
      </tp>
      <tp>
        <v>70200</v>
        <stp/>
        <stp>BBASN350</stp>
        <stp>73</stp>
        <tr r="I107" s="19"/>
      </tp>
      <tp>
        <v>41900</v>
        <stp/>
        <stp>BBASN353</stp>
        <stp>73</stp>
        <tr r="I108" s="19"/>
      </tp>
      <tp>
        <v>0.03</v>
        <stp/>
        <stp>BBDCN173</stp>
        <stp>56</stp>
        <tr r="E2" s="40"/>
      </tp>
      <tp>
        <v>0.03</v>
        <stp/>
        <stp>BBDCN174</stp>
        <stp>56</stp>
        <tr r="E3" s="40"/>
      </tp>
      <tp>
        <v>18600</v>
        <stp/>
        <stp>BBASN372</stp>
        <stp>73</stp>
        <tr r="I109" s="19"/>
      </tp>
      <tp>
        <v>0.03</v>
        <stp/>
        <stp>BBDCN184</stp>
        <stp>56</stp>
        <tr r="E6" s="40"/>
      </tp>
      <tp>
        <v>0.06</v>
        <stp/>
        <stp>BBDCN193</stp>
        <stp>56</stp>
        <tr r="E5" s="40"/>
      </tp>
      <tp>
        <v>0</v>
        <stp/>
        <stp>BBASN390</stp>
        <stp>73</stp>
        <tr r="I110" s="19"/>
      </tp>
      <tp>
        <v>52400</v>
        <stp/>
        <stp>BBDCN259</stp>
        <stp>73</stp>
        <tr r="I53" s="19"/>
        <tr r="I28" s="40"/>
      </tp>
      <tp>
        <v>252900</v>
        <stp/>
        <stp>BBDCN251</stp>
        <stp>73</stp>
        <tr r="I25" s="40"/>
        <tr r="I50" s="19"/>
      </tp>
      <tp>
        <v>125700</v>
        <stp/>
        <stp>BBDCN256</stp>
        <stp>73</stp>
        <tr r="I52" s="19"/>
        <tr r="I27" s="40"/>
      </tp>
      <tp>
        <v>2666000</v>
        <stp/>
        <stp>BBDCN249</stp>
        <stp>73</stp>
        <tr r="I51" s="19"/>
        <tr r="I26" s="40"/>
      </tp>
      <tp>
        <v>10200</v>
        <stp/>
        <stp>BBDCN241</stp>
        <stp>73</stp>
        <tr r="I46" s="19"/>
        <tr r="I21" s="40"/>
      </tp>
      <tp>
        <v>203700</v>
        <stp/>
        <stp>BBDCN279</stp>
        <stp>73</stp>
        <tr r="I57" s="19"/>
        <tr r="I34" s="40"/>
      </tp>
      <tp>
        <v>0</v>
        <stp/>
        <stp>BBDCN270</stp>
        <stp>73</stp>
        <tr r="I32" s="40"/>
      </tp>
      <tp>
        <v>80900</v>
        <stp/>
        <stp>BBDCN271</stp>
        <stp>73</stp>
        <tr r="I33" s="40"/>
      </tp>
      <tp>
        <v>33000</v>
        <stp/>
        <stp>BBDCN261</stp>
        <stp>73</stp>
        <tr r="I29" s="40"/>
        <tr r="I54" s="19"/>
      </tp>
      <tp>
        <v>14800</v>
        <stp/>
        <stp>BBDCN264</stp>
        <stp>73</stp>
        <tr r="I30" s="40"/>
        <tr r="I55" s="19"/>
      </tp>
      <tp>
        <v>35000</v>
        <stp/>
        <stp>BBDCN266</stp>
        <stp>73</stp>
        <tr r="I56" s="19"/>
        <tr r="I31" s="40"/>
      </tp>
      <tp>
        <v>0</v>
        <stp/>
        <stp>BBDCN219</stp>
        <stp>73</stp>
        <tr r="I12" s="40"/>
      </tp>
      <tp>
        <v>0</v>
        <stp/>
        <stp>BBDCN215</stp>
        <stp>73</stp>
        <tr r="I10" s="40"/>
      </tp>
      <tp>
        <v>0</v>
        <stp/>
        <stp>BBDCN216</stp>
        <stp>73</stp>
        <tr r="I11" s="40"/>
      </tp>
      <tp>
        <v>500</v>
        <stp/>
        <stp>BBDCN209</stp>
        <stp>73</stp>
        <tr r="I9" s="40"/>
      </tp>
      <tp>
        <v>0</v>
        <stp/>
        <stp>BBDCN200</stp>
        <stp>73</stp>
        <tr r="I4" s="40"/>
      </tp>
      <tp>
        <v>0</v>
        <stp/>
        <stp>BBDCN203</stp>
        <stp>73</stp>
        <tr r="I8" s="40"/>
      </tp>
      <tp>
        <v>0</v>
        <stp/>
        <stp>BBDCN204</stp>
        <stp>73</stp>
        <tr r="I14" s="40"/>
      </tp>
      <tp>
        <v>1500</v>
        <stp/>
        <stp>BBDCN206</stp>
        <stp>73</stp>
        <tr r="I7" s="40"/>
      </tp>
      <tp>
        <v>195800</v>
        <stp/>
        <stp>BBDCN238</stp>
        <stp>73</stp>
        <tr r="I49" s="19"/>
        <tr r="I24" s="40"/>
      </tp>
      <tp>
        <v>119000</v>
        <stp/>
        <stp>BBDCN239</stp>
        <stp>73</stp>
        <tr r="I48" s="19"/>
        <tr r="I23" s="40"/>
      </tp>
      <tp>
        <v>600</v>
        <stp/>
        <stp>BBDCN230</stp>
        <stp>73</stp>
        <tr r="I18" s="40"/>
      </tp>
      <tp>
        <v>1000</v>
        <stp/>
        <stp>BBDCN231</stp>
        <stp>73</stp>
        <tr r="I45" s="19"/>
        <tr r="I20" s="40"/>
      </tp>
      <tp>
        <v>64700</v>
        <stp/>
        <stp>BBDCN234</stp>
        <stp>73</stp>
        <tr r="I47" s="19"/>
        <tr r="I22" s="40"/>
      </tp>
      <tp>
        <v>0</v>
        <stp/>
        <stp>BBDCN220</stp>
        <stp>73</stp>
        <tr r="I13" s="40"/>
      </tp>
      <tp>
        <v>0</v>
        <stp/>
        <stp>BBDCN221</stp>
        <stp>73</stp>
        <tr r="I17" s="40"/>
      </tp>
      <tp>
        <v>9900</v>
        <stp/>
        <stp>BBDCN224</stp>
        <stp>73</stp>
        <tr r="I15" s="40"/>
      </tp>
      <tp>
        <v>0</v>
        <stp/>
        <stp>BBDCN225</stp>
        <stp>73</stp>
        <tr r="I16" s="40"/>
      </tp>
      <tp>
        <v>0</v>
        <stp/>
        <stp>BBDCN226</stp>
        <stp>73</stp>
        <tr r="I44" s="19"/>
        <tr r="I19" s="40"/>
      </tp>
      <tp>
        <v>0</v>
        <stp/>
        <stp>BBDCN289</stp>
        <stp>73</stp>
        <tr r="I58" s="19"/>
        <tr r="I35" s="40"/>
      </tp>
      <tp>
        <v>2.2000000000000002</v>
        <stp/>
        <stp>BBDCN300</stp>
        <stp>56</stp>
        <tr r="E37" s="40"/>
      </tp>
      <tp>
        <v>3.5</v>
        <stp/>
        <stp>BBDCN303</stp>
        <stp>56</stp>
        <tr r="E38" s="40"/>
      </tp>
      <tp>
        <v>3.55</v>
        <stp/>
        <stp>BBDCN306</stp>
        <stp>56</stp>
        <tr r="E39" s="40"/>
      </tp>
      <tp>
        <v>4.28</v>
        <stp/>
        <stp>BBDCN315</stp>
        <stp>56</stp>
        <tr r="E40" s="40"/>
      </tp>
      <tp>
        <v>82700</v>
        <stp/>
        <stp>BBDCN173</stp>
        <stp>73</stp>
        <tr r="I2" s="40"/>
      </tp>
      <tp>
        <v>0</v>
        <stp/>
        <stp>BBDCN174</stp>
        <stp>73</stp>
        <tr r="I3" s="40"/>
      </tp>
      <tp>
        <v>6.56</v>
        <stp/>
        <stp>BBDCN345</stp>
        <stp>56</stp>
        <tr r="E41" s="40"/>
      </tp>
      <tp>
        <v>0</v>
        <stp/>
        <stp>BBDCN193</stp>
        <stp>73</stp>
        <tr r="I5" s="40"/>
      </tp>
      <tp>
        <v>0</v>
        <stp/>
        <stp>BBDCN184</stp>
        <stp>73</stp>
        <tr r="I6" s="40"/>
      </tp>
      <tp>
        <v>0.09</v>
        <stp/>
        <stp>BBDCN209</stp>
        <stp>56</stp>
        <tr r="E9" s="40"/>
      </tp>
      <tp>
        <v>0.5</v>
        <stp/>
        <stp>BBDCN200</stp>
        <stp>56</stp>
        <tr r="E4" s="40"/>
      </tp>
      <tp>
        <v>7.0000000000000007E-2</v>
        <stp/>
        <stp>BBDCN203</stp>
        <stp>56</stp>
        <tr r="E8" s="40"/>
      </tp>
      <tp>
        <v>0.12</v>
        <stp/>
        <stp>BBDCN204</stp>
        <stp>56</stp>
        <tr r="E14" s="40"/>
      </tp>
      <tp>
        <v>0.06</v>
        <stp/>
        <stp>BBDCN206</stp>
        <stp>56</stp>
        <tr r="E7" s="40"/>
      </tp>
      <tp>
        <v>0.1</v>
        <stp/>
        <stp>BBDCN219</stp>
        <stp>56</stp>
        <tr r="E12" s="40"/>
      </tp>
      <tp>
        <v>0.21</v>
        <stp/>
        <stp>BBDCN215</stp>
        <stp>56</stp>
        <tr r="E10" s="40"/>
      </tp>
      <tp>
        <v>0.09</v>
        <stp/>
        <stp>BBDCN216</stp>
        <stp>56</stp>
        <tr r="E11" s="40"/>
      </tp>
      <tp>
        <v>0.38</v>
        <stp/>
        <stp>BBDCN220</stp>
        <stp>56</stp>
        <tr r="E13" s="40"/>
      </tp>
      <tp>
        <v>0.14000000000000001</v>
        <stp/>
        <stp>BBDCN221</stp>
        <stp>56</stp>
        <tr r="E17" s="40"/>
      </tp>
      <tp>
        <v>0.11</v>
        <stp/>
        <stp>BBDCN224</stp>
        <stp>56</stp>
        <tr r="E15" s="40"/>
      </tp>
      <tp>
        <v>0.47</v>
        <stp/>
        <stp>BBDCN225</stp>
        <stp>56</stp>
        <tr r="E16" s="40"/>
      </tp>
      <tp>
        <v>0.2</v>
        <stp/>
        <stp>BBDCN226</stp>
        <stp>56</stp>
        <tr r="E19" s="40"/>
      </tp>
      <tp>
        <v>0.36</v>
        <stp/>
        <stp>BBDCN238</stp>
        <stp>56</stp>
        <tr r="E24" s="40"/>
      </tp>
      <tp>
        <v>0.33</v>
        <stp/>
        <stp>BBDCN239</stp>
        <stp>56</stp>
        <tr r="E23" s="40"/>
      </tp>
      <tp>
        <v>0.6</v>
        <stp/>
        <stp>BBDCN230</stp>
        <stp>56</stp>
        <tr r="E18" s="40"/>
      </tp>
      <tp>
        <v>0.23</v>
        <stp/>
        <stp>BBDCN231</stp>
        <stp>56</stp>
        <tr r="E20" s="40"/>
      </tp>
      <tp>
        <v>0.28000000000000003</v>
        <stp/>
        <stp>BBDCN234</stp>
        <stp>56</stp>
        <tr r="E22" s="40"/>
      </tp>
      <tp>
        <v>0.47</v>
        <stp/>
        <stp>BBDCN249</stp>
        <stp>56</stp>
        <tr r="E26" s="40"/>
      </tp>
      <tp>
        <v>0.25</v>
        <stp/>
        <stp>BBDCN241</stp>
        <stp>56</stp>
        <tr r="E21" s="40"/>
      </tp>
      <tp>
        <v>0.61</v>
        <stp/>
        <stp>BBDCN259</stp>
        <stp>56</stp>
        <tr r="E28" s="40"/>
      </tp>
      <tp>
        <v>0.41</v>
        <stp/>
        <stp>BBDCN251</stp>
        <stp>56</stp>
        <tr r="E25" s="40"/>
      </tp>
      <tp>
        <v>0.54</v>
        <stp/>
        <stp>BBDCN256</stp>
        <stp>56</stp>
        <tr r="E27" s="40"/>
      </tp>
      <tp>
        <v>0.7</v>
        <stp/>
        <stp>BBDCN261</stp>
        <stp>56</stp>
        <tr r="E29" s="40"/>
      </tp>
      <tp>
        <v>0.78</v>
        <stp/>
        <stp>BBDCN264</stp>
        <stp>56</stp>
        <tr r="E30" s="40"/>
      </tp>
      <tp>
        <v>0.88</v>
        <stp/>
        <stp>BBDCN266</stp>
        <stp>56</stp>
        <tr r="E31" s="40"/>
      </tp>
      <tp>
        <v>1.49</v>
        <stp/>
        <stp>BBDCN279</stp>
        <stp>56</stp>
        <tr r="E34" s="40"/>
      </tp>
      <tp>
        <v>0</v>
        <stp/>
        <stp>BBDCN270</stp>
        <stp>56</stp>
        <tr r="E32" s="40"/>
      </tp>
      <tp>
        <v>1.08</v>
        <stp/>
        <stp>BBDCN271</stp>
        <stp>56</stp>
        <tr r="E33" s="40"/>
      </tp>
      <tp>
        <v>2.2799999999999998</v>
        <stp/>
        <stp>BBDCN289</stp>
        <stp>56</stp>
        <tr r="E35" s="40"/>
      </tp>
      <tp>
        <v>340</v>
        <stp/>
        <stp>BOVAN870</stp>
        <stp>73</stp>
        <tr r="I114" s="19"/>
      </tp>
      <tp>
        <v>103300</v>
        <stp/>
        <stp>BOVAN850</stp>
        <stp>73</stp>
        <tr r="I113" s="19"/>
      </tp>
      <tp>
        <v>29151</v>
        <stp/>
        <stp>BOVAN800</stp>
        <stp>73</stp>
        <tr r="I112" s="19"/>
      </tp>
      <tp>
        <v>29520</v>
        <stp/>
        <stp>BOVAN950</stp>
        <stp>73</stp>
        <tr r="I117" s="19"/>
      </tp>
      <tp>
        <v>1500</v>
        <stp/>
        <stp>BOVAN930</stp>
        <stp>73</stp>
        <tr r="I116" s="19"/>
      </tp>
      <tp>
        <v>35640</v>
        <stp/>
        <stp>BOVAN900</stp>
        <stp>73</stp>
        <tr r="I115" s="19"/>
      </tp>
      <tp>
        <v>100</v>
        <stp/>
        <stp>BOVAN990</stp>
        <stp>73</stp>
        <tr r="I119" s="19"/>
      </tp>
      <tp>
        <v>410</v>
        <stp/>
        <stp>BOVAN980</stp>
        <stp>73</stp>
        <tr r="I118" s="19"/>
      </tp>
      <tp>
        <v>92099</v>
        <stp/>
        <stp>BOVAN110</stp>
        <stp>73</stp>
        <tr r="I127" s="19"/>
      </tp>
      <tp>
        <v>36448</v>
        <stp/>
        <stp>BOVAN109</stp>
        <stp>73</stp>
        <tr r="I126" s="19"/>
      </tp>
      <tp>
        <v>31950</v>
        <stp/>
        <stp>BOVAN102</stp>
        <stp>73</stp>
        <tr r="I122" s="19"/>
      </tp>
      <tp>
        <v>138951</v>
        <stp/>
        <stp>BOVAN103</stp>
        <stp>73</stp>
        <tr r="I124" s="19"/>
      </tp>
      <tp>
        <v>40853</v>
        <stp/>
        <stp>BOVAN100</stp>
        <stp>73</stp>
        <tr r="I120" s="19"/>
      </tp>
      <tp>
        <v>13443</v>
        <stp/>
        <stp>BOVAN106</stp>
        <stp>73</stp>
        <tr r="I125" s="19"/>
      </tp>
      <tp>
        <v>108151</v>
        <stp/>
        <stp>BOVAN105</stp>
        <stp>73</stp>
        <tr r="I123" s="19"/>
      </tp>
      <tp t="s">
        <v>-</v>
        <stp/>
        <stp>BBDCL224</stp>
        <stp>61</stp>
        <tr r="J27" s="3"/>
      </tp>
      <tp t="s">
        <v>-</v>
        <stp/>
        <stp>BBDCL209</stp>
        <stp>61</stp>
        <tr r="J29" s="3"/>
      </tp>
      <tp t="s">
        <v>-</v>
        <stp/>
        <stp>BBDCL201</stp>
        <stp>61</stp>
        <tr r="J26" s="3"/>
      </tp>
      <tp t="s">
        <v>-</v>
        <stp/>
        <stp>BBDCL207</stp>
        <stp>61</stp>
        <tr r="J28" s="3"/>
      </tp>
      <tp t="s">
        <v>-</v>
        <stp/>
        <stp>BBDCL209</stp>
        <stp>73</stp>
        <tr r="L29" s="3"/>
      </tp>
      <tp t="s">
        <v>-</v>
        <stp/>
        <stp>BBDCL201</stp>
        <stp>73</stp>
        <tr r="L26" s="3"/>
      </tp>
      <tp t="s">
        <v>-</v>
        <stp/>
        <stp>BBDCL207</stp>
        <stp>73</stp>
        <tr r="L28" s="3"/>
      </tp>
      <tp t="s">
        <v>-</v>
        <stp/>
        <stp>BBDCL224</stp>
        <stp>73</stp>
        <tr r="L27" s="3"/>
      </tp>
      <tp t="s">
        <v>-</v>
        <stp/>
        <stp>BBDCL178</stp>
        <stp>73</stp>
        <tr r="L22" s="3"/>
        <tr r="L19" s="3"/>
        <tr r="L16" s="3"/>
        <tr r="L13" s="3"/>
      </tp>
      <tp t="s">
        <v>-</v>
        <stp/>
        <stp>BBDCL171</stp>
        <stp>73</stp>
        <tr r="L15" s="3"/>
        <tr r="L10" s="3"/>
        <tr r="L17" s="3"/>
        <tr r="L14" s="3"/>
        <tr r="L16" s="3"/>
      </tp>
      <tp t="s">
        <v>-</v>
        <stp/>
        <stp>BBDCL174</stp>
        <stp>73</stp>
        <tr r="L20" s="3"/>
        <tr r="L19" s="3"/>
        <tr r="L21" s="3"/>
        <tr r="L18" s="3"/>
        <tr r="L11" s="3"/>
        <tr r="L14" s="3"/>
      </tp>
      <tp t="s">
        <v>-</v>
        <stp/>
        <stp>BBDCL176</stp>
        <stp>73</stp>
        <tr r="L22" s="3"/>
        <tr r="L12" s="3"/>
        <tr r="L15" s="3"/>
        <tr r="L24" s="3"/>
        <tr r="L18" s="3"/>
        <tr r="L25" s="3"/>
        <tr r="L23" s="3"/>
      </tp>
      <tp t="s">
        <v>-</v>
        <stp/>
        <stp>BBDCL169</stp>
        <stp>73</stp>
        <tr r="L12" s="3"/>
        <tr r="L10" s="3"/>
        <tr r="L11" s="3"/>
        <tr r="L13" s="3"/>
      </tp>
      <tp t="s">
        <v>-</v>
        <stp/>
        <stp>BBDCL199</stp>
        <stp>73</stp>
        <tr r="L29" s="3"/>
        <tr r="L27" s="3"/>
        <tr r="L26" s="3"/>
        <tr r="L28" s="3"/>
      </tp>
      <tp t="s">
        <v>-</v>
        <stp/>
        <stp>BBDCL181</stp>
        <stp>73</stp>
        <tr r="L20" s="3"/>
        <tr r="L17" s="3"/>
        <tr r="L23" s="3"/>
      </tp>
      <tp t="s">
        <v>-</v>
        <stp/>
        <stp>BBDCL184</stp>
        <stp>73</stp>
        <tr r="L24" s="3"/>
        <tr r="L21" s="3"/>
      </tp>
      <tp t="s">
        <v>-</v>
        <stp/>
        <stp>BBDCL186</stp>
        <stp>73</stp>
        <tr r="L25" s="3"/>
      </tp>
      <tp t="s">
        <v>-</v>
        <stp/>
        <stp>BBDCL178</stp>
        <stp>61</stp>
        <tr r="J22" s="3"/>
        <tr r="J19" s="3"/>
        <tr r="J13" s="3"/>
        <tr r="J16" s="3"/>
      </tp>
      <tp t="s">
        <v>-</v>
        <stp/>
        <stp>BBDCL171</stp>
        <stp>61</stp>
        <tr r="J10" s="3"/>
      </tp>
      <tp t="s">
        <v>-</v>
        <stp/>
        <stp>BBDCL174</stp>
        <stp>61</stp>
        <tr r="J11" s="3"/>
        <tr r="J14" s="3"/>
      </tp>
      <tp t="s">
        <v>-</v>
        <stp/>
        <stp>BBDCL176</stp>
        <stp>61</stp>
        <tr r="J15" s="3"/>
        <tr r="J18" s="3"/>
        <tr r="J12" s="3"/>
      </tp>
      <tp t="s">
        <v>-</v>
        <stp/>
        <stp>BBDCL169</stp>
        <stp>64</stp>
        <tr r="J11" s="3"/>
        <tr r="J10" s="3"/>
        <tr r="J13" s="3"/>
        <tr r="J12" s="3"/>
      </tp>
      <tp t="s">
        <v>-</v>
        <stp/>
        <stp>BBDCL171</stp>
        <stp>64</stp>
        <tr r="J17" s="3"/>
        <tr r="J15" s="3"/>
        <tr r="J14" s="3"/>
        <tr r="J16" s="3"/>
      </tp>
      <tp t="s">
        <v>-</v>
        <stp/>
        <stp>BBDCL174</stp>
        <stp>64</stp>
        <tr r="J20" s="3"/>
        <tr r="J21" s="3"/>
        <tr r="J19" s="3"/>
        <tr r="J18" s="3"/>
      </tp>
      <tp t="s">
        <v>-</v>
        <stp/>
        <stp>BBDCL176</stp>
        <stp>64</stp>
        <tr r="J22" s="3"/>
        <tr r="J25" s="3"/>
        <tr r="J23" s="3"/>
        <tr r="J24" s="3"/>
      </tp>
      <tp t="s">
        <v>-</v>
        <stp/>
        <stp>BBDCL199</stp>
        <stp>64</stp>
        <tr r="J26" s="3"/>
        <tr r="J29" s="3"/>
        <tr r="J28" s="3"/>
        <tr r="J27" s="3"/>
      </tp>
      <tp t="s">
        <v>-</v>
        <stp/>
        <stp>BBDCL181</stp>
        <stp>61</stp>
        <tr r="J20" s="3"/>
        <tr r="J17" s="3"/>
        <tr r="J23" s="3"/>
      </tp>
      <tp t="s">
        <v>-</v>
        <stp/>
        <stp>BBDCL184</stp>
        <stp>61</stp>
        <tr r="J21" s="3"/>
        <tr r="J24" s="3"/>
      </tp>
      <tp t="s">
        <v>-</v>
        <stp/>
        <stp>BBDCL186</stp>
        <stp>61</stp>
        <tr r="J25" s="3"/>
      </tp>
      <tp>
        <v>0.56999999999999995</v>
        <stp/>
        <stp>HYPE3</stp>
        <stp>60</stp>
        <tr r="D45" s="37"/>
      </tp>
      <tp>
        <v>34.869999999999997</v>
        <stp/>
        <stp>HYPE3</stp>
        <stp>71</stp>
        <tr r="E45" s="37"/>
      </tp>
      <tp>
        <v>35.25</v>
        <stp/>
        <stp>HYPE3</stp>
        <stp>70</stp>
        <tr r="F45" s="37"/>
      </tp>
      <tp>
        <v>28.66</v>
        <stp/>
        <stp>CYRE3</stp>
        <stp>56</stp>
        <tr r="C27" s="37"/>
      </tp>
      <tp>
        <v>5357482</v>
        <stp/>
        <stp>HYPE3</stp>
        <stp>74</stp>
        <tr r="G45" s="37"/>
      </tp>
      <tp>
        <v>0.28000000000000003</v>
        <stp/>
        <stp>CYRE3</stp>
        <stp>60</stp>
        <tr r="D27" s="37"/>
      </tp>
      <tp>
        <v>28.44</v>
        <stp/>
        <stp>CYRE3</stp>
        <stp>71</stp>
        <tr r="E27" s="37"/>
      </tp>
      <tp>
        <v>28.96</v>
        <stp/>
        <stp>CYRE3</stp>
        <stp>70</stp>
        <tr r="F27" s="37"/>
      </tp>
      <tp>
        <v>35</v>
        <stp/>
        <stp>HYPE3</stp>
        <stp>56</stp>
        <tr r="C45" s="37"/>
      </tp>
      <tp>
        <v>12822652</v>
        <stp/>
        <stp>CYRE3</stp>
        <stp>74</stp>
        <tr r="G27" s="37"/>
      </tp>
      <tp t="s">
        <v>-</v>
        <stp/>
        <stp>PETRX208</stp>
        <stp>56</stp>
        <tr r="J24" s="30"/>
      </tp>
      <tp t="s">
        <v>-</v>
        <stp/>
        <stp>PETRX200</stp>
        <stp>56</stp>
        <tr r="J16" s="30"/>
      </tp>
      <tp t="s">
        <v>-</v>
        <stp/>
        <stp>PETRX203</stp>
        <stp>56</stp>
        <tr r="J22" s="30"/>
      </tp>
      <tp t="s">
        <v>-</v>
        <stp/>
        <stp>PETRX207</stp>
        <stp>56</stp>
        <tr r="J33" s="30"/>
      </tp>
      <tp t="s">
        <v>-</v>
        <stp/>
        <stp>PETRX218</stp>
        <stp>56</stp>
        <tr r="J28" s="30"/>
      </tp>
      <tp t="s">
        <v>-</v>
        <stp/>
        <stp>PETRX211</stp>
        <stp>56</stp>
        <tr r="J25" s="30"/>
      </tp>
      <tp t="s">
        <v>-</v>
        <stp/>
        <stp>PETRX210</stp>
        <stp>56</stp>
        <tr r="J20" s="30"/>
      </tp>
      <tp t="s">
        <v>-</v>
        <stp/>
        <stp>PETRX213</stp>
        <stp>56</stp>
        <tr r="J27" s="30"/>
        <tr r="J26" s="30"/>
      </tp>
      <tp t="s">
        <v>-</v>
        <stp/>
        <stp>PETRX228</stp>
        <stp>56</stp>
        <tr r="J32" s="30"/>
      </tp>
      <tp t="s">
        <v>-</v>
        <stp/>
        <stp>PETRX221</stp>
        <stp>56</stp>
        <tr r="J29" s="30"/>
      </tp>
      <tp t="s">
        <v>-</v>
        <stp/>
        <stp>PETRX220</stp>
        <stp>56</stp>
        <tr r="J23" s="30"/>
      </tp>
      <tp t="s">
        <v>-</v>
        <stp/>
        <stp>PETRX223</stp>
        <stp>56</stp>
        <tr r="J30" s="30"/>
      </tp>
      <tp t="s">
        <v>-</v>
        <stp/>
        <stp>PETRX240</stp>
        <stp>56</stp>
        <tr r="J31" s="30"/>
      </tp>
      <tp t="s">
        <v>-</v>
        <stp/>
        <stp>PETRX155</stp>
        <stp>73</stp>
        <tr r="M17" s="30"/>
        <tr r="M18" s="30"/>
      </tp>
      <tp t="s">
        <v>-</v>
        <stp/>
        <stp>PETRX178</stp>
        <stp>73</stp>
        <tr r="M13" s="30"/>
      </tp>
      <tp t="s">
        <v>-</v>
        <stp/>
        <stp>PETRX173</stp>
        <stp>73</stp>
        <tr r="M11" s="30"/>
      </tp>
      <tp t="s">
        <v>-</v>
        <stp/>
        <stp>PETRX176</stp>
        <stp>73</stp>
        <tr r="M12" s="30"/>
      </tp>
      <tp t="s">
        <v>-</v>
        <stp/>
        <stp>PETRX161</stp>
        <stp>73</stp>
        <tr r="M9" s="30"/>
      </tp>
      <tp t="s">
        <v>-</v>
        <stp/>
        <stp>PETRX166</stp>
        <stp>73</stp>
        <tr r="M10" s="30"/>
      </tp>
      <tp t="s">
        <v>-</v>
        <stp/>
        <stp>PETRX198</stp>
        <stp>73</stp>
        <tr r="M21" s="30"/>
      </tp>
      <tp t="s">
        <v>-</v>
        <stp/>
        <stp>PETRX193</stp>
        <stp>73</stp>
        <tr r="M19" s="30"/>
      </tp>
      <tp t="s">
        <v>-</v>
        <stp/>
        <stp>PETRX181</stp>
        <stp>73</stp>
        <tr r="M14" s="30"/>
      </tp>
      <tp t="s">
        <v>-</v>
        <stp/>
        <stp>PETRX183</stp>
        <stp>73</stp>
        <tr r="M15" s="30"/>
      </tp>
      <tp t="s">
        <v>-</v>
        <stp/>
        <stp>PETRX240</stp>
        <stp>73</stp>
        <tr r="M31" s="30"/>
      </tp>
      <tp t="s">
        <v>-</v>
        <stp/>
        <stp>PETRX218</stp>
        <stp>73</stp>
        <tr r="M28" s="30"/>
      </tp>
      <tp t="s">
        <v>-</v>
        <stp/>
        <stp>PETRX211</stp>
        <stp>73</stp>
        <tr r="M25" s="30"/>
      </tp>
      <tp t="s">
        <v>-</v>
        <stp/>
        <stp>PETRX210</stp>
        <stp>73</stp>
        <tr r="M20" s="30"/>
      </tp>
      <tp t="s">
        <v>-</v>
        <stp/>
        <stp>PETRX213</stp>
        <stp>73</stp>
        <tr r="M26" s="30"/>
        <tr r="M27" s="30"/>
      </tp>
      <tp t="s">
        <v>-</v>
        <stp/>
        <stp>PETRX208</stp>
        <stp>73</stp>
        <tr r="M24" s="30"/>
      </tp>
      <tp t="s">
        <v>-</v>
        <stp/>
        <stp>PETRX200</stp>
        <stp>73</stp>
        <tr r="M16" s="30"/>
      </tp>
      <tp t="s">
        <v>-</v>
        <stp/>
        <stp>PETRX203</stp>
        <stp>73</stp>
        <tr r="M22" s="30"/>
      </tp>
      <tp t="s">
        <v>-</v>
        <stp/>
        <stp>PETRX207</stp>
        <stp>73</stp>
        <tr r="M33" s="30"/>
      </tp>
      <tp t="s">
        <v>-</v>
        <stp/>
        <stp>PETRX228</stp>
        <stp>73</stp>
        <tr r="M32" s="30"/>
      </tp>
      <tp t="s">
        <v>-</v>
        <stp/>
        <stp>PETRX221</stp>
        <stp>73</stp>
        <tr r="M29" s="30"/>
      </tp>
      <tp t="s">
        <v>-</v>
        <stp/>
        <stp>PETRX220</stp>
        <stp>73</stp>
        <tr r="M23" s="30"/>
      </tp>
      <tp t="s">
        <v>-</v>
        <stp/>
        <stp>PETRX223</stp>
        <stp>73</stp>
        <tr r="M30" s="30"/>
      </tp>
      <tp t="s">
        <v>-</v>
        <stp/>
        <stp>PETRX155</stp>
        <stp>56</stp>
        <tr r="J17" s="30"/>
        <tr r="J18" s="30"/>
      </tp>
      <tp t="s">
        <v>-</v>
        <stp/>
        <stp>PETRX161</stp>
        <stp>56</stp>
        <tr r="J9" s="30"/>
      </tp>
      <tp t="s">
        <v>-</v>
        <stp/>
        <stp>PETRX166</stp>
        <stp>56</stp>
        <tr r="J10" s="30"/>
      </tp>
      <tp t="s">
        <v>-</v>
        <stp/>
        <stp>PETRX178</stp>
        <stp>56</stp>
        <tr r="J13" s="30"/>
      </tp>
      <tp t="s">
        <v>-</v>
        <stp/>
        <stp>PETRX173</stp>
        <stp>56</stp>
        <tr r="J11" s="30"/>
      </tp>
      <tp t="s">
        <v>-</v>
        <stp/>
        <stp>PETRX176</stp>
        <stp>56</stp>
        <tr r="J12" s="30"/>
      </tp>
      <tp t="s">
        <v>-</v>
        <stp/>
        <stp>PETRX181</stp>
        <stp>56</stp>
        <tr r="J14" s="30"/>
      </tp>
      <tp t="s">
        <v>-</v>
        <stp/>
        <stp>PETRX183</stp>
        <stp>56</stp>
        <tr r="J15" s="30"/>
      </tp>
      <tp t="s">
        <v>-</v>
        <stp/>
        <stp>PETRX198</stp>
        <stp>56</stp>
        <tr r="J21" s="30"/>
      </tp>
      <tp t="s">
        <v>-</v>
        <stp/>
        <stp>PETRX193</stp>
        <stp>56</stp>
        <tr r="J19" s="30"/>
      </tp>
      <tp>
        <v>0.46</v>
        <stp/>
        <stp>EZTC3</stp>
        <stp>60</stp>
        <tr r="D37" s="37"/>
      </tp>
      <tp>
        <v>39.950000000000003</v>
        <stp/>
        <stp>AZUL4</stp>
        <stp>70</stp>
        <tr r="F3" s="37"/>
      </tp>
      <tp>
        <v>38.72</v>
        <stp/>
        <stp>AZUL4</stp>
        <stp>71</stp>
        <tr r="E3" s="37"/>
      </tp>
      <tp>
        <v>126520000</v>
        <stp/>
        <stp>AZUL4</stp>
        <stp>74</stp>
        <tr r="G3" s="37"/>
      </tp>
      <tp>
        <v>20391824</v>
        <stp/>
        <stp>EZTC3</stp>
        <stp>74</stp>
        <tr r="G37" s="37"/>
      </tp>
      <tp>
        <v>39.43</v>
        <stp/>
        <stp>EZTC3</stp>
        <stp>71</stp>
        <tr r="E37" s="37"/>
      </tp>
      <tp>
        <v>40.17</v>
        <stp/>
        <stp>EZTC3</stp>
        <stp>70</stp>
        <tr r="F37" s="37"/>
      </tp>
      <tp>
        <v>4.6500000000000004</v>
        <stp/>
        <stp>AZUL4</stp>
        <stp>60</stp>
        <tr r="M10" s="34"/>
        <tr r="M10" s="40"/>
        <tr r="D3" s="37"/>
        <tr r="Q18" s="19"/>
        <tr r="M10" s="39"/>
      </tp>
      <tp>
        <v>39.159999999999997</v>
        <stp/>
        <stp>AZUL4</stp>
        <stp>56</stp>
        <tr r="P18" s="19"/>
        <tr r="L10" s="34"/>
        <tr r="L10" s="40"/>
        <tr r="L10" s="39"/>
        <tr r="C3" s="37"/>
      </tp>
      <tp>
        <v>39.57</v>
        <stp/>
        <stp>EZTC3</stp>
        <stp>56</stp>
        <tr r="C37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microsoft.com/office/2007/relationships/slicerCache" Target="slicerCaches/slicerCache4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5.xml"/><Relationship Id="rId31" Type="http://schemas.openxmlformats.org/officeDocument/2006/relationships/customXml" Target="../customXml/item5.xml"/><Relationship Id="rId44" Type="http://schemas.openxmlformats.org/officeDocument/2006/relationships/volatileDependencies" Target="volatileDependenci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openxmlformats.org/officeDocument/2006/relationships/customXml" Target="../customXml/item17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3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Relationship Id="rId20" Type="http://schemas.openxmlformats.org/officeDocument/2006/relationships/theme" Target="theme/theme1.xml"/><Relationship Id="rId41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Fundament.'!$B$8:$B$15</c:f>
              <c:numCache>
                <c:formatCode>General</c:formatCode>
                <c:ptCount val="7"/>
                <c:pt idx="0">
                  <c:v>9.2799999999999994</c:v>
                </c:pt>
                <c:pt idx="1">
                  <c:v>4.76</c:v>
                </c:pt>
                <c:pt idx="2">
                  <c:v>66.010000000000005</c:v>
                </c:pt>
                <c:pt idx="3">
                  <c:v>16.71</c:v>
                </c:pt>
                <c:pt idx="4">
                  <c:v>9.52</c:v>
                </c:pt>
                <c:pt idx="5">
                  <c:v>10.85</c:v>
                </c:pt>
                <c:pt idx="6">
                  <c:v>3.91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Fundament.'!$C$8:$C$15</c:f>
              <c:numCache>
                <c:formatCode>General</c:formatCode>
                <c:ptCount val="7"/>
                <c:pt idx="0">
                  <c:v>0.73</c:v>
                </c:pt>
                <c:pt idx="1">
                  <c:v>0.49</c:v>
                </c:pt>
                <c:pt idx="2">
                  <c:v>0.89</c:v>
                </c:pt>
                <c:pt idx="3">
                  <c:v>0.89</c:v>
                </c:pt>
                <c:pt idx="4">
                  <c:v>0.43</c:v>
                </c:pt>
                <c:pt idx="5">
                  <c:v>0.9</c:v>
                </c:pt>
                <c:pt idx="6">
                  <c:v>0.89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Fundament.'!$D$8:$D$15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4.7E-2</c:v>
                </c:pt>
                <c:pt idx="3">
                  <c:v>0.1668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Fundament.'!$E$8:$E$15</c:f>
              <c:numCache>
                <c:formatCode>General</c:formatCode>
                <c:ptCount val="7"/>
                <c:pt idx="0">
                  <c:v>12.68</c:v>
                </c:pt>
                <c:pt idx="1">
                  <c:v>9.73</c:v>
                </c:pt>
                <c:pt idx="2">
                  <c:v>74.290000000000006</c:v>
                </c:pt>
                <c:pt idx="3">
                  <c:v>18.79</c:v>
                </c:pt>
                <c:pt idx="4">
                  <c:v>22.09</c:v>
                </c:pt>
                <c:pt idx="5">
                  <c:v>12.08</c:v>
                </c:pt>
                <c:pt idx="6">
                  <c:v>4.38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Fundament.'!$F$8:$F$15</c:f>
              <c:numCache>
                <c:formatCode>General</c:formatCode>
                <c:ptCount val="7"/>
                <c:pt idx="0">
                  <c:v>-0.01</c:v>
                </c:pt>
                <c:pt idx="1">
                  <c:v>-1.04</c:v>
                </c:pt>
                <c:pt idx="2">
                  <c:v>12.36</c:v>
                </c:pt>
                <c:pt idx="3">
                  <c:v>2.11</c:v>
                </c:pt>
                <c:pt idx="4">
                  <c:v>-6</c:v>
                </c:pt>
                <c:pt idx="5">
                  <c:v>-0.11</c:v>
                </c:pt>
                <c:pt idx="6">
                  <c:v>-1.6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Fundament.'!$A$8:$A$15</c:f>
              <c:strCache>
                <c:ptCount val="7"/>
                <c:pt idx="0">
                  <c:v>BRML3</c:v>
                </c:pt>
                <c:pt idx="1">
                  <c:v>COGN3</c:v>
                </c:pt>
                <c:pt idx="2">
                  <c:v>CPLE6</c:v>
                </c:pt>
                <c:pt idx="3">
                  <c:v>CSMG3</c:v>
                </c:pt>
                <c:pt idx="4">
                  <c:v>EMBR3</c:v>
                </c:pt>
                <c:pt idx="5">
                  <c:v>HBOR3</c:v>
                </c:pt>
                <c:pt idx="6">
                  <c:v>MEAL3</c:v>
                </c:pt>
              </c:strCache>
            </c:strRef>
          </c:cat>
          <c:val>
            <c:numRef>
              <c:f>'Analise Fundament.'!$G$8:$G$15</c:f>
              <c:numCache>
                <c:formatCode>"$"\ #,##0.00</c:formatCode>
                <c:ptCount val="7"/>
                <c:pt idx="2">
                  <c:v>143.73599999999999</c:v>
                </c:pt>
                <c:pt idx="3">
                  <c:v>29.8673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1052759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4.400262499999" backgroundQuery="1" createdVersion="6" refreshedVersion="6" minRefreshableVersion="3" recordCount="0" supportSubquery="1" supportAdvancedDrill="1" xr:uid="{292E06A7-A386-4484-883E-403D08114786}">
  <cacheSource type="external" connectionId="12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7">
        <s v="BRML3"/>
        <s v="COGN3"/>
        <s v="CPLE6"/>
        <s v="CSMG3"/>
        <s v="EMBR3"/>
        <s v="HBOR3"/>
        <s v="MEAL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214.400258680558" backgroundQuery="1" createdVersion="3" refreshedVersion="6" minRefreshableVersion="3" recordCount="0" supportSubquery="1" supportAdvancedDrill="1" xr:uid="{909E43E7-E9C0-4925-B438-DFF3C3A62EA1}">
  <cacheSource type="external" connectionId="1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0182129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15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77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5" level="1">
        <member name="[Sheet1 1].[Preço/VPA].&amp;[4.3E-1]"/>
        <member name="[Sheet1 1].[Preço/VPA].&amp;[4.9E-1]"/>
        <member name="[Sheet1 1].[Preço/VPA].&amp;[7.3E-1]"/>
        <member name="[Sheet1 1].[Preço/VPA].&amp;[8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9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11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0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70182129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BRML3]" c="BRML3"/>
              <i n="[Sheet1 1].[Ação].&amp;[COGN3]" c="COGN3"/>
              <i n="[Sheet1 1].[Ação].&amp;[CPLE6]" c="CPLE6"/>
              <i n="[Sheet1 1].[Ação].&amp;[CSMG3]" c="CSMG3"/>
              <i n="[Sheet1 1].[Ação].&amp;[EMBR3]" c="EMBR3"/>
              <i n="[Sheet1 1].[Ação].&amp;[HBOR3]" c="HBOR3"/>
              <i n="[Sheet1 1].[Ação].&amp;[MEAL3]" c="MEAL3"/>
              <i n="[Sheet1 1].[Ação].&amp;[ABEV3]" c="ABEV3" nd="1"/>
              <i n="[Sheet1 1].[Ação].&amp;[ALPA4]" c="ALPA4" nd="1"/>
              <i n="[Sheet1 1].[Ação].&amp;[ALSO3]" c="ALSO3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AS3]" c="BBAS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RPR3]" c="BRPR3" nd="1"/>
              <i n="[Sheet1 1].[Ação].&amp;[BRSR6]" c="BRSR6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LET3]" c="ELET3" nd="1"/>
              <i n="[Sheet1 1].[Ação].&amp;[ELET6]" c="ELET6" nd="1"/>
              <i n="[Sheet1 1].[Ação].&amp;[ENBR3]" c="ENBR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FSA3]" c="GFSA3" nd="1"/>
              <i n="[Sheet1 1].[Ação].&amp;[GGBR4]" c="GGBR4" nd="1"/>
              <i n="[Sheet1 1].[Ação].&amp;[GMAT3]" c="GMAT3" nd="1"/>
              <i n="[Sheet1 1].[Ação].&amp;[GNDI3]" c="GNDI3" nd="1"/>
              <i n="[Sheet1 1].[Ação].&amp;[GOAU4]" c="GOAU4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GT3]" c="LIGT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MYPK3]" c="MYPK3" nd="1"/>
              <i n="[Sheet1 1].[Ação].&amp;[NEOE3]" c="NEO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IVT3]" c="VIVT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70182129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2.98673E1]" c="29,8673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394]" c="4,0394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6.8739]" c="6,8739" nd="1"/>
              <i n="[Sheet1 1].[Grahan].&amp;[7.0795]" c="7,0795" nd="1"/>
              <i n="[Sheet1 1].[Grahan].&amp;[7.365]" c="7,3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559]" c="8,6559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09884E1]" c="10,9884" nd="1"/>
              <i n="[Sheet1 1].[Grahan].&amp;[1.10006E1]" c="11,0006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4849E1]" c="14,484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2838E1]" c="17,2838" nd="1"/>
              <i n="[Sheet1 1].[Grahan].&amp;[1.75125E1]" c="17,5125" nd="1"/>
              <i n="[Sheet1 1].[Grahan].&amp;[1.81151E1]" c="18,115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923E1]" c="20,6923" nd="1"/>
              <i n="[Sheet1 1].[Grahan].&amp;[2.103E1]" c="21,0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7549E1]" c="27,549" nd="1"/>
              <i n="[Sheet1 1].[Grahan].&amp;[2.85248E1]" c="28,5248" nd="1"/>
              <i n="[Sheet1 1].[Grahan].&amp;[2.8897E1]" c="28,897" nd="1"/>
              <i n="[Sheet1 1].[Grahan].&amp;[2.9358E1]" c="29,358" nd="1"/>
              <i n="[Sheet1 1].[Grahan].&amp;[2.99497E1]" c="29,9497" nd="1"/>
              <i n="[Sheet1 1].[Grahan].&amp;[3.03134E1]" c="30,3134" nd="1"/>
              <i n="[Sheet1 1].[Grahan].&amp;[3.11445E1]" c="31,1445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4591E1]" c="37,4591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1106E1]" c="51,106" nd="1"/>
              <i n="[Sheet1 1].[Grahan].&amp;[5.61789E1]" c="56,1789" nd="1"/>
              <i n="[Sheet1 1].[Grahan].&amp;[5.76218E1]" c="57,6218" nd="1"/>
              <i n="[Sheet1 1].[Grahan].&amp;[6.37066E1]" c="63,7066" nd="1"/>
              <i n="[Sheet1 1].[Grahan].&amp;[7.00822E1]" c="70,0822" nd="1"/>
              <i n="[Sheet1 1].[Grahan].&amp;[7.53237E1]" c="75,3237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701821295">
      <levels count="2">
        <level uniqueName="[Sheet1 1].[Preço/VPA].[(All)]" sourceCaption="(All)" count="0"/>
        <level uniqueName="[Sheet1 1].[Preço/VPA].[Preço/VPA]" sourceCaption="Preço/VPA" count="115">
          <ranges>
            <range startItem="0">
              <i n="[Sheet1 1].[Preço/VPA].&amp;[-1.087E1]" c="-10,87"/>
              <i n="[Sheet1 1].[Preço/VPA].&amp;[-5.23]" c="-5,23"/>
              <i n="[Sheet1 1].[Preço/VPA].&amp;[-3.4]" c="-3,4"/>
              <i n="[Sheet1 1].[Preço/VPA].&amp;[-3.13]" c="-3,13"/>
              <i n="[Sheet1 1].[Preço/VPA].&amp;[4.1E-1]" c="0,41"/>
              <i n="[Sheet1 1].[Preço/VPA].&amp;[4.3E-1]" c="0,43"/>
              <i n="[Sheet1 1].[Preço/VPA].&amp;[4.9E-1]" c="0,49"/>
              <i n="[Sheet1 1].[Preço/VPA].&amp;[5.7E-1]" c="0,57"/>
              <i n="[Sheet1 1].[Preço/VPA].&amp;[6.6E-1]" c="0,66"/>
              <i n="[Sheet1 1].[Preço/VPA].&amp;[7.E-1]" c="0,7"/>
              <i n="[Sheet1 1].[Preço/VPA].&amp;[7.1E-1]" c="0,71"/>
              <i n="[Sheet1 1].[Preço/VPA].&amp;[7.3E-1]" c="0,73"/>
              <i n="[Sheet1 1].[Preço/VPA].&amp;[8.3E-1]" c="0,83"/>
              <i n="[Sheet1 1].[Preço/VPA].&amp;[8.9E-1]" c="0,89"/>
              <i n="[Sheet1 1].[Preço/VPA].&amp;[9.E-1]" c="0,9"/>
              <i n="[Sheet1 1].[Preço/VPA].&amp;[9.3E-1]" c="0,93"/>
              <i n="[Sheet1 1].[Preço/VPA].&amp;[9.7E-1]" c="0,97"/>
              <i n="[Sheet1 1].[Preço/VPA].&amp;[1.04]" c="1,04"/>
              <i n="[Sheet1 1].[Preço/VPA].&amp;[1.08]" c="1,08"/>
              <i n="[Sheet1 1].[Preço/VPA].&amp;[1.12]" c="1,12"/>
              <i n="[Sheet1 1].[Preço/VPA].&amp;[1.13]" c="1,13"/>
              <i n="[Sheet1 1].[Preço/VPA].&amp;[1.22]" c="1,22"/>
              <i n="[Sheet1 1].[Preço/VPA].&amp;[1.26]" c="1,26"/>
              <i n="[Sheet1 1].[Preço/VPA].&amp;[1.29]" c="1,29"/>
              <i n="[Sheet1 1].[Preço/VPA].&amp;[1.3]" c="1,3"/>
              <i n="[Sheet1 1].[Preço/VPA].&amp;[1.34]" c="1,34"/>
              <i n="[Sheet1 1].[Preço/VPA].&amp;[1.36]" c="1,36"/>
              <i n="[Sheet1 1].[Preço/VPA].&amp;[1.41]" c="1,41"/>
              <i n="[Sheet1 1].[Preço/VPA].&amp;[1.42]" c="1,42"/>
              <i n="[Sheet1 1].[Preço/VPA].&amp;[1.46]" c="1,46"/>
              <i n="[Sheet1 1].[Preço/VPA].&amp;[1.47]" c="1,47"/>
              <i n="[Sheet1 1].[Preço/VPA].&amp;[1.49]" c="1,49"/>
              <i n="[Sheet1 1].[Preço/VPA].&amp;[1.5]" c="1,5"/>
              <i n="[Sheet1 1].[Preço/VPA].&amp;[1.52]" c="1,52"/>
              <i n="[Sheet1 1].[Preço/VPA].&amp;[1.53]" c="1,53"/>
              <i n="[Sheet1 1].[Preço/VPA].&amp;[1.54]" c="1,54"/>
              <i n="[Sheet1 1].[Preço/VPA].&amp;[1.55]" c="1,55"/>
              <i n="[Sheet1 1].[Preço/VPA].&amp;[1.58]" c="1,58"/>
              <i n="[Sheet1 1].[Preço/VPA].&amp;[1.64]" c="1,64"/>
              <i n="[Sheet1 1].[Preço/VPA].&amp;[1.7]" c="1,7"/>
              <i n="[Sheet1 1].[Preço/VPA].&amp;[1.72]" c="1,72"/>
              <i n="[Sheet1 1].[Preço/VPA].&amp;[1.73]" c="1,73"/>
              <i n="[Sheet1 1].[Preço/VPA].&amp;[1.75]" c="1,75"/>
              <i n="[Sheet1 1].[Preço/VPA].&amp;[1.81]" c="1,81"/>
              <i n="[Sheet1 1].[Preço/VPA].&amp;[1.94]" c="1,94"/>
              <i n="[Sheet1 1].[Preço/VPA].&amp;[1.95]" c="1,95"/>
              <i n="[Sheet1 1].[Preço/VPA].&amp;[2.]" c="2"/>
              <i n="[Sheet1 1].[Preço/VPA].&amp;[2.01]" c="2,01"/>
              <i n="[Sheet1 1].[Preço/VPA].&amp;[2.03]" c="2,03"/>
              <i n="[Sheet1 1].[Preço/VPA].&amp;[2.07]" c="2,07"/>
              <i n="[Sheet1 1].[Preço/VPA].&amp;[2.08]" c="2,08"/>
              <i n="[Sheet1 1].[Preço/VPA].&amp;[2.15]" c="2,15"/>
              <i n="[Sheet1 1].[Preço/VPA].&amp;[2.16]" c="2,16"/>
              <i n="[Sheet1 1].[Preço/VPA].&amp;[2.19]" c="2,19"/>
              <i n="[Sheet1 1].[Preço/VPA].&amp;[2.21]" c="2,21"/>
              <i n="[Sheet1 1].[Preço/VPA].&amp;[2.23]" c="2,23"/>
              <i n="[Sheet1 1].[Preço/VPA].&amp;[2.28]" c="2,28"/>
              <i n="[Sheet1 1].[Preço/VPA].&amp;[2.3]" c="2,3"/>
              <i n="[Sheet1 1].[Preço/VPA].&amp;[2.37]" c="2,37"/>
              <i n="[Sheet1 1].[Preço/VPA].&amp;[2.45]" c="2,45"/>
              <i n="[Sheet1 1].[Preço/VPA].&amp;[2.48]" c="2,48"/>
              <i n="[Sheet1 1].[Preço/VPA].&amp;[2.5]" c="2,5"/>
              <i n="[Sheet1 1].[Preço/VPA].&amp;[2.51]" c="2,51"/>
              <i n="[Sheet1 1].[Preço/VPA].&amp;[2.53]" c="2,53"/>
              <i n="[Sheet1 1].[Preço/VPA].&amp;[2.57]" c="2,57"/>
              <i n="[Sheet1 1].[Preço/VPA].&amp;[2.64]" c="2,64"/>
              <i n="[Sheet1 1].[Preço/VPA].&amp;[2.75]" c="2,75"/>
              <i n="[Sheet1 1].[Preço/VPA].&amp;[2.76]" c="2,76"/>
              <i n="[Sheet1 1].[Preço/VPA].&amp;[2.81]" c="2,81"/>
              <i n="[Sheet1 1].[Preço/VPA].&amp;[2.82]" c="2,82"/>
              <i n="[Sheet1 1].[Preço/VPA].&amp;[2.84]" c="2,84"/>
              <i n="[Sheet1 1].[Preço/VPA].&amp;[2.9]" c="2,9"/>
              <i n="[Sheet1 1].[Preço/VPA].&amp;[2.94]" c="2,94"/>
              <i n="[Sheet1 1].[Preço/VPA].&amp;[3.01]" c="3,01"/>
              <i n="[Sheet1 1].[Preço/VPA].&amp;[3.09]" c="3,09"/>
              <i n="[Sheet1 1].[Preço/VPA].&amp;[3.15]" c="3,15"/>
              <i n="[Sheet1 1].[Preço/VPA].&amp;[3.18]" c="3,18"/>
              <i n="[Sheet1 1].[Preço/VPA].&amp;[3.23]" c="3,23"/>
              <i n="[Sheet1 1].[Preço/VPA].&amp;[3.33]" c="3,33"/>
              <i n="[Sheet1 1].[Preço/VPA].&amp;[3.55]" c="3,55"/>
              <i n="[Sheet1 1].[Preço/VPA].&amp;[3.62]" c="3,62"/>
              <i n="[Sheet1 1].[Preço/VPA].&amp;[4.14]" c="4,14"/>
              <i n="[Sheet1 1].[Preço/VPA].&amp;[4.26]" c="4,26"/>
              <i n="[Sheet1 1].[Preço/VPA].&amp;[4.27]" c="4,27"/>
              <i n="[Sheet1 1].[Preço/VPA].&amp;[4.38]" c="4,38"/>
              <i n="[Sheet1 1].[Preço/VPA].&amp;[4.77]" c="4,77"/>
              <i n="[Sheet1 1].[Preço/VPA].&amp;[4.93]" c="4,93"/>
              <i n="[Sheet1 1].[Preço/VPA].&amp;[5.09]" c="5,09"/>
              <i n="[Sheet1 1].[Preço/VPA].&amp;[5.12]" c="5,12"/>
              <i n="[Sheet1 1].[Preço/VPA].&amp;[5.27]" c="5,27"/>
              <i n="[Sheet1 1].[Preço/VPA].&amp;[5.32]" c="5,32"/>
              <i n="[Sheet1 1].[Preço/VPA].&amp;[5.63]" c="5,63"/>
              <i n="[Sheet1 1].[Preço/VPA].&amp;[6.49]" c="6,49"/>
              <i n="[Sheet1 1].[Preço/VPA].&amp;[6.52]" c="6,52"/>
              <i n="[Sheet1 1].[Preço/VPA].&amp;[6.62]" c="6,62"/>
              <i n="[Sheet1 1].[Preço/VPA].&amp;[7.52]" c="7,52"/>
              <i n="[Sheet1 1].[Preço/VPA].&amp;[7.61]" c="7,61"/>
              <i n="[Sheet1 1].[Preço/VPA].&amp;[7.66]" c="7,66"/>
              <i n="[Sheet1 1].[Preço/VPA].&amp;[8.19]" c="8,19"/>
              <i n="[Sheet1 1].[Preço/VPA].&amp;[8.2]" c="8,2"/>
              <i n="[Sheet1 1].[Preço/VPA].&amp;[8.21]" c="8,21"/>
              <i n="[Sheet1 1].[Preço/VPA].&amp;[9.23]" c="9,23"/>
              <i n="[Sheet1 1].[Preço/VPA].&amp;[9.37]" c="9,37"/>
              <i n="[Sheet1 1].[Preço/VPA].&amp;[9.63]" c="9,63"/>
              <i n="[Sheet1 1].[Preço/VPA].&amp;[9.76]" c="9,76"/>
              <i n="[Sheet1 1].[Preço/VPA].&amp;[9.87]" c="9,87"/>
              <i n="[Sheet1 1].[Preço/VPA].&amp;[1.017E1]" c="10,17"/>
              <i n="[Sheet1 1].[Preço/VPA].&amp;[1.018E1]" c="10,18"/>
              <i n="[Sheet1 1].[Preço/VPA].&amp;[1.065E1]" c="10,65"/>
              <i n="[Sheet1 1].[Preço/VPA].&amp;[1.586E1]" c="15,86"/>
              <i n="[Sheet1 1].[Preço/VPA].&amp;[1.738E1]" c="17,38"/>
              <i n="[Sheet1 1].[Preço/VPA].&amp;[2.09E1]" c="20,9"/>
              <i n="[Sheet1 1].[Preço/VPA].&amp;[2.111E1]" c="21,11"/>
              <i n="[Sheet1 1].[Preço/VPA].&amp;[5.718E1]" c="57,18"/>
              <i n="[Sheet1 1].[Preço/VPA].&amp;[2.1918E3]" c="2191,8"/>
            </range>
          </ranges>
        </level>
      </levels>
      <selections count="5">
        <selection n="[Sheet1 1].[Preço/VPA].&amp;[4.3E-1]"/>
        <selection n="[Sheet1 1].[Preço/VPA].&amp;[4.9E-1]"/>
        <selection n="[Sheet1 1].[Preço/VPA].&amp;[7.3E-1]"/>
        <selection n="[Sheet1 1].[Preço/VPA].&amp;[8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70182129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nsumo Cíclico]" c="Consumo Cíclico"/>
              <i n="[Sheet1 1].[Setor].&amp;[Financeiro]" c="Financeiro"/>
              <i n="[Sheet1 1].[Setor].&amp;[Utilidade Pública]" c="Utilidade Pública"/>
              <i n="[Sheet1 1].[Setor].&amp;[Comunicações]" c="Comunicações" nd="1"/>
              <i n="[Sheet1 1].[Setor].&amp;[Consumo não Cíclico]" c="Consumo não Cíclico" nd="1"/>
              <i n="[Sheet1 1].[Setor].&amp;[Materiais Básicos]" c="Materiais Básicos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701821295">
      <levels count="2">
        <level uniqueName="[Sheet1 1].[Dividend Yield].[(All)]" sourceCaption="(All)" count="0"/>
        <level uniqueName="[Sheet1 1].[Dividend Yield].[Dividend Yield]" sourceCaption="Dividend Yield" count="83">
          <ranges>
            <range startItem="0">
              <i n="[Sheet1 1].[Dividend Yield].&amp;[0]" c="0"/>
              <i n="[Sheet1 1].[Dividend Yield].&amp;[4.7E-2]" c="0,047"/>
              <i n="[Sheet1 1].[Dividend Yield].&amp;[1.668E-1]" c="0,1668"/>
              <i n="[Sheet1 1].[Dividend Yield].&amp;[3.E-4]" c="0,0003" nd="1"/>
              <i n="[Sheet1 1].[Dividend Yield].&amp;[8.E-4]" c="0,0008" nd="1"/>
              <i n="[Sheet1 1].[Dividend Yield].&amp;[1.2E-3]" c="0,0012" nd="1"/>
              <i n="[Sheet1 1].[Dividend Yield].&amp;[1.3E-3]" c="0,0013" nd="1"/>
              <i n="[Sheet1 1].[Dividend Yield].&amp;[1.4E-3]" c="0,0014" nd="1"/>
              <i n="[Sheet1 1].[Dividend Yield].&amp;[1.7E-3]" c="0,0017" nd="1"/>
              <i n="[Sheet1 1].[Dividend Yield].&amp;[1.9E-3]" c="0,0019" nd="1"/>
              <i n="[Sheet1 1].[Dividend Yield].&amp;[2.1E-3]" c="0,0021" nd="1"/>
              <i n="[Sheet1 1].[Dividend Yield].&amp;[2.9E-3]" c="0,0029" nd="1"/>
              <i n="[Sheet1 1].[Dividend Yield].&amp;[3.E-3]" c="0,003" nd="1"/>
              <i n="[Sheet1 1].[Dividend Yield].&amp;[4.E-3]" c="0,004" nd="1"/>
              <i n="[Sheet1 1].[Dividend Yield].&amp;[4.2E-3]" c="0,0042" nd="1"/>
              <i n="[Sheet1 1].[Dividend Yield].&amp;[4.9E-3]" c="0,0049" nd="1"/>
              <i n="[Sheet1 1].[Dividend Yield].&amp;[5.E-3]" c="0,005" nd="1"/>
              <i n="[Sheet1 1].[Dividend Yield].&amp;[5.9E-3]" c="0,0059" nd="1"/>
              <i n="[Sheet1 1].[Dividend Yield].&amp;[6.6E-3]" c="0,0066" nd="1"/>
              <i n="[Sheet1 1].[Dividend Yield].&amp;[7.5E-3]" c="0,0075" nd="1"/>
              <i n="[Sheet1 1].[Dividend Yield].&amp;[7.6E-3]" c="0,0076" nd="1"/>
              <i n="[Sheet1 1].[Dividend Yield].&amp;[7.9E-3]" c="0,0079" nd="1"/>
              <i n="[Sheet1 1].[Dividend Yield].&amp;[8.3E-3]" c="0,0083" nd="1"/>
              <i n="[Sheet1 1].[Dividend Yield].&amp;[8.8E-3]" c="0,0088" nd="1"/>
              <i n="[Sheet1 1].[Dividend Yield].&amp;[9.E-3]" c="0,009" nd="1"/>
              <i n="[Sheet1 1].[Dividend Yield].&amp;[9.5E-3]" c="0,0095" nd="1"/>
              <i n="[Sheet1 1].[Dividend Yield].&amp;[1.06E-2]" c="0,0106" nd="1"/>
              <i n="[Sheet1 1].[Dividend Yield].&amp;[1.22E-2]" c="0,0122" nd="1"/>
              <i n="[Sheet1 1].[Dividend Yield].&amp;[1.23E-2]" c="0,0123" nd="1"/>
              <i n="[Sheet1 1].[Dividend Yield].&amp;[1.24E-2]" c="0,0124" nd="1"/>
              <i n="[Sheet1 1].[Dividend Yield].&amp;[1.29E-2]" c="0,0129" nd="1"/>
              <i n="[Sheet1 1].[Dividend Yield].&amp;[1.37E-2]" c="0,0137" nd="1"/>
              <i n="[Sheet1 1].[Dividend Yield].&amp;[1.39E-2]" c="0,0139" nd="1"/>
              <i n="[Sheet1 1].[Dividend Yield].&amp;[1.49E-2]" c="0,0149" nd="1"/>
              <i n="[Sheet1 1].[Dividend Yield].&amp;[1.53E-2]" c="0,0153" nd="1"/>
              <i n="[Sheet1 1].[Dividend Yield].&amp;[1.58E-2]" c="0,0158" nd="1"/>
              <i n="[Sheet1 1].[Dividend Yield].&amp;[1.6E-2]" c="0,016" nd="1"/>
              <i n="[Sheet1 1].[Dividend Yield].&amp;[1.61E-2]" c="0,0161" nd="1"/>
              <i n="[Sheet1 1].[Dividend Yield].&amp;[1.63E-2]" c="0,0163" nd="1"/>
              <i n="[Sheet1 1].[Dividend Yield].&amp;[1.68E-2]" c="0,0168" nd="1"/>
              <i n="[Sheet1 1].[Dividend Yield].&amp;[1.7E-2]" c="0,017" nd="1"/>
              <i n="[Sheet1 1].[Dividend Yield].&amp;[1.71E-2]" c="0,0171" nd="1"/>
              <i n="[Sheet1 1].[Dividend Yield].&amp;[1.74E-2]" c="0,0174" nd="1"/>
              <i n="[Sheet1 1].[Dividend Yield].&amp;[1.84E-2]" c="0,0184" nd="1"/>
              <i n="[Sheet1 1].[Dividend Yield].&amp;[1.95E-2]" c="0,0195" nd="1"/>
              <i n="[Sheet1 1].[Dividend Yield].&amp;[2.21E-2]" c="0,0221" nd="1"/>
              <i n="[Sheet1 1].[Dividend Yield].&amp;[2.23E-2]" c="0,0223" nd="1"/>
              <i n="[Sheet1 1].[Dividend Yield].&amp;[2.53E-2]" c="0,0253" nd="1"/>
              <i n="[Sheet1 1].[Dividend Yield].&amp;[2.57E-2]" c="0,0257" nd="1"/>
              <i n="[Sheet1 1].[Dividend Yield].&amp;[2.59E-2]" c="0,0259" nd="1"/>
              <i n="[Sheet1 1].[Dividend Yield].&amp;[2.6E-2]" c="0,026" nd="1"/>
              <i n="[Sheet1 1].[Dividend Yield].&amp;[2.62E-2]" c="0,0262" nd="1"/>
              <i n="[Sheet1 1].[Dividend Yield].&amp;[2.8E-2]" c="0,028" nd="1"/>
              <i n="[Sheet1 1].[Dividend Yield].&amp;[2.93E-2]" c="0,0293" nd="1"/>
              <i n="[Sheet1 1].[Dividend Yield].&amp;[3.09E-2]" c="0,0309" nd="1"/>
              <i n="[Sheet1 1].[Dividend Yield].&amp;[3.19E-2]" c="0,0319" nd="1"/>
              <i n="[Sheet1 1].[Dividend Yield].&amp;[3.23E-2]" c="0,0323" nd="1"/>
              <i n="[Sheet1 1].[Dividend Yield].&amp;[3.36E-2]" c="0,0336" nd="1"/>
              <i n="[Sheet1 1].[Dividend Yield].&amp;[3.37E-2]" c="0,0337" nd="1"/>
              <i n="[Sheet1 1].[Dividend Yield].&amp;[3.56E-2]" c="0,0356" nd="1"/>
              <i n="[Sheet1 1].[Dividend Yield].&amp;[3.68E-2]" c="0,0368" nd="1"/>
              <i n="[Sheet1 1].[Dividend Yield].&amp;[3.87E-2]" c="0,0387" nd="1"/>
              <i n="[Sheet1 1].[Dividend Yield].&amp;[3.91E-2]" c="0,0391" nd="1"/>
              <i n="[Sheet1 1].[Dividend Yield].&amp;[4.07E-2]" c="0,0407" nd="1"/>
              <i n="[Sheet1 1].[Dividend Yield].&amp;[4.16E-2]" c="0,0416" nd="1"/>
              <i n="[Sheet1 1].[Dividend Yield].&amp;[4.18E-2]" c="0,0418" nd="1"/>
              <i n="[Sheet1 1].[Dividend Yield].&amp;[4.19E-2]" c="0,0419" nd="1"/>
              <i n="[Sheet1 1].[Dividend Yield].&amp;[4.26E-2]" c="0,0426" nd="1"/>
              <i n="[Sheet1 1].[Dividend Yield].&amp;[4.31E-2]" c="0,0431" nd="1"/>
              <i n="[Sheet1 1].[Dividend Yield].&amp;[4.32E-2]" c="0,0432" nd="1"/>
              <i n="[Sheet1 1].[Dividend Yield].&amp;[4.57E-2]" c="0,0457" nd="1"/>
              <i n="[Sheet1 1].[Dividend Yield].&amp;[4.77E-2]" c="0,0477" nd="1"/>
              <i n="[Sheet1 1].[Dividend Yield].&amp;[5.13E-2]" c="0,0513" nd="1"/>
              <i n="[Sheet1 1].[Dividend Yield].&amp;[5.17E-2]" c="0,0517" nd="1"/>
              <i n="[Sheet1 1].[Dividend Yield].&amp;[5.56E-2]" c="0,0556" nd="1"/>
              <i n="[Sheet1 1].[Dividend Yield].&amp;[5.59E-2]" c="0,0559" nd="1"/>
              <i n="[Sheet1 1].[Dividend Yield].&amp;[5.96E-2]" c="0,0596" nd="1"/>
              <i n="[Sheet1 1].[Dividend Yield].&amp;[6.18E-2]" c="0,0618" nd="1"/>
              <i n="[Sheet1 1].[Dividend Yield].&amp;[6.36E-2]" c="0,0636" nd="1"/>
              <i n="[Sheet1 1].[Dividend Yield].&amp;[7.44E-2]" c="0,0744" nd="1"/>
              <i n="[Sheet1 1].[Dividend Yield].&amp;[7.64E-2]" c="0,0764" nd="1"/>
              <i n="[Sheet1 1].[Dividend Yield].&amp;[9.49E-2]" c="0,0949" nd="1"/>
              <i n="[Sheet1 1].[Dividend Yield].&amp;[9.52E-2]" c="0,0952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3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N25" totalsRowShown="0" headerRowDxfId="274" dataDxfId="273">
  <autoFilter ref="A9:N25" xr:uid="{00000000-0009-0000-0100-000003000000}"/>
  <sortState xmlns:xlrd2="http://schemas.microsoft.com/office/spreadsheetml/2017/richdata2" ref="A10:I25">
    <sortCondition ref="A9:A25"/>
  </sortState>
  <tableColumns count="14">
    <tableColumn id="1" xr3:uid="{00000000-0010-0000-0200-000001000000}" name="STRIKE" dataDxfId="272" dataCellStyle="Moeda">
      <calculatedColumnFormula array="1">_xll.BC(B10,"PEX")</calculatedColumnFormula>
    </tableColumn>
    <tableColumn id="2" xr3:uid="{00000000-0010-0000-0200-000002000000}" name="ATIVO" dataDxfId="271"/>
    <tableColumn id="3" xr3:uid="{00000000-0010-0000-0200-000003000000}" name="VENC." dataDxfId="270">
      <calculatedColumnFormula array="1">_xll.BC(B10,"DVC")</calculatedColumnFormula>
    </tableColumn>
    <tableColumn id="4" xr3:uid="{00000000-0010-0000-0200-000004000000}" name="Robo PUT" dataDxfId="269" dataCellStyle="Moeda">
      <calculatedColumnFormula>IF(G10&gt;(-10%),"Aguardar",IF(F10&gt;2%,"Montar","Aguardar"))</calculatedColumnFormula>
    </tableColumn>
    <tableColumn id="5" xr3:uid="{00000000-0010-0000-0200-000005000000}" name="Real Time" dataDxfId="268" dataCellStyle="Moeda">
      <calculatedColumnFormula array="1">_xll.BC(B10,"ULT")</calculatedColumnFormula>
    </tableColumn>
    <tableColumn id="6" xr3:uid="{00000000-0010-0000-0200-000006000000}" name="TIR (%)" dataDxfId="267" dataCellStyle="Porcentagem">
      <calculatedColumnFormula>IFERROR(E10*100%/A10,"")</calculatedColumnFormula>
    </tableColumn>
    <tableColumn id="7" xr3:uid="{00000000-0010-0000-0200-000007000000}" name="Strike VS Cot. (%)" dataDxfId="266" dataCellStyle="Porcentagem">
      <calculatedColumnFormula>IFERROR((A10/$P$10)-100%,"")</calculatedColumnFormula>
    </tableColumn>
    <tableColumn id="8" xr3:uid="{00000000-0010-0000-0200-000008000000}" name="BS Price" dataDxfId="265">
      <calculatedColumnFormula>IF(G10&lt;(-3%),"OTM",IF(G10&gt;(3%),"ITM","ATM"))</calculatedColumnFormula>
    </tableColumn>
    <tableColumn id="9" xr3:uid="{00000000-0010-0000-0200-000009000000}" name="Negocios" dataDxfId="264" dataCellStyle="Moeda">
      <calculatedColumnFormula>RTD("octo.rtdserver","",B10,73)</calculatedColumnFormula>
    </tableColumn>
    <tableColumn id="10" xr3:uid="{0644538B-95E1-4D63-A2F7-AA67DB91E016}" name="Vol Implicita" dataDxfId="263">
      <calculatedColumnFormula array="1">_xll.BC($B10,"VIM")</calculatedColumnFormula>
    </tableColumn>
    <tableColumn id="11" xr3:uid="{E44C85B9-003A-4148-BA57-D133F0BA57EE}" name="Delta" dataDxfId="262">
      <calculatedColumnFormula array="1">_xll.BC($B10,"DEL")</calculatedColumnFormula>
    </tableColumn>
    <tableColumn id="12" xr3:uid="{E612F4B5-125E-4B2B-A34C-94D6F8DCC274}" name="Theta" dataDxfId="261">
      <calculatedColumnFormula array="1">_xll.BC($B10,"THE")</calculatedColumnFormula>
    </tableColumn>
    <tableColumn id="13" xr3:uid="{3DF60358-D3EC-46B0-B03B-6599146C1487}" name="Gamma" dataDxfId="260">
      <calculatedColumnFormula array="1">_xll.BC($B10,"GAM")</calculatedColumnFormula>
    </tableColumn>
    <tableColumn id="14" xr3:uid="{5BB82803-6DC5-4BC7-B572-0765864F9F87}" name="Pjusto" dataDxfId="259">
      <calculatedColumnFormula array="1">_xll.BC($B10,"PJU")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O9:R33" totalsRowShown="0" headerRowDxfId="258" dataDxfId="257">
  <autoFilter ref="O9:R33" xr:uid="{00000000-0009-0000-0100-000004000000}"/>
  <tableColumns count="4">
    <tableColumn id="1" xr3:uid="{00000000-0010-0000-0300-000001000000}" name="Ativo" dataDxfId="256"/>
    <tableColumn id="2" xr3:uid="{00000000-0010-0000-0300-000002000000}" name="Cotacao" dataDxfId="255">
      <calculatedColumnFormula>RTD("octo.rtdserver","",O10,56)</calculatedColumnFormula>
    </tableColumn>
    <tableColumn id="3" xr3:uid="{00000000-0010-0000-0300-000003000000}" name="Variacao" dataDxfId="254">
      <calculatedColumnFormula>IFERROR(RTD("octo.rtdserver","",O10,60)/100,"")</calculatedColumnFormula>
    </tableColumn>
    <tableColumn id="4" xr3:uid="{B43B8511-1655-4079-A7D9-F53745288236}" name="Volatilidade" dataDxfId="253" dataCellStyle="Porcentagem">
      <calculatedColumnFormula>VLOOKUP(Tabela4[[#This Row],[Ativo]],Banco_Volatilidade!$A$2:$H$492,5,0)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N42" totalsRowShown="0" headerRowDxfId="252" dataDxfId="251">
  <autoFilter ref="A26:N42" xr:uid="{00000000-0009-0000-0100-000008000000}"/>
  <sortState xmlns:xlrd2="http://schemas.microsoft.com/office/spreadsheetml/2017/richdata2" ref="A27:I42">
    <sortCondition ref="A26:A42"/>
  </sortState>
  <tableColumns count="14">
    <tableColumn id="1" xr3:uid="{00000000-0010-0000-0400-000001000000}" name="Coluna1" dataDxfId="250" dataCellStyle="Moeda">
      <calculatedColumnFormula array="1">_xll.BC(B27,"PEX")</calculatedColumnFormula>
    </tableColumn>
    <tableColumn id="2" xr3:uid="{00000000-0010-0000-0400-000002000000}" name="ATIVO" dataDxfId="249"/>
    <tableColumn id="3" xr3:uid="{00000000-0010-0000-0400-000003000000}" name="VENC." dataDxfId="248">
      <calculatedColumnFormula array="1">_xll.BC(B27,"DVC")</calculatedColumnFormula>
    </tableColumn>
    <tableColumn id="4" xr3:uid="{00000000-0010-0000-0400-000004000000}" name="Robo PUT" dataDxfId="247" dataCellStyle="Moeda">
      <calculatedColumnFormula>IF(G27&gt;(-10%),"Aguardar",IF(F27&gt;2%,"Montar","Aguardar"))</calculatedColumnFormula>
    </tableColumn>
    <tableColumn id="5" xr3:uid="{00000000-0010-0000-0400-000005000000}" name="Real Time" dataDxfId="246" dataCellStyle="Moeda">
      <calculatedColumnFormula array="1">_xll.BC(B27,"ULT")</calculatedColumnFormula>
    </tableColumn>
    <tableColumn id="6" xr3:uid="{00000000-0010-0000-0400-000006000000}" name="TIR (%)" dataDxfId="245" dataCellStyle="Porcentagem">
      <calculatedColumnFormula>IFERROR(E27*100%/A27,"")</calculatedColumnFormula>
    </tableColumn>
    <tableColumn id="7" xr3:uid="{00000000-0010-0000-0400-000007000000}" name="Strike VS Cot. (%)" dataDxfId="244" dataCellStyle="Porcentagem">
      <calculatedColumnFormula>IFERROR((A27/$P$20)-100%,"")</calculatedColumnFormula>
    </tableColumn>
    <tableColumn id="8" xr3:uid="{00000000-0010-0000-0400-000008000000}" name="Money" dataDxfId="243">
      <calculatedColumnFormula>IF(G27&lt;(-3%),"OTM",IF(G27&gt;(3%),"ITM","ATM"))</calculatedColumnFormula>
    </tableColumn>
    <tableColumn id="9" xr3:uid="{00000000-0010-0000-0400-000009000000}" name="Negocios" dataDxfId="242" dataCellStyle="Moeda">
      <calculatedColumnFormula>RTD("octo.rtdserver","",B27,73)</calculatedColumnFormula>
    </tableColumn>
    <tableColumn id="10" xr3:uid="{F56A3EBE-2604-4B95-B11B-83212EDF5137}" name="Vol Implicita" dataDxfId="241">
      <calculatedColumnFormula array="1">_xll.BC($B27,"VIM")</calculatedColumnFormula>
    </tableColumn>
    <tableColumn id="11" xr3:uid="{57427B5F-0882-44D1-98DB-887C1481BF06}" name="Delta" dataDxfId="240">
      <calculatedColumnFormula array="1">_xll.BC($B27,"DEL")</calculatedColumnFormula>
    </tableColumn>
    <tableColumn id="12" xr3:uid="{7D2426BF-9307-4F81-B2CE-B989CA7E4151}" name="Theta" dataDxfId="239">
      <calculatedColumnFormula array="1">_xll.BC($B27,"THE")</calculatedColumnFormula>
    </tableColumn>
    <tableColumn id="13" xr3:uid="{906746C0-F730-448D-8033-9FFE5C1C69F5}" name="Gamma" dataDxfId="238">
      <calculatedColumnFormula array="1">_xll.BC($B27,"GAM")</calculatedColumnFormula>
    </tableColumn>
    <tableColumn id="14" xr3:uid="{E1A64246-7D34-419A-9027-276B7D1CD442}" name="Pjusto" dataDxfId="237">
      <calculatedColumnFormula array="1">_xll.BC($B27,"PJU")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N59" totalsRowShown="0" headerRowDxfId="236" dataDxfId="235">
  <autoFilter ref="A43:N59" xr:uid="{00000000-0009-0000-0100-000009000000}"/>
  <sortState xmlns:xlrd2="http://schemas.microsoft.com/office/spreadsheetml/2017/richdata2" ref="A44:I59">
    <sortCondition ref="A43:A59"/>
  </sortState>
  <tableColumns count="14">
    <tableColumn id="1" xr3:uid="{00000000-0010-0000-0500-000001000000}" name="Coluna1" dataDxfId="234" dataCellStyle="Moeda">
      <calculatedColumnFormula array="1">_xll.BC(B44,"PEX")</calculatedColumnFormula>
    </tableColumn>
    <tableColumn id="2" xr3:uid="{00000000-0010-0000-0500-000002000000}" name="ATIVO" dataDxfId="233"/>
    <tableColumn id="3" xr3:uid="{00000000-0010-0000-0500-000003000000}" name="VENC." dataDxfId="232">
      <calculatedColumnFormula array="1">_xll.BC(B44,"DVC")</calculatedColumnFormula>
    </tableColumn>
    <tableColumn id="4" xr3:uid="{00000000-0010-0000-0500-000004000000}" name="Robo PUT" dataDxfId="231" dataCellStyle="Moeda">
      <calculatedColumnFormula>IF(G44&gt;(-10%),"Aguardar",IF(F44&gt;2%,"Montar","Aguardar"))</calculatedColumnFormula>
    </tableColumn>
    <tableColumn id="5" xr3:uid="{00000000-0010-0000-0500-000005000000}" name="Real Time" dataDxfId="230" dataCellStyle="Moeda">
      <calculatedColumnFormula array="1">_xll.BC(B44,"ULT")</calculatedColumnFormula>
    </tableColumn>
    <tableColumn id="6" xr3:uid="{00000000-0010-0000-0500-000006000000}" name="TIR (%)" dataDxfId="229" dataCellStyle="Porcentagem">
      <calculatedColumnFormula>IFERROR(E44*100%/A44,"")</calculatedColumnFormula>
    </tableColumn>
    <tableColumn id="7" xr3:uid="{00000000-0010-0000-0500-000007000000}" name="Strike VS Cot. (%)" dataDxfId="228" dataCellStyle="Porcentagem">
      <calculatedColumnFormula>IFERROR((A44/$P$11)-100%,"")</calculatedColumnFormula>
    </tableColumn>
    <tableColumn id="8" xr3:uid="{00000000-0010-0000-0500-000008000000}" name="Money" dataDxfId="227">
      <calculatedColumnFormula>IF(G44&lt;(-3%),"OTM",IF(G44&gt;(3%),"ITM","ATM"))</calculatedColumnFormula>
    </tableColumn>
    <tableColumn id="9" xr3:uid="{00000000-0010-0000-0500-000009000000}" name="Negocios" dataDxfId="226" dataCellStyle="Moeda">
      <calculatedColumnFormula array="1">_xll.BC(B44,"qtt")</calculatedColumnFormula>
    </tableColumn>
    <tableColumn id="10" xr3:uid="{D9A91193-F6ED-40F3-81A2-02F66C13D8A0}" name="Vol Implicita" dataDxfId="225">
      <calculatedColumnFormula array="1">_xll.BC($B44,"VIM")</calculatedColumnFormula>
    </tableColumn>
    <tableColumn id="11" xr3:uid="{74058A74-4D7F-4F3A-8A11-D6FBDCA83E04}" name="Delta" dataDxfId="224">
      <calculatedColumnFormula array="1">_xll.BC($B44,"DEL")</calculatedColumnFormula>
    </tableColumn>
    <tableColumn id="12" xr3:uid="{59436218-A44A-47AA-8EE1-E577475A3D6B}" name="Theta" dataDxfId="223">
      <calculatedColumnFormula array="1">_xll.BC($B44,"THE")</calculatedColumnFormula>
    </tableColumn>
    <tableColumn id="13" xr3:uid="{7530D5E3-487B-4220-8161-22F6DF905B35}" name="Gamma" dataDxfId="222">
      <calculatedColumnFormula array="1">_xll.BC($B44,"GAM")</calculatedColumnFormula>
    </tableColumn>
    <tableColumn id="14" xr3:uid="{02C38F7D-DEA8-4C02-8EA5-FA085C0FA5EB}" name="Pjusto" dataDxfId="221">
      <calculatedColumnFormula array="1">_xll.BC($B44,"PJU")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N76" totalsRowShown="0" headerRowDxfId="220" dataDxfId="219">
  <autoFilter ref="A60:N76" xr:uid="{00000000-0009-0000-0100-00000A000000}"/>
  <sortState xmlns:xlrd2="http://schemas.microsoft.com/office/spreadsheetml/2017/richdata2" ref="A61:I76">
    <sortCondition ref="A60:A76"/>
  </sortState>
  <tableColumns count="14">
    <tableColumn id="1" xr3:uid="{00000000-0010-0000-0600-000001000000}" name="Coluna1" dataDxfId="218" dataCellStyle="Moeda">
      <calculatedColumnFormula array="1">_xll.BC(B61,"PEX")</calculatedColumnFormula>
    </tableColumn>
    <tableColumn id="2" xr3:uid="{00000000-0010-0000-0600-000002000000}" name="ATIVO" dataDxfId="217"/>
    <tableColumn id="3" xr3:uid="{00000000-0010-0000-0600-000003000000}" name="VENC." dataDxfId="216">
      <calculatedColumnFormula array="1">_xll.BC(B61,"DVC")</calculatedColumnFormula>
    </tableColumn>
    <tableColumn id="4" xr3:uid="{00000000-0010-0000-0600-000004000000}" name="Robo PUT" dataDxfId="215" dataCellStyle="Moeda">
      <calculatedColumnFormula>IF(G61&gt;(-10%),"Aguardar",IF(F61&gt;2%,"Montar","Aguardar"))</calculatedColumnFormula>
    </tableColumn>
    <tableColumn id="5" xr3:uid="{00000000-0010-0000-0600-000005000000}" name="Real Time" dataDxfId="214" dataCellStyle="Moeda">
      <calculatedColumnFormula array="1">_xll.BC(B61,"ULT")</calculatedColumnFormula>
    </tableColumn>
    <tableColumn id="6" xr3:uid="{00000000-0010-0000-0600-000006000000}" name="TIR (%)" dataDxfId="213" dataCellStyle="Porcentagem">
      <calculatedColumnFormula>IFERROR(E61*100%/A61,"")</calculatedColumnFormula>
    </tableColumn>
    <tableColumn id="7" xr3:uid="{00000000-0010-0000-0600-000007000000}" name="Strike VS Cot. (%)" dataDxfId="212" dataCellStyle="Porcentagem">
      <calculatedColumnFormula>IFERROR((A61/$P$12)-100%,"")</calculatedColumnFormula>
    </tableColumn>
    <tableColumn id="8" xr3:uid="{00000000-0010-0000-0600-000008000000}" name="Money" dataDxfId="211">
      <calculatedColumnFormula>IF(G61&lt;(-3%),"OTM",IF(G61&gt;(3%),"ITM","ATM"))</calculatedColumnFormula>
    </tableColumn>
    <tableColumn id="9" xr3:uid="{00000000-0010-0000-0600-000009000000}" name="Negocios" dataDxfId="210" dataCellStyle="Moeda">
      <calculatedColumnFormula>RTD("octo.rtdserver","",B61,73)</calculatedColumnFormula>
    </tableColumn>
    <tableColumn id="10" xr3:uid="{0BA85B26-7D94-45BB-A93F-DD9BC531EDF4}" name="Vol Implicita" dataDxfId="209">
      <calculatedColumnFormula array="1">_xll.BC($B61,"VIM")</calculatedColumnFormula>
    </tableColumn>
    <tableColumn id="11" xr3:uid="{5D01C5E7-8DC3-4B79-A179-FD8CC317FAC4}" name="Delta" dataDxfId="208">
      <calculatedColumnFormula array="1">_xll.BC($B61,"DEL")</calculatedColumnFormula>
    </tableColumn>
    <tableColumn id="12" xr3:uid="{60CE78E0-B625-489F-BA21-1466F32FDF42}" name="Theta" dataDxfId="207">
      <calculatedColumnFormula array="1">_xll.BC($B61,"THE")</calculatedColumnFormula>
    </tableColumn>
    <tableColumn id="13" xr3:uid="{AEF5C2E6-7ED1-4504-8C98-ED4291E24BDB}" name="Gamma" dataDxfId="206">
      <calculatedColumnFormula array="1">_xll.BC($B61,"GAM")</calculatedColumnFormula>
    </tableColumn>
    <tableColumn id="14" xr3:uid="{F0A08B30-FD7B-4083-8D1E-E299B672D5F1}" name="Pjusto" dataDxfId="205">
      <calculatedColumnFormula array="1">_xll.BC($B61,"PJU")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N93" totalsRowShown="0" headerRowDxfId="204" dataDxfId="203">
  <autoFilter ref="A77:N93" xr:uid="{00000000-0009-0000-0100-00000B000000}"/>
  <sortState xmlns:xlrd2="http://schemas.microsoft.com/office/spreadsheetml/2017/richdata2" ref="A78:I93">
    <sortCondition ref="A77:A93"/>
  </sortState>
  <tableColumns count="14">
    <tableColumn id="1" xr3:uid="{00000000-0010-0000-0700-000001000000}" name="Coluna1" dataDxfId="202" dataCellStyle="Moeda">
      <calculatedColumnFormula array="1">_xll.BC(B78,"PEX")</calculatedColumnFormula>
    </tableColumn>
    <tableColumn id="2" xr3:uid="{00000000-0010-0000-0700-000002000000}" name="ATIVO" dataDxfId="201"/>
    <tableColumn id="3" xr3:uid="{00000000-0010-0000-0700-000003000000}" name="VENC." dataDxfId="200">
      <calculatedColumnFormula array="1">_xll.BC(B78,"DVC")</calculatedColumnFormula>
    </tableColumn>
    <tableColumn id="4" xr3:uid="{00000000-0010-0000-0700-000004000000}" name="Robo PUT" dataDxfId="199" dataCellStyle="Moeda">
      <calculatedColumnFormula>IF(G78&gt;(-13%),"Aguardar",IF(F78&gt;3%,"Montar","Aguardar"))</calculatedColumnFormula>
    </tableColumn>
    <tableColumn id="5" xr3:uid="{00000000-0010-0000-0700-000005000000}" name="Real Time" dataDxfId="198" dataCellStyle="Moeda">
      <calculatedColumnFormula array="1">_xll.BC(B78,"ULT")</calculatedColumnFormula>
    </tableColumn>
    <tableColumn id="6" xr3:uid="{00000000-0010-0000-0700-000006000000}" name="TIR (%)" dataDxfId="197" dataCellStyle="Porcentagem">
      <calculatedColumnFormula>IFERROR(E78*100%/A78,"")</calculatedColumnFormula>
    </tableColumn>
    <tableColumn id="7" xr3:uid="{00000000-0010-0000-0700-000007000000}" name="Strike VS Cot. (%)" dataDxfId="196" dataCellStyle="Porcentagem">
      <calculatedColumnFormula>IFERROR((A78/$P$24)-100%,"")</calculatedColumnFormula>
    </tableColumn>
    <tableColumn id="8" xr3:uid="{00000000-0010-0000-0700-000008000000}" name="Money" dataDxfId="195">
      <calculatedColumnFormula>IF(G78&lt;(-3%),"OTM",IF(G78&gt;(3%),"ITM","ATM"))</calculatedColumnFormula>
    </tableColumn>
    <tableColumn id="9" xr3:uid="{00000000-0010-0000-0700-000009000000}" name="Negocios" dataDxfId="194" dataCellStyle="Moeda">
      <calculatedColumnFormula array="1">_xll.BC(B78,"qtt")</calculatedColumnFormula>
    </tableColumn>
    <tableColumn id="10" xr3:uid="{9744D3DA-EDA9-48BC-8105-A5C40F7C6359}" name="Vol Implicita" dataDxfId="193">
      <calculatedColumnFormula array="1">_xll.BC($B78,"VIM")</calculatedColumnFormula>
    </tableColumn>
    <tableColumn id="11" xr3:uid="{40CA5C8E-D93B-4FAB-90B7-E941BEFC2696}" name="Delta" dataDxfId="192">
      <calculatedColumnFormula array="1">_xll.BC($B78,"DEL")</calculatedColumnFormula>
    </tableColumn>
    <tableColumn id="12" xr3:uid="{33802063-C678-45F5-BA0A-4BA254D379BD}" name="Theta" dataDxfId="191">
      <calculatedColumnFormula array="1">_xll.BC($B78,"THE")</calculatedColumnFormula>
    </tableColumn>
    <tableColumn id="13" xr3:uid="{49B8FBFB-779E-4655-8D67-FED47E1F9D81}" name="Gamma" dataDxfId="190">
      <calculatedColumnFormula array="1">_xll.BC($B78,"GAM")</calculatedColumnFormula>
    </tableColumn>
    <tableColumn id="14" xr3:uid="{2732D740-42D4-4C7D-AF54-7BE6AB8450E0}" name="Pjusto" dataDxfId="189">
      <calculatedColumnFormula array="1">_xll.BC($B78,"PJU")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N110" totalsRowShown="0" headerRowDxfId="188" dataDxfId="187">
  <autoFilter ref="A94:N110" xr:uid="{00000000-0009-0000-0100-00000C000000}"/>
  <tableColumns count="14">
    <tableColumn id="1" xr3:uid="{00000000-0010-0000-0800-000001000000}" name="Coluna1" dataDxfId="186" dataCellStyle="Moeda">
      <calculatedColumnFormula array="1">_xll.BC(B95,"PEX")</calculatedColumnFormula>
    </tableColumn>
    <tableColumn id="2" xr3:uid="{00000000-0010-0000-0800-000002000000}" name="ATIVO" dataDxfId="185"/>
    <tableColumn id="3" xr3:uid="{00000000-0010-0000-0800-000003000000}" name="VENC." dataDxfId="184">
      <calculatedColumnFormula array="1">_xll.BC(B95,"DVC")</calculatedColumnFormula>
    </tableColumn>
    <tableColumn id="4" xr3:uid="{00000000-0010-0000-0800-000004000000}" name="Robo PUT" dataDxfId="183" dataCellStyle="Moeda">
      <calculatedColumnFormula>IF(G95&gt;(-10%),"Aguardar",IF(F95&gt;2%,"Montar","Aguardar"))</calculatedColumnFormula>
    </tableColumn>
    <tableColumn id="5" xr3:uid="{00000000-0010-0000-0800-000005000000}" name="Real Time" dataDxfId="182" dataCellStyle="Moeda">
      <calculatedColumnFormula array="1">_xll.BC(B95,"ULT")</calculatedColumnFormula>
    </tableColumn>
    <tableColumn id="6" xr3:uid="{00000000-0010-0000-0800-000006000000}" name="TIR (%)" dataDxfId="181" dataCellStyle="Porcentagem">
      <calculatedColumnFormula>IFERROR(E95*100%/A95,"")</calculatedColumnFormula>
    </tableColumn>
    <tableColumn id="7" xr3:uid="{00000000-0010-0000-0800-000007000000}" name="Strike VS Cot. (%)" dataDxfId="180" dataCellStyle="Porcentagem">
      <calculatedColumnFormula>IFERROR((A95/$P$13)-100%,"")</calculatedColumnFormula>
    </tableColumn>
    <tableColumn id="8" xr3:uid="{00000000-0010-0000-0800-000008000000}" name="Money" dataDxfId="179">
      <calculatedColumnFormula>IF(G95&lt;(-3%),"OTM",IF(G95&gt;(3%),"ITM","ATM"))</calculatedColumnFormula>
    </tableColumn>
    <tableColumn id="9" xr3:uid="{00000000-0010-0000-0800-000009000000}" name="Negocios" dataDxfId="178" dataCellStyle="Moeda">
      <calculatedColumnFormula>RTD("octo.rtdserver","",B95,73)</calculatedColumnFormula>
    </tableColumn>
    <tableColumn id="10" xr3:uid="{3AFB2D14-6558-491A-8AB6-DEC8966CFB64}" name="Vol Implicita" dataDxfId="177">
      <calculatedColumnFormula array="1">_xll.BC($B95,"VIM")</calculatedColumnFormula>
    </tableColumn>
    <tableColumn id="11" xr3:uid="{D273D334-C130-4C18-8759-3A0637EC9F31}" name="Delta" dataDxfId="176">
      <calculatedColumnFormula array="1">_xll.BC($B95,"DEL")</calculatedColumnFormula>
    </tableColumn>
    <tableColumn id="12" xr3:uid="{DF0F00D6-F99B-474B-8BE6-9BE42F21E920}" name="Theta" dataDxfId="175">
      <calculatedColumnFormula array="1">_xll.BC($B95,"THE")</calculatedColumnFormula>
    </tableColumn>
    <tableColumn id="13" xr3:uid="{906003BF-C029-479A-B2FB-B956622B34B6}" name="Gamma" dataDxfId="174">
      <calculatedColumnFormula array="1">_xll.BC($B95,"GAM")</calculatedColumnFormula>
    </tableColumn>
    <tableColumn id="14" xr3:uid="{EA232680-039B-41C8-AF67-BD394FB7AC71}" name="Pjusto" dataDxfId="173">
      <calculatedColumnFormula array="1">_xll.BC($B95,"PJU")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N127" totalsRowShown="0" headerRowDxfId="172" dataDxfId="171">
  <autoFilter ref="A111:N127" xr:uid="{00000000-0009-0000-0100-000016000000}"/>
  <sortState xmlns:xlrd2="http://schemas.microsoft.com/office/spreadsheetml/2017/richdata2" ref="A112:I127">
    <sortCondition ref="A111:A127"/>
  </sortState>
  <tableColumns count="14">
    <tableColumn id="1" xr3:uid="{00000000-0010-0000-0900-000001000000}" name="Coluna1" dataDxfId="170" dataCellStyle="Moeda">
      <calculatedColumnFormula array="1">_xll.BC(B112,"PEX")</calculatedColumnFormula>
    </tableColumn>
    <tableColumn id="2" xr3:uid="{00000000-0010-0000-0900-000002000000}" name="ATIVO" dataDxfId="169"/>
    <tableColumn id="3" xr3:uid="{00000000-0010-0000-0900-000003000000}" name="VENC." dataDxfId="168">
      <calculatedColumnFormula array="1">_xll.BC(B112,"DVC")</calculatedColumnFormula>
    </tableColumn>
    <tableColumn id="4" xr3:uid="{00000000-0010-0000-0900-000004000000}" name="Robo PUT" dataDxfId="167" dataCellStyle="Moeda">
      <calculatedColumnFormula>IF(G112&gt;(-15%),"Aguardar",IF(F112&gt;2%,"Montar","Aguardar"))</calculatedColumnFormula>
    </tableColumn>
    <tableColumn id="5" xr3:uid="{00000000-0010-0000-0900-000005000000}" name="Real Time" dataDxfId="166" dataCellStyle="Moeda">
      <calculatedColumnFormula array="1">_xll.BC(B112,"ULT")</calculatedColumnFormula>
    </tableColumn>
    <tableColumn id="6" xr3:uid="{00000000-0010-0000-0900-000006000000}" name="TIR (%)" dataDxfId="165" dataCellStyle="Porcentagem">
      <calculatedColumnFormula>IFERROR(E112*100%/A112,"")</calculatedColumnFormula>
    </tableColumn>
    <tableColumn id="7" xr3:uid="{00000000-0010-0000-0900-000007000000}" name="Strike VS Cot. (%)" dataDxfId="164" dataCellStyle="Porcentagem">
      <calculatedColumnFormula>IFERROR((A112/$P$23)-100%,"")</calculatedColumnFormula>
    </tableColumn>
    <tableColumn id="8" xr3:uid="{00000000-0010-0000-0900-000008000000}" name="Money" dataDxfId="163">
      <calculatedColumnFormula>IF(G112&lt;(-3%),"OTM",IF(G112&gt;(3%),"ITM","ATM"))</calculatedColumnFormula>
    </tableColumn>
    <tableColumn id="9" xr3:uid="{00000000-0010-0000-0900-000009000000}" name="Negocios" dataDxfId="162" dataCellStyle="Moeda">
      <calculatedColumnFormula>RTD("octo.rtdserver","",B112,73)</calculatedColumnFormula>
    </tableColumn>
    <tableColumn id="10" xr3:uid="{67E00B4F-2CE7-44C4-8FD7-2D461B9589C3}" name="Vol Implicita" dataDxfId="161">
      <calculatedColumnFormula array="1">_xll.BC($B112,"VIM")</calculatedColumnFormula>
    </tableColumn>
    <tableColumn id="11" xr3:uid="{A23DA077-2DAC-4975-9349-ADE70BD8F38C}" name="Delta" dataDxfId="160">
      <calculatedColumnFormula array="1">_xll.BC($B112,"DEL")</calculatedColumnFormula>
    </tableColumn>
    <tableColumn id="12" xr3:uid="{3B856565-2C66-4EC1-9775-3E6FE24A089A}" name="Theta" dataDxfId="159">
      <calculatedColumnFormula array="1">_xll.BC($B112,"THE")</calculatedColumnFormula>
    </tableColumn>
    <tableColumn id="13" xr3:uid="{422B6B3A-E13F-4ADB-821C-6701B6FE3260}" name="Gamma" dataDxfId="158">
      <calculatedColumnFormula array="1">_xll.BC($B112,"GAM")</calculatedColumnFormula>
    </tableColumn>
    <tableColumn id="14" xr3:uid="{32D84759-5472-4DC5-9774-45AABE1220EE}" name="Pjusto" dataDxfId="157">
      <calculatedColumnFormula array="1">_xll.BC($B112,"PJU")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N144" totalsRowShown="0" headerRowDxfId="156" dataDxfId="155">
  <autoFilter ref="A128:N144" xr:uid="{E5B6CF7A-7627-44B3-AD85-F418EED118E2}"/>
  <sortState xmlns:xlrd2="http://schemas.microsoft.com/office/spreadsheetml/2017/richdata2" ref="A129:I144">
    <sortCondition ref="C111:C127"/>
  </sortState>
  <tableColumns count="14">
    <tableColumn id="1" xr3:uid="{271B2314-AD14-41EF-81C7-1F1621841184}" name="Coluna1" dataDxfId="154" dataCellStyle="Moeda">
      <calculatedColumnFormula array="1">_xll.BC(B129,"PEX")</calculatedColumnFormula>
    </tableColumn>
    <tableColumn id="2" xr3:uid="{D9D3821F-A16C-4C18-9478-83BE8CA0E710}" name="ATIVO" dataDxfId="153"/>
    <tableColumn id="3" xr3:uid="{3D8F196A-CC3E-4663-ADAC-B5BCA28D2580}" name="VENC." dataDxfId="152">
      <calculatedColumnFormula array="1">_xll.BC(B129,"DVC")</calculatedColumnFormula>
    </tableColumn>
    <tableColumn id="4" xr3:uid="{6DCEAE4F-08A8-4A48-B946-CD51FD3D6D1E}" name="Robo PUT" dataDxfId="151" dataCellStyle="Moeda">
      <calculatedColumnFormula>IF(G129&gt;(-10%),"Aguardar",IF(F129&gt;2%,"Montar","Aguardar"))</calculatedColumnFormula>
    </tableColumn>
    <tableColumn id="5" xr3:uid="{C75551C2-0106-43F1-9F68-F4880DE319B6}" name="Real Time" dataDxfId="150" dataCellStyle="Moeda">
      <calculatedColumnFormula array="1">_xll.BC(B129,"ULT")</calculatedColumnFormula>
    </tableColumn>
    <tableColumn id="6" xr3:uid="{F92953BA-302C-4EE4-ACAC-AD154364A5C3}" name="TIR (%)" dataDxfId="149" dataCellStyle="Porcentagem">
      <calculatedColumnFormula>IFERROR(E129*100%/A129,"")</calculatedColumnFormula>
    </tableColumn>
    <tableColumn id="7" xr3:uid="{888F297C-D901-493B-8163-90D759826AB4}" name="Strike VS Cot. (%)" dataDxfId="148" dataCellStyle="Porcentagem">
      <calculatedColumnFormula>IFERROR((A129/$P$23)-100%,"")</calculatedColumnFormula>
    </tableColumn>
    <tableColumn id="8" xr3:uid="{61F0B3D4-7FFC-4ABB-B6F5-861DDF137589}" name="Money" dataDxfId="147">
      <calculatedColumnFormula>IF(G129&lt;(-3%),"OTM",IF(G129&gt;(3%),"ITM","ATM"))</calculatedColumnFormula>
    </tableColumn>
    <tableColumn id="9" xr3:uid="{7230157F-83F5-47DB-BC2F-7BE778DBE7D7}" name="Negocios" dataDxfId="146" dataCellStyle="Moeda">
      <calculatedColumnFormula>RTD("octo.rtdserver","",B129,73)</calculatedColumnFormula>
    </tableColumn>
    <tableColumn id="10" xr3:uid="{1C6A7D26-21F5-4841-8530-EE78369FEA23}" name="Vol Implicita" dataDxfId="145">
      <calculatedColumnFormula array="1">_xll.BC($B129,"VIM")</calculatedColumnFormula>
    </tableColumn>
    <tableColumn id="11" xr3:uid="{A33DBF0F-C6FB-4ACC-B805-09F2B1D2F730}" name="Delta" dataDxfId="144">
      <calculatedColumnFormula array="1">_xll.BC($B129,"DEL")</calculatedColumnFormula>
    </tableColumn>
    <tableColumn id="12" xr3:uid="{E436A7C5-2685-4802-A3C3-BD531A85C8A3}" name="Theta" dataDxfId="143">
      <calculatedColumnFormula array="1">_xll.BC($B129,"THE")</calculatedColumnFormula>
    </tableColumn>
    <tableColumn id="13" xr3:uid="{76E6C5C7-7D0B-49D8-9C20-B9F9133DE21A}" name="Gamma" dataDxfId="142">
      <calculatedColumnFormula array="1">_xll.BC($B129,"GAM")</calculatedColumnFormula>
    </tableColumn>
    <tableColumn id="14" xr3:uid="{0C86D761-755D-4D37-B086-18564BF5E78D}" name="Pjusto" dataDxfId="141">
      <calculatedColumnFormula array="1">_xll.BC($B129,"PJU")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N161" totalsRowShown="0" headerRowDxfId="140" dataDxfId="139">
  <autoFilter ref="A145:N161" xr:uid="{1B299D38-9B72-4197-90EC-0E92F75CDF92}"/>
  <sortState xmlns:xlrd2="http://schemas.microsoft.com/office/spreadsheetml/2017/richdata2" ref="A146:I161">
    <sortCondition ref="C111:C127"/>
  </sortState>
  <tableColumns count="14">
    <tableColumn id="1" xr3:uid="{674799A8-24BA-4013-AD87-BF7A1551B516}" name="Coluna1" dataDxfId="138" dataCellStyle="Moeda">
      <calculatedColumnFormula array="1">_xll.BC(B146,"PEX")</calculatedColumnFormula>
    </tableColumn>
    <tableColumn id="2" xr3:uid="{D2205E4A-267D-4689-B268-D07C1730A996}" name="ATIVO" dataDxfId="137"/>
    <tableColumn id="3" xr3:uid="{1AE314BD-CC83-4B16-8504-57D3676207E7}" name="VENC." dataDxfId="136">
      <calculatedColumnFormula array="1">_xll.BC(B146,"DVC")</calculatedColumnFormula>
    </tableColumn>
    <tableColumn id="4" xr3:uid="{08477B79-ACD6-43B5-9DB8-4689F3767767}" name="Robo PUT" dataDxfId="135" dataCellStyle="Moeda">
      <calculatedColumnFormula>IF(G146&gt;(-10%),"Aguardar",IF(F146&gt;2%,"Montar","Aguardar"))</calculatedColumnFormula>
    </tableColumn>
    <tableColumn id="5" xr3:uid="{4390CEF2-8E2D-44BC-AF2A-EEAF5FB8AB1B}" name="Real Time" dataDxfId="134" dataCellStyle="Moeda">
      <calculatedColumnFormula array="1">_xll.BC(B146,"ULT")</calculatedColumnFormula>
    </tableColumn>
    <tableColumn id="6" xr3:uid="{68BAD3B6-FD38-4F12-8F7B-A3FD3C7D96F4}" name="TIR (%)" dataDxfId="133" dataCellStyle="Porcentagem">
      <calculatedColumnFormula>IFERROR(E146*100%/A146,"")</calculatedColumnFormula>
    </tableColumn>
    <tableColumn id="7" xr3:uid="{F194B023-5A7B-49C5-B238-2CD8E1BDF1EB}" name="Strike VS Cot. (%)" dataDxfId="132" dataCellStyle="Porcentagem">
      <calculatedColumnFormula>IFERROR((A146/$P$23)-100%,"")</calculatedColumnFormula>
    </tableColumn>
    <tableColumn id="8" xr3:uid="{CC7DA740-B099-4E0B-AFF0-1CB4C9BCB5E2}" name="Money" dataDxfId="131">
      <calculatedColumnFormula>IF(G146&lt;(-3%),"OTM",IF(G146&gt;(3%),"ITM","ATM"))</calculatedColumnFormula>
    </tableColumn>
    <tableColumn id="9" xr3:uid="{F82AE708-19DF-4FF8-BEAB-036DAB03E3D4}" name="Negocios" dataDxfId="130" dataCellStyle="Moeda">
      <calculatedColumnFormula>RTD("octo.rtdserver","",B146,73)</calculatedColumnFormula>
    </tableColumn>
    <tableColumn id="10" xr3:uid="{31A60721-2EBD-4D70-B2A7-58DF6885EA0E}" name="Vol Implicita" dataDxfId="129">
      <calculatedColumnFormula array="1">_xll.BC($B146,"VIM")</calculatedColumnFormula>
    </tableColumn>
    <tableColumn id="11" xr3:uid="{C4B39F8D-244C-4894-8536-A6EBB07DB16B}" name="Delta" dataDxfId="128">
      <calculatedColumnFormula array="1">_xll.BC($B146,"DEL")</calculatedColumnFormula>
    </tableColumn>
    <tableColumn id="12" xr3:uid="{4000C22B-865C-48EA-AABC-8C5AA5A0C19B}" name="Theta" dataDxfId="127">
      <calculatedColumnFormula array="1">_xll.BC($B146,"THE")</calculatedColumnFormula>
    </tableColumn>
    <tableColumn id="13" xr3:uid="{9403C88F-A73F-4F6E-95C9-BD215D86FD1F}" name="Gamma" dataDxfId="126">
      <calculatedColumnFormula array="1">_xll.BC($B146,"GAM")</calculatedColumnFormula>
    </tableColumn>
    <tableColumn id="14" xr3:uid="{7E070198-0599-4706-9F76-1277013CF678}" name="Pjusto" dataDxfId="125">
      <calculatedColumnFormula array="1">_xll.BC($B146,"PJU")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AB71EA7-4C48-E842-AB99-E1EE9BD29D4A}" name="Tabela322815" displayName="Tabela322815" ref="A1:N41" totalsRowShown="0" headerRowDxfId="123" dataDxfId="122">
  <autoFilter ref="A1:N41" xr:uid="{0F615333-C857-42F0-A7B0-3244B83329C5}"/>
  <sortState xmlns:xlrd2="http://schemas.microsoft.com/office/spreadsheetml/2017/richdata2" ref="A2:N73">
    <sortCondition ref="A1:A73"/>
  </sortState>
  <tableColumns count="14">
    <tableColumn id="1" xr3:uid="{8189AAE8-54E0-8649-8081-F9696C3A4477}" name="STRIKE" dataDxfId="121" dataCellStyle="Moeda">
      <calculatedColumnFormula>IFERROR(VLOOKUP(B2,Banco_Dados!$B$2:$G$9706,3,0),"")</calculatedColumnFormula>
    </tableColumn>
    <tableColumn id="2" xr3:uid="{07F0AC57-7C69-3843-B497-388AC8D1C973}" name="ATIVO" dataDxfId="120"/>
    <tableColumn id="3" xr3:uid="{C96B2BF2-26F7-4C46-93DF-C6752A56BDA6}" name="VENC." dataDxfId="119">
      <calculatedColumnFormula>IFERROR(VLOOKUP(B2,Banco_Dados!$B$2:$G$9706,5,0),"")</calculatedColumnFormula>
    </tableColumn>
    <tableColumn id="4" xr3:uid="{888FB523-93FD-E943-9BA0-461CF4736250}" name="Robo PUT" dataDxfId="118" dataCellStyle="Moeda">
      <calculatedColumnFormula>IF(G2&gt;(-10%),"Aguardar",IF(F2&gt;2%,"Montar","Aguardar"))</calculatedColumnFormula>
    </tableColumn>
    <tableColumn id="5" xr3:uid="{B09DC04B-88CE-B84B-BF8C-A14457E972BD}" name="Real Time" dataDxfId="117" dataCellStyle="Moeda">
      <calculatedColumnFormula>RTD("octo.rtdserver","",B2,56)</calculatedColumnFormula>
    </tableColumn>
    <tableColumn id="6" xr3:uid="{DAE6D057-2141-F042-A8FA-3BB46F24B470}" name="TIR (%)" dataDxfId="116" dataCellStyle="Porcentagem">
      <calculatedColumnFormula>IFERROR(E2*100%/A2,"")</calculatedColumnFormula>
    </tableColumn>
    <tableColumn id="7" xr3:uid="{9E83333D-88D2-8A4A-991F-CDCB86878693}" name="Strike VS Cot. (%)" dataDxfId="115" dataCellStyle="Porcentagem">
      <calculatedColumnFormula>IFERROR((A2/$L$3)-100%,"")</calculatedColumnFormula>
    </tableColumn>
    <tableColumn id="8" xr3:uid="{22B68BA3-75FB-2C47-B689-22D5781AEDE2}" name="BS Price" dataDxfId="114">
      <calculatedColumnFormula>IF(G2&lt;(-3%),"OTM",IF(G2&gt;(3%),"ITM","ATM"))</calculatedColumnFormula>
    </tableColumn>
    <tableColumn id="9" xr3:uid="{5611B5F4-2C90-CF47-A515-F545FDC0C1C8}" name="Negocios" dataDxfId="113" dataCellStyle="Moeda">
      <calculatedColumnFormula>RTD("octo.rtdserver","",B2,73)</calculatedColumnFormula>
    </tableColumn>
    <tableColumn id="10" xr3:uid="{DC7FA3B0-7E3F-6749-B583-04B6EBE9FCE9}" name="Dias Venc." dataDxfId="112">
      <calculatedColumnFormula>C2-TODAY()</calculatedColumnFormula>
    </tableColumn>
    <tableColumn id="11" xr3:uid="{65BD35BA-9568-8E42-8C44-AFF486A23F9E}" name="Ativo2" dataDxfId="111"/>
    <tableColumn id="12" xr3:uid="{66BF5E01-59C2-9A47-9523-C39A9FE972F2}" name="Cotacao" dataDxfId="110">
      <calculatedColumnFormula>RTD("octo.rtdserver","",K2,56)</calculatedColumnFormula>
    </tableColumn>
    <tableColumn id="13" xr3:uid="{D06CE281-C306-E245-A993-12892C17F7DE}" name="Variacao" dataDxfId="109">
      <calculatedColumnFormula>IFERROR(RTD("octo.rtdserver","",K2,60)/100,"")</calculatedColumnFormula>
    </tableColumn>
    <tableColumn id="14" xr3:uid="{772B485B-AFDC-414A-85BA-B562811FD067}" name="Volatilidade" dataDxfId="108">
      <calculatedColumnFormula>VLOOKUP(K2,Banco_Volatilidade!$A$2:$H$492,5,0)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6" dataDxfId="105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4" dataCellStyle="Moeda">
      <calculatedColumnFormula>IFERROR(VLOOKUP(B2,Banco_Dados!$B$2:$G$9706,3,0),"")</calculatedColumnFormula>
    </tableColumn>
    <tableColumn id="2" xr3:uid="{642834F7-9B34-4DB4-84FC-DB3227163B03}" name="ATIVO" dataDxfId="103"/>
    <tableColumn id="3" xr3:uid="{0DC4B44E-A971-4672-966C-A03D2EA4D55C}" name="VENC." dataDxfId="102">
      <calculatedColumnFormula>IFERROR(VLOOKUP(B2,Banco_Dados!$B$2:$G$9706,5,0),"")</calculatedColumnFormula>
    </tableColumn>
    <tableColumn id="4" xr3:uid="{0585C5A2-0227-4DDD-BBC6-CA021490D3EF}" name="Robo PUT" dataDxfId="101" dataCellStyle="Moeda">
      <calculatedColumnFormula>IF(G2&gt;(-10%),"Aguardar",IF(F2&gt;2%,"Montar","Aguardar"))</calculatedColumnFormula>
    </tableColumn>
    <tableColumn id="5" xr3:uid="{EBB1CE89-7151-4492-A102-06F86EA9AE96}" name="Real Time" dataDxfId="100" dataCellStyle="Moeda">
      <calculatedColumnFormula>RTD("octo.rtdserver","",B2,56)</calculatedColumnFormula>
    </tableColumn>
    <tableColumn id="6" xr3:uid="{0E038F5C-1000-4A69-9C22-29CAEDA081F4}" name="TIR (%)" dataDxfId="99" dataCellStyle="Porcentagem">
      <calculatedColumnFormula>IFERROR(E2*100%/A2,"")</calculatedColumnFormula>
    </tableColumn>
    <tableColumn id="7" xr3:uid="{BDBCDFD0-1C33-4BEE-A717-2CC90B563EC8}" name="Strike VS Cot. (%)" dataDxfId="98" dataCellStyle="Porcentagem">
      <calculatedColumnFormula>IFERROR((A2/$L$4)-100%,"")</calculatedColumnFormula>
    </tableColumn>
    <tableColumn id="8" xr3:uid="{B05B3B26-99BE-437F-9077-03027A018634}" name="BS Price" dataDxfId="97">
      <calculatedColumnFormula>IF(G2&lt;(-3%),"OTM",IF(G2&gt;(3%),"ITM","ATM"))</calculatedColumnFormula>
    </tableColumn>
    <tableColumn id="9" xr3:uid="{F92543D1-F029-43CC-80EE-217F83569F3F}" name="Negocios" dataDxfId="96" dataCellStyle="Moeda">
      <calculatedColumnFormula>RTD("octo.rtdserver","",B2,73)</calculatedColumnFormula>
    </tableColumn>
    <tableColumn id="10" xr3:uid="{3EC59201-0340-4964-88E2-244165EBA047}" name="Dias Venc." dataDxfId="95">
      <calculatedColumnFormula>C2-TODAY()</calculatedColumnFormula>
    </tableColumn>
    <tableColumn id="11" xr3:uid="{D9ED6FDD-DF76-4E38-8A11-065F4BD188F8}" name="Ativo2" dataDxfId="94"/>
    <tableColumn id="12" xr3:uid="{3F3775B0-9857-43E0-A45E-861557330003}" name="Cotacao" dataDxfId="93">
      <calculatedColumnFormula>RTD("octo.rtdserver","",K2,56)</calculatedColumnFormula>
    </tableColumn>
    <tableColumn id="13" xr3:uid="{D99D4F2C-A191-4B3C-9A84-8F17D365EB5A}" name="Variacao" dataDxfId="92">
      <calculatedColumnFormula>IFERROR(RTD("octo.rtdserver","",K2,60)/100,"")</calculatedColumnFormula>
    </tableColumn>
    <tableColumn id="14" xr3:uid="{EAD205AD-663B-4C97-ACAE-1C3EE3E0B826}" name="Volatilidade" dataDxfId="91">
      <calculatedColumnFormula>VLOOKUP(K2,Banco_Volatilidade!$A$2:$H$492,5,0)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57" totalsRowShown="0" headerRowDxfId="89" dataDxfId="88">
  <autoFilter ref="A1:N57" xr:uid="{0F615333-C857-42F0-A7B0-3244B83329C5}"/>
  <sortState xmlns:xlrd2="http://schemas.microsoft.com/office/spreadsheetml/2017/richdata2" ref="A2:N57">
    <sortCondition ref="A1:A57"/>
  </sortState>
  <tableColumns count="14">
    <tableColumn id="1" xr3:uid="{88F8F8CE-125A-4DAC-8C73-250D30553252}" name="STRIKE" dataDxfId="87" dataCellStyle="Moeda">
      <calculatedColumnFormula>IFERROR(VLOOKUP(B2,Banco_Dados!$B$2:$G$9706,3,0),"")</calculatedColumnFormula>
    </tableColumn>
    <tableColumn id="2" xr3:uid="{C384E6F2-35F5-4B64-B3E3-A8CF41A82992}" name="ATIVO" dataDxfId="86"/>
    <tableColumn id="3" xr3:uid="{288C02CB-1599-407C-8421-B21499C3A9B8}" name="VENC." dataDxfId="85">
      <calculatedColumnFormula>IFERROR(VLOOKUP(B2,Banco_Dados!$B$2:$G$9706,5,0),"")</calculatedColumnFormula>
    </tableColumn>
    <tableColumn id="4" xr3:uid="{423D0563-790B-4D1D-8047-D5C277D13033}" name="Robo PUT" dataDxfId="84" dataCellStyle="Moeda">
      <calculatedColumnFormula>IF(G2&gt;(-10%),"Aguardar",IF(F2&gt;2%,"Montar","Aguardar"))</calculatedColumnFormula>
    </tableColumn>
    <tableColumn id="5" xr3:uid="{9165D305-3FA5-42A2-B0F7-3C0B3A3B1EB4}" name="Real Time" dataDxfId="83" dataCellStyle="Moeda">
      <calculatedColumnFormula>RTD("octo.rtdserver","",B2,56)</calculatedColumnFormula>
    </tableColumn>
    <tableColumn id="6" xr3:uid="{8FD7EAF1-1EF1-4056-9A57-37A861A89CD5}" name="TIR (%)" dataDxfId="82" dataCellStyle="Porcentagem">
      <calculatedColumnFormula>IFERROR(E2*100%/A2,"")</calculatedColumnFormula>
    </tableColumn>
    <tableColumn id="7" xr3:uid="{9FEBFC9B-5139-47D1-A75B-1882B91F65D7}" name="Strike VS Cot. (%)" dataDxfId="81" dataCellStyle="Porcentagem">
      <calculatedColumnFormula>IFERROR((A2/$L$2)-100%,"")</calculatedColumnFormula>
    </tableColumn>
    <tableColumn id="8" xr3:uid="{11626E1E-5C8A-49C8-BE3C-43D71D2472A2}" name="BS Price" dataDxfId="80">
      <calculatedColumnFormula>IF(G2&lt;(-3%),"OTM",IF(G2&gt;(3%),"ITM","ATM"))</calculatedColumnFormula>
    </tableColumn>
    <tableColumn id="9" xr3:uid="{9E1E5107-2426-4EBB-98C1-3A8089E66289}" name="Negocios" dataDxfId="79" dataCellStyle="Moeda">
      <calculatedColumnFormula>RTD("octo.rtdserver","",B2,73)</calculatedColumnFormula>
    </tableColumn>
    <tableColumn id="10" xr3:uid="{8100902F-5C5E-7A4D-A70A-4AC3E9E90366}" name="Dias Venc." dataDxfId="78">
      <calculatedColumnFormula>C2-TODAY()</calculatedColumnFormula>
    </tableColumn>
    <tableColumn id="11" xr3:uid="{75A8EF29-3DF8-4421-B3BC-4DC4A8BFFEA7}" name="Ativo2" dataDxfId="77"/>
    <tableColumn id="12" xr3:uid="{D919D813-57CB-451A-8646-FBBFCE48D3A3}" name="Cotacao" dataDxfId="76">
      <calculatedColumnFormula>RTD("octo.rtdserver","",K2,56)</calculatedColumnFormula>
    </tableColumn>
    <tableColumn id="13" xr3:uid="{D58FB5BB-4E29-4017-9F80-CE08F1EEDEAF}" name="Variacao" dataDxfId="75">
      <calculatedColumnFormula>IFERROR(RTD("octo.rtdserver","",K2,60)/100,"")</calculatedColumnFormula>
    </tableColumn>
    <tableColumn id="14" xr3:uid="{F434C039-DE46-42D7-9990-06347E1CC486}" name="Volatilidade" dataDxfId="74">
      <calculatedColumnFormula>VLOOKUP(K2,Banco_Volatilidade!$A$2:$H$492,5,0)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1" dataDxfId="70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69">
      <calculatedColumnFormula>IFERROR(VLOOKUP(B10,Banco_Dados!$B$2:$G$9706,5,0),"")</calculatedColumnFormula>
    </tableColumn>
    <tableColumn id="2" xr3:uid="{00000000-0010-0000-0A00-000002000000}" name="Opcao venda" dataDxfId="68"/>
    <tableColumn id="3" xr3:uid="{00000000-0010-0000-0A00-000003000000}" name="opcao compra" dataDxfId="67"/>
    <tableColumn id="4" xr3:uid="{00000000-0010-0000-0A00-000004000000}" name="Qtd. (V)" dataDxfId="66"/>
    <tableColumn id="5" xr3:uid="{00000000-0010-0000-0A00-000005000000}" name="Qtd. (C)" dataDxfId="65"/>
    <tableColumn id="6" xr3:uid="{00000000-0010-0000-0A00-000006000000}" name="Coeficiente" dataDxfId="64" dataCellStyle="Porcentagem">
      <calculatedColumnFormula>IFERROR(I10+0.03,"")*-1</calculatedColumnFormula>
    </tableColumn>
    <tableColumn id="7" xr3:uid="{00000000-0010-0000-0A00-000007000000}" name="Strike (V)" dataDxfId="63">
      <calculatedColumnFormula>IFERROR(VLOOKUP(B10,Banco_Dados!$B$2:$G$9706,3,0),"")</calculatedColumnFormula>
    </tableColumn>
    <tableColumn id="8" xr3:uid="{00000000-0010-0000-0A00-000008000000}" name="Strike (C)" dataDxfId="62">
      <calculatedColumnFormula>IFERROR(VLOOKUP(C10,Banco_Dados!$B$2:$G$9706,3,0),"")</calculatedColumnFormula>
    </tableColumn>
    <tableColumn id="9" xr3:uid="{00000000-0010-0000-0A00-000009000000}" name="Delta Strike" dataDxfId="61">
      <calculatedColumnFormula>IFERROR((G10-H10)*-1,"")</calculatedColumnFormula>
    </tableColumn>
    <tableColumn id="10" xr3:uid="{00000000-0010-0000-0A00-00000A000000}" name="Spread" dataDxfId="60">
      <calculatedColumnFormula>IFERROR(RTD("octo.rtdserver","",B10,56)-RTD("octo.rtdserver","",C10,56),"")</calculatedColumnFormula>
    </tableColumn>
    <tableColumn id="11" xr3:uid="{00000000-0010-0000-0A00-00000B000000}" name="Status" dataDxfId="59">
      <calculatedColumnFormula>IF(J10&gt;I10,"Montar","Aguardar")</calculatedColumnFormula>
    </tableColumn>
    <tableColumn id="12" xr3:uid="{00000000-0010-0000-0A00-00000C000000}" name="Liquidez" dataDxfId="58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57" dataDxfId="56" headerRowCellStyle="Moeda">
  <autoFilter ref="A8:M58" xr:uid="{00000000-0009-0000-0100-000012000000}"/>
  <tableColumns count="13">
    <tableColumn id="1" xr3:uid="{D38300A6-2221-4146-A8D0-DA67F834A6B2}" name="Opcao (C)" dataDxfId="55"/>
    <tableColumn id="2" xr3:uid="{8DCD564D-EB10-4E4A-9F50-7B3BA500DFA2}" name="Tipo (C)" dataDxfId="54">
      <calculatedColumnFormula>IFERROR(VLOOKUP(A9,Banco_Dados!$B$2:$G$16017,2,0),"")</calculatedColumnFormula>
    </tableColumn>
    <tableColumn id="3" xr3:uid="{4473D1BC-BE45-46FE-BD94-94CE9F0DE8AB}" name="Venc. (C)" dataDxfId="53">
      <calculatedColumnFormula>IFERROR(VLOOKUP(A9,Banco_Dados!$B$2:$G$16017,5,0),"")</calculatedColumnFormula>
    </tableColumn>
    <tableColumn id="4" xr3:uid="{5393A778-7759-490B-87D2-A4583FE2CA55}" name="Strike (C)" dataDxfId="52" dataCellStyle="Moeda">
      <calculatedColumnFormula>IFERROR(VLOOKUP($A9,Banco_Dados!$B$2:$G$16017,3,0),"")</calculatedColumnFormula>
    </tableColumn>
    <tableColumn id="5" xr3:uid="{9D8BA377-B930-4A2A-B9D5-9273F6FBFCCD}" name="Cotacao (C)" dataDxfId="51" dataCellStyle="Moeda">
      <calculatedColumnFormula>RTD("octo.rtdserver","",A9,56)</calculatedColumnFormula>
    </tableColumn>
    <tableColumn id="14" xr3:uid="{20B81147-BC4E-46E0-9BBD-E43927DDF36E}" name="Opcao (V)" dataDxfId="50"/>
    <tableColumn id="6" xr3:uid="{3585C566-997B-49C1-9C09-7F8407BC7788}" name="Tipo (V)" dataDxfId="49">
      <calculatedColumnFormula>IFERROR(VLOOKUP(F9,Banco_Dados!$B$2:$G$16017,2,0),"")</calculatedColumnFormula>
    </tableColumn>
    <tableColumn id="7" xr3:uid="{D8094D67-9F03-427E-9497-D96EB6E981BB}" name="Venc. (V)" dataDxfId="48">
      <calculatedColumnFormula>IFERROR(VLOOKUP(F9,Banco_Dados!$B$2:$G$16017,5,0),"")</calculatedColumnFormula>
    </tableColumn>
    <tableColumn id="8" xr3:uid="{F159857E-0A2A-483F-8061-A50982937147}" name="Strike (V)" dataDxfId="47">
      <calculatedColumnFormula>IFERROR(VLOOKUP($F9,Banco_Dados!$B$2:$G$16017,3,0),"")</calculatedColumnFormula>
    </tableColumn>
    <tableColumn id="9" xr3:uid="{F66BA113-6498-4A22-9F75-F4F2A6BB5949}" name="Cotacao (V)" dataDxfId="46" dataCellStyle="Moeda">
      <calculatedColumnFormula>RTD("octo.rtdserver","",F9,56)</calculatedColumnFormula>
    </tableColumn>
    <tableColumn id="10" xr3:uid="{08054E18-1BB0-4C7E-872B-6C9578ABBDED}" name="Spread" dataDxfId="45" dataCellStyle="Moeda">
      <calculatedColumnFormula>E9-J9</calculatedColumnFormula>
    </tableColumn>
    <tableColumn id="11" xr3:uid="{6E9023C6-49C0-4AFC-8601-7B4AEE89ABAB}" name="Sinal" dataDxfId="44" dataCellStyle="Moeda">
      <calculatedColumnFormula>IF(($K9&lt;-0.45),"Rolar","Aguardar")</calculatedColumnFormula>
    </tableColumn>
    <tableColumn id="12" xr3:uid="{4C7D7791-868F-442A-9A31-EBC697FEC861}" name="Liquidez" dataDxfId="43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1089" tableType="queryTable" totalsRowShown="0" headerRowDxfId="42" dataDxfId="41">
  <autoFilter ref="A1:G11089" xr:uid="{00000000-0009-0000-0100-000006000000}">
    <filterColumn colId="1">
      <filters>
        <filter val="PETRO158"/>
        <filter val="PETRO159"/>
        <filter val="PETRO164"/>
        <filter val="PETRO169"/>
        <filter val="PETRO179"/>
        <filter val="PETRO181"/>
        <filter val="PETRO184"/>
        <filter val="PETRO189"/>
        <filter val="PETRO194"/>
        <filter val="PETRO200"/>
        <filter val="PETRO205"/>
        <filter val="PETRO208"/>
        <filter val="PETRO209"/>
        <filter val="PETRO218"/>
        <filter val="PETRO219"/>
        <filter val="PETRO229"/>
        <filter val="PETRO231"/>
        <filter val="PETRO236"/>
        <filter val="PETRO239"/>
        <filter val="PETRO245"/>
        <filter val="PETRO249"/>
        <filter val="PETRO251"/>
        <filter val="PETRO256"/>
        <filter val="PETRO259"/>
        <filter val="PETRO261"/>
        <filter val="PETRO263"/>
        <filter val="PETRO266"/>
        <filter val="PETRO269"/>
        <filter val="PETRO276"/>
        <filter val="PETRO279"/>
        <filter val="PETRO281"/>
        <filter val="PETRO284"/>
        <filter val="PETRO286"/>
        <filter val="PETRO290"/>
        <filter val="PETRO293"/>
        <filter val="PETRO294"/>
        <filter val="PETRO296"/>
        <filter val="PETRO306"/>
        <filter val="PETRO309"/>
        <filter val="PETRO317"/>
        <filter val="PETRO320"/>
        <filter val="PETRO322"/>
        <filter val="PETRO324"/>
        <filter val="PETRO329"/>
        <filter val="PETRO336"/>
        <filter val="PETRO339"/>
        <filter val="PETRO349"/>
        <filter val="PETRO357"/>
        <filter val="PETRO359"/>
        <filter val="PETRO369"/>
      </filters>
    </filterColumn>
  </autoFilter>
  <sortState xmlns:xlrd2="http://schemas.microsoft.com/office/spreadsheetml/2017/richdata2" ref="A8291:G8340">
    <sortCondition ref="D1:D11089"/>
  </sortState>
  <tableColumns count="7">
    <tableColumn id="1" xr3:uid="{00000000-0010-0000-0D00-000001000000}" uniqueName="1" name="Ativo Obj" queryTableFieldId="1" dataDxfId="40"/>
    <tableColumn id="2" xr3:uid="{00000000-0010-0000-0D00-000002000000}" uniqueName="2" name="Código" queryTableFieldId="2" dataDxfId="39"/>
    <tableColumn id="3" xr3:uid="{00000000-0010-0000-0D00-000003000000}" uniqueName="3" name="Tipo" queryTableFieldId="3" dataDxfId="38"/>
    <tableColumn id="4" xr3:uid="{00000000-0010-0000-0D00-000004000000}" uniqueName="4" name="Exercício (R$)" queryTableFieldId="4" dataDxfId="37"/>
    <tableColumn id="5" xr3:uid="{00000000-0010-0000-0D00-000005000000}" uniqueName="5" name="Último Fechamento" queryTableFieldId="5" dataDxfId="36"/>
    <tableColumn id="6" xr3:uid="{00000000-0010-0000-0D00-000006000000}" uniqueName="6" name="Vencimento" queryTableFieldId="6" dataDxfId="35"/>
    <tableColumn id="7" xr3:uid="{00000000-0010-0000-0D00-000007000000}" uniqueName="7" name="Modelo" queryTableFieldId="7" dataDxfId="34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422" tableType="queryTable" totalsRowShown="0">
  <autoFilter ref="A1:H422" xr:uid="{557C200B-C446-4171-ACBC-7EA9FB2A1FB8}"/>
  <sortState xmlns:xlrd2="http://schemas.microsoft.com/office/spreadsheetml/2017/richdata2" ref="A2:H422">
    <sortCondition ref="A1:A422"/>
  </sortState>
  <tableColumns count="8">
    <tableColumn id="1" xr3:uid="{80F9433C-DE34-42C5-B99D-8E9DF00E5E30}" uniqueName="1" name="Ações" queryTableFieldId="1" dataDxfId="33"/>
    <tableColumn id="2" xr3:uid="{F925B82B-62DB-4DC6-A7B6-20888E7E74ED}" uniqueName="2" name="Cotação" queryTableFieldId="2"/>
    <tableColumn id="3" xr3:uid="{0A55B498-AE08-4D0A-8074-1B6CDAE127BF}" uniqueName="3" name="1 ano" queryTableFieldId="3" dataDxfId="32" dataCellStyle="Porcentagem"/>
    <tableColumn id="4" xr3:uid="{A1BD94DD-B731-48D7-8530-872C5CCB6945}" uniqueName="4" name="6 meses" queryTableFieldId="4" dataDxfId="31" dataCellStyle="Porcentagem"/>
    <tableColumn id="5" xr3:uid="{4149DCFC-D9D1-4C29-BFFC-EC3C23674EDE}" uniqueName="5" name="3 meses" queryTableFieldId="5" dataDxfId="30" dataCellStyle="Porcentagem"/>
    <tableColumn id="6" xr3:uid="{75CCBDB3-9327-49D2-95C1-C77095002D6D}" uniqueName="6" name="32 dias" queryTableFieldId="6" dataDxfId="29" dataCellStyle="Porcentagem"/>
    <tableColumn id="7" xr3:uid="{B19F7511-A05A-40A5-92B8-1D94DBAB39B0}" uniqueName="7" name="1 mes" queryTableFieldId="7" dataDxfId="28" dataCellStyle="Porcentagem"/>
    <tableColumn id="8" xr3:uid="{1AA00FA9-F362-43E8-9D04-A1DE3AB2EEF0}" uniqueName="8" name="10 Dias" queryTableFieldId="8" dataDxfId="27" dataCellStyle="Porcentagem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83" tableType="queryTable" totalsRowShown="0">
  <autoFilter ref="A1:G83" xr:uid="{15C04A22-8C98-4605-9765-40D09936370D}"/>
  <tableColumns count="7">
    <tableColumn id="1" xr3:uid="{C35C0411-58E0-4D15-8BAF-278C932A2811}" uniqueName="1" name="Nome" queryTableFieldId="1" dataDxfId="26"/>
    <tableColumn id="2" xr3:uid="{6DE821F2-6315-4358-B1C4-BFF771CBA346}" uniqueName="2" name="Ativo" queryTableFieldId="2" dataDxfId="25"/>
    <tableColumn id="15" xr3:uid="{523A6DA0-3798-4A46-9564-84F113D9325E}" uniqueName="15" name="Cotacao" queryTableFieldId="15" dataDxfId="24">
      <calculatedColumnFormula>RTD("octo.rtdserver","",$B2,56)</calculatedColumnFormula>
    </tableColumn>
    <tableColumn id="16" xr3:uid="{E0FE4B34-DCF3-4306-B479-345C2F1A93BC}" uniqueName="16" name="Variacao" queryTableFieldId="16" dataDxfId="2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22">
      <calculatedColumnFormula>RTD("octo.rtdserver","",$B2,71)</calculatedColumnFormula>
    </tableColumn>
    <tableColumn id="18" xr3:uid="{D7A8A31E-807F-4A5B-8CB3-90F5C13B29F6}" uniqueName="18" name="Maximo" queryTableFieldId="18" dataDxfId="21">
      <calculatedColumnFormula>RTD("octo.rtdserver","",$B2,70)</calculatedColumnFormula>
    </tableColumn>
    <tableColumn id="19" xr3:uid="{ADCBCEA8-7371-438D-A753-D2BA37B8B405}" uniqueName="19" name="Liquidez" queryTableFieldId="19" dataDxfId="2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9"/>
    <tableColumn id="2" xr3:uid="{95D1A82C-ED13-43DA-B553-030A0FB306FC}" uniqueName="2" name="Data Cotação" queryTableFieldId="2" dataDxfId="18"/>
    <tableColumn id="3" xr3:uid="{CA999C1C-9E31-4F2D-AD8A-C1D9C9D9A45C}" uniqueName="3" name="Tipo de Ação" queryTableFieldId="3" dataDxfId="17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6"/>
    <tableColumn id="6" xr3:uid="{72A97967-FEA4-4AF8-9CE1-91C49B97AD5C}" uniqueName="6" name="Último Demonstrativo" queryTableFieldId="6" dataDxfId="15"/>
    <tableColumn id="7" xr3:uid="{3D9A9F8A-6332-49EC-B370-97E7AFDB32E6}" uniqueName="7" name="Setor" queryTableFieldId="7" dataDxfId="14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13"/>
    <tableColumn id="23" xr3:uid="{5BADE235-EAA1-4A14-9757-F74668EA2058}" uniqueName="23" name="EBIT" queryTableFieldId="23" dataDxfId="12"/>
    <tableColumn id="24" xr3:uid="{6C3A2C5A-7661-42E6-867F-DC2C911CA710}" uniqueName="24" name="Lucro Líquido" queryTableFieldId="24" dataDxfId="11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10"/>
    <tableColumn id="36" xr3:uid="{BE59E19F-5A5A-4BC5-A3FA-7EB6F50C80BC}" uniqueName="36" name="Enterprise Value" queryTableFieldId="36" dataDxfId="9"/>
    <tableColumn id="37" xr3:uid="{9D03625D-414D-4304-AE88-3A8932A907C0}" uniqueName="37" name="Lucro/Ação" queryTableFieldId="37" dataDxfId="8"/>
    <tableColumn id="38" xr3:uid="{82621B29-A48C-4D5B-B173-18F2B59A4E92}" uniqueName="38" name="VPA" queryTableFieldId="38" dataDxfId="7"/>
    <tableColumn id="39" xr3:uid="{02CE2B4C-583A-4DE7-9FF5-46DED34AD8B9}" uniqueName="39" name="Res. Bruto Interm. Financ." queryTableFieldId="39" dataDxfId="6"/>
    <tableColumn id="40" xr3:uid="{D368A3CF-01DD-4B7D-9C27-C82F0AE9D21B}" uniqueName="40" name="Rec. Prest. Serv." queryTableFieldId="40" dataDxfId="5"/>
    <tableColumn id="41" xr3:uid="{196C994D-ACA7-4057-827F-BA7A093EBC67}" uniqueName="41" name="Outras Receitas e Despesas Operacionais" queryTableFieldId="41" dataDxfId="4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"/>
    <tableColumn id="3" xr3:uid="{DB3873A7-E431-4AE3-83BC-A92CE80C8BFF}" name="Código" dataDxfId="2"/>
    <tableColumn id="4" xr3:uid="{1F82910F-331B-4668-99CE-4EA189306190}" name="Tipo" dataDxfId="1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0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0" sqref="D30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14311</v>
      </c>
      <c r="B7" s="118" t="s">
        <v>112</v>
      </c>
      <c r="C7" s="118" t="s">
        <v>14308</v>
      </c>
      <c r="D7" s="45" t="s">
        <v>14306</v>
      </c>
      <c r="E7" s="118" t="s">
        <v>14307</v>
      </c>
      <c r="F7" s="118" t="s">
        <v>14214</v>
      </c>
      <c r="G7" s="118" t="s">
        <v>14310</v>
      </c>
    </row>
    <row r="8" spans="1:7" x14ac:dyDescent="0.25">
      <c r="A8" s="35" t="s">
        <v>1748</v>
      </c>
      <c r="B8" s="1">
        <v>9.2799999999999994</v>
      </c>
      <c r="C8" s="1">
        <v>0.73</v>
      </c>
      <c r="D8" s="51">
        <v>0</v>
      </c>
      <c r="E8" s="1">
        <v>12.68</v>
      </c>
      <c r="F8" s="1">
        <v>-0.01</v>
      </c>
      <c r="G8" s="38"/>
    </row>
    <row r="9" spans="1:7" x14ac:dyDescent="0.25">
      <c r="A9" s="35" t="s">
        <v>9636</v>
      </c>
      <c r="B9" s="1">
        <v>4.76</v>
      </c>
      <c r="C9" s="1">
        <v>0.49</v>
      </c>
      <c r="D9" s="51">
        <v>0</v>
      </c>
      <c r="E9" s="1">
        <v>9.73</v>
      </c>
      <c r="F9" s="1">
        <v>-1.04</v>
      </c>
      <c r="G9" s="38"/>
    </row>
    <row r="10" spans="1:7" x14ac:dyDescent="0.25">
      <c r="A10" s="35" t="s">
        <v>2261</v>
      </c>
      <c r="B10" s="1">
        <v>66.010000000000005</v>
      </c>
      <c r="C10" s="1">
        <v>0.89</v>
      </c>
      <c r="D10" s="51">
        <v>4.7E-2</v>
      </c>
      <c r="E10" s="1">
        <v>74.290000000000006</v>
      </c>
      <c r="F10" s="1">
        <v>12.36</v>
      </c>
      <c r="G10" s="38">
        <v>143.73599999999999</v>
      </c>
    </row>
    <row r="11" spans="1:7" x14ac:dyDescent="0.25">
      <c r="A11" s="35" t="s">
        <v>13981</v>
      </c>
      <c r="B11" s="1">
        <v>16.71</v>
      </c>
      <c r="C11" s="1">
        <v>0.89</v>
      </c>
      <c r="D11" s="51">
        <v>0.1668</v>
      </c>
      <c r="E11" s="1">
        <v>18.79</v>
      </c>
      <c r="F11" s="1">
        <v>2.11</v>
      </c>
      <c r="G11" s="38">
        <v>29.8673</v>
      </c>
    </row>
    <row r="12" spans="1:7" x14ac:dyDescent="0.25">
      <c r="A12" s="35" t="s">
        <v>2812</v>
      </c>
      <c r="B12" s="1">
        <v>9.52</v>
      </c>
      <c r="C12" s="1">
        <v>0.43</v>
      </c>
      <c r="D12" s="51">
        <v>0</v>
      </c>
      <c r="E12" s="1">
        <v>22.09</v>
      </c>
      <c r="F12" s="1">
        <v>-6</v>
      </c>
      <c r="G12" s="38"/>
    </row>
    <row r="13" spans="1:7" x14ac:dyDescent="0.25">
      <c r="A13" s="35" t="s">
        <v>13983</v>
      </c>
      <c r="B13" s="1">
        <v>10.85</v>
      </c>
      <c r="C13" s="1">
        <v>0.9</v>
      </c>
      <c r="D13" s="51">
        <v>0</v>
      </c>
      <c r="E13" s="1">
        <v>12.08</v>
      </c>
      <c r="F13" s="1">
        <v>-0.11</v>
      </c>
      <c r="G13" s="38"/>
    </row>
    <row r="14" spans="1:7" x14ac:dyDescent="0.25">
      <c r="A14" s="35" t="s">
        <v>13986</v>
      </c>
      <c r="B14" s="1">
        <v>3.91</v>
      </c>
      <c r="C14" s="1">
        <v>0.89</v>
      </c>
      <c r="D14" s="51">
        <v>0</v>
      </c>
      <c r="E14" s="1">
        <v>4.38</v>
      </c>
      <c r="F14" s="1">
        <v>-1.6</v>
      </c>
      <c r="G14" s="38"/>
    </row>
    <row r="15" spans="1:7" x14ac:dyDescent="0.25">
      <c r="A15" s="35" t="s">
        <v>7078</v>
      </c>
      <c r="B15" s="1">
        <v>121.04</v>
      </c>
      <c r="C15" s="1">
        <v>5.22</v>
      </c>
      <c r="D15" s="51">
        <v>0.21379999999999999</v>
      </c>
      <c r="E15" s="1">
        <v>154.04</v>
      </c>
      <c r="F15" s="1">
        <v>5.71</v>
      </c>
      <c r="G15" s="38">
        <v>173.60329999999999</v>
      </c>
    </row>
    <row r="16" spans="1:7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R161"/>
  <sheetViews>
    <sheetView showGridLines="0" showRowColHeaders="0" tabSelected="1" topLeftCell="F1" zoomScaleNormal="100" workbookViewId="0">
      <pane ySplit="9" topLeftCell="A10" activePane="bottomLeft" state="frozen"/>
      <selection pane="bottomLeft" activeCell="T83" sqref="T83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12.140625" style="15" bestFit="1" customWidth="1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8" x14ac:dyDescent="0.2">
      <c r="A1" s="15" t="s">
        <v>14908</v>
      </c>
    </row>
    <row r="6" spans="1:18" x14ac:dyDescent="0.2">
      <c r="A6" s="7"/>
      <c r="B6" s="7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</row>
    <row r="7" spans="1:18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8" x14ac:dyDescent="0.2">
      <c r="A8" s="23"/>
      <c r="B8" s="24"/>
      <c r="C8" s="25"/>
      <c r="F8" s="26"/>
    </row>
    <row r="9" spans="1:18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14610</v>
      </c>
      <c r="I9" s="55" t="s">
        <v>99</v>
      </c>
      <c r="J9" s="58" t="s">
        <v>26417</v>
      </c>
      <c r="K9" s="58" t="s">
        <v>26418</v>
      </c>
      <c r="L9" s="55" t="s">
        <v>26420</v>
      </c>
      <c r="M9" s="55" t="s">
        <v>26419</v>
      </c>
      <c r="N9" s="55" t="s">
        <v>26421</v>
      </c>
      <c r="O9" s="55" t="s">
        <v>92</v>
      </c>
      <c r="P9" s="55" t="s">
        <v>112</v>
      </c>
      <c r="Q9" s="55" t="s">
        <v>7071</v>
      </c>
      <c r="R9" s="58" t="s">
        <v>14735</v>
      </c>
    </row>
    <row r="10" spans="1:18" x14ac:dyDescent="0.2">
      <c r="A10" s="110" cm="1">
        <f t="array" ref="A10">_xll.BC(B10,"PEX")</f>
        <v>25</v>
      </c>
      <c r="B10" s="36" t="s">
        <v>19293</v>
      </c>
      <c r="C10" s="111" cm="1">
        <f t="array" ref="C10">_xll.BC(B10,"DVC")</f>
        <v>44270</v>
      </c>
      <c r="D10" s="29" t="str">
        <f t="shared" ref="D10:D25" si="0">IF(G10&gt;(-10%),"Aguardar",IF(F10&gt;2%,"Montar","Aguardar"))</f>
        <v>Montar</v>
      </c>
      <c r="E10" s="30" cm="1">
        <f t="array" ref="E10">_xll.BC(B10,"ULT")</f>
        <v>0.63</v>
      </c>
      <c r="F10" s="31">
        <f>IFERROR(E10*100%/A10,"")</f>
        <v>2.52E-2</v>
      </c>
      <c r="G10" s="32">
        <f t="shared" ref="G10:G25" si="1">IFERROR((A10/$P$10)-100%,"")</f>
        <v>-0.12064720365810766</v>
      </c>
      <c r="H10" s="27" t="str">
        <f t="shared" ref="H10:H25" si="2">IF(G10&lt;(-3%),"OTM",IF(G10&gt;(3%),"ITM","ATM"))</f>
        <v>OTM</v>
      </c>
      <c r="I10" s="33">
        <f>RTD("octo.rtdserver","",B10,73)</f>
        <v>22500</v>
      </c>
      <c r="J10" s="108" cm="1">
        <f t="array" ref="J10">_xll.BC($B10,"VIM")</f>
        <v>46.44</v>
      </c>
      <c r="K10" s="108" cm="1">
        <f t="array" ref="K10">_xll.BC($B10,"DEL")</f>
        <v>-0.26319999999999999</v>
      </c>
      <c r="L10" s="108" cm="1">
        <f t="array" ref="L10">_xll.BC($B10,"THE")</f>
        <v>-3.2199999999999999E-2</v>
      </c>
      <c r="M10" s="108" cm="1">
        <f t="array" ref="M10">_xll.BC($B10,"GAM")</f>
        <v>4.3700000000000003E-2</v>
      </c>
      <c r="N10" s="109" cm="1">
        <f t="array" ref="N10">_xll.BC($B10,"PJU")</f>
        <v>1.3714</v>
      </c>
      <c r="O10" s="63" t="s">
        <v>26</v>
      </c>
      <c r="P10" s="64">
        <f>RTD("octo.rtdserver","",O10,56)</f>
        <v>28.43</v>
      </c>
      <c r="Q10" s="65">
        <f>IFERROR(RTD("octo.rtdserver","",O10,60)/100,"")</f>
        <v>1.1000000000000001E-2</v>
      </c>
      <c r="R10" s="66">
        <f>VLOOKUP(Tabela4[[#This Row],[Ativo]],Banco_Volatilidade!$A$2:$H$492,5,0)</f>
        <v>0.44130000000000003</v>
      </c>
    </row>
    <row r="11" spans="1:18" x14ac:dyDescent="0.2">
      <c r="A11" s="110" cm="1">
        <f t="array" ref="A11">_xll.BC(B11,"PEX")</f>
        <v>25.5</v>
      </c>
      <c r="B11" s="36" t="s">
        <v>21774</v>
      </c>
      <c r="C11" s="111" cm="1">
        <f t="array" ref="C11">_xll.BC(B11,"DVC")</f>
        <v>44270</v>
      </c>
      <c r="D11" s="29" t="str">
        <f t="shared" si="0"/>
        <v>Montar</v>
      </c>
      <c r="E11" s="30" cm="1">
        <f t="array" ref="E11">_xll.BC(B11,"ULT")</f>
        <v>0.74</v>
      </c>
      <c r="F11" s="31">
        <f t="shared" ref="F11:F25" si="3">IFERROR(E11*100%/A11,"")</f>
        <v>2.9019607843137254E-2</v>
      </c>
      <c r="G11" s="32">
        <f t="shared" si="1"/>
        <v>-0.10306014773126981</v>
      </c>
      <c r="H11" s="27" t="str">
        <f t="shared" si="2"/>
        <v>OTM</v>
      </c>
      <c r="I11" s="33">
        <f>RTD("octo.rtdserver","",B11,73)</f>
        <v>20400</v>
      </c>
      <c r="J11" s="108" cm="1">
        <f t="array" ref="J11">_xll.BC($B11,"VIM")</f>
        <v>45.62</v>
      </c>
      <c r="K11" s="108" cm="1">
        <f t="array" ref="K11">_xll.BC($B11,"DEL")</f>
        <v>-0.28839999999999999</v>
      </c>
      <c r="L11" s="108" cm="1">
        <f t="array" ref="L11">_xll.BC($B11,"THE")</f>
        <v>-3.3700000000000001E-2</v>
      </c>
      <c r="M11" s="108" cm="1">
        <f t="array" ref="M11">_xll.BC($B11,"GAM")</f>
        <v>4.5699999999999998E-2</v>
      </c>
      <c r="N11" s="109" cm="1">
        <f t="array" ref="N11">_xll.BC($B11,"PJU")</f>
        <v>1.5556000000000001</v>
      </c>
      <c r="O11" s="63" t="s">
        <v>3</v>
      </c>
      <c r="P11" s="64">
        <f>RTD("octo.rtdserver","",O11,56)</f>
        <v>26.97</v>
      </c>
      <c r="Q11" s="65">
        <f>IFERROR(RTD("octo.rtdserver","",O11,60)/100,"")</f>
        <v>8.6E-3</v>
      </c>
      <c r="R11" s="66">
        <f>VLOOKUP(Tabela4[[#This Row],[Ativo]],Banco_Volatilidade!$A$2:$H$492,5,0)</f>
        <v>0.4259</v>
      </c>
    </row>
    <row r="12" spans="1:18" x14ac:dyDescent="0.2">
      <c r="A12" s="110" cm="1">
        <f t="array" ref="A12">_xll.BC(B12,"PEX")</f>
        <v>26</v>
      </c>
      <c r="B12" s="36" t="s">
        <v>19590</v>
      </c>
      <c r="C12" s="111" cm="1">
        <f t="array" ref="C12">_xll.BC(B12,"DVC")</f>
        <v>44270</v>
      </c>
      <c r="D12" s="29" t="str">
        <f t="shared" si="0"/>
        <v>Aguardar</v>
      </c>
      <c r="E12" s="30" cm="1">
        <f t="array" ref="E12">_xll.BC(B12,"ULT")</f>
        <v>0.88</v>
      </c>
      <c r="F12" s="31">
        <f t="shared" si="3"/>
        <v>3.3846153846153845E-2</v>
      </c>
      <c r="G12" s="32">
        <f t="shared" si="1"/>
        <v>-8.5473091804431967E-2</v>
      </c>
      <c r="H12" s="27" t="str">
        <f t="shared" si="2"/>
        <v>OTM</v>
      </c>
      <c r="I12" s="33">
        <f>RTD("octo.rtdserver","",B12,73)</f>
        <v>8600</v>
      </c>
      <c r="J12" s="108" cm="1">
        <f t="array" ref="J12">_xll.BC($B12,"VIM")</f>
        <v>45.22</v>
      </c>
      <c r="K12" s="108" cm="1">
        <f t="array" ref="K12">_xll.BC($B12,"DEL")</f>
        <v>-0.31419999999999998</v>
      </c>
      <c r="L12" s="108" cm="1">
        <f t="array" ref="L12">_xll.BC($B12,"THE")</f>
        <v>-3.5000000000000003E-2</v>
      </c>
      <c r="M12" s="108" cm="1">
        <f t="array" ref="M12">_xll.BC($B12,"GAM")</f>
        <v>4.7500000000000001E-2</v>
      </c>
      <c r="N12" s="109" cm="1">
        <f t="array" ref="N12">_xll.BC($B12,"PJU")</f>
        <v>1.754</v>
      </c>
      <c r="O12" s="63" t="s">
        <v>15</v>
      </c>
      <c r="P12" s="64">
        <f>RTD("octo.rtdserver","",O12,56)</f>
        <v>31.59</v>
      </c>
      <c r="Q12" s="65">
        <f>IFERROR(RTD("octo.rtdserver","",O12,60)/100,"")</f>
        <v>7.3000000000000001E-3</v>
      </c>
      <c r="R12" s="66">
        <f>VLOOKUP(Tabela4[[#This Row],[Ativo]],Banco_Volatilidade!$A$2:$H$492,5,0)</f>
        <v>0.37080000000000002</v>
      </c>
    </row>
    <row r="13" spans="1:18" x14ac:dyDescent="0.2">
      <c r="A13" s="110" cm="1">
        <f t="array" ref="A13">_xll.BC(B13,"PEX")</f>
        <v>26.25</v>
      </c>
      <c r="B13" s="36" t="s">
        <v>16034</v>
      </c>
      <c r="C13" s="111" cm="1">
        <f t="array" ref="C13">_xll.BC(B13,"DVC")</f>
        <v>44270</v>
      </c>
      <c r="D13" s="29" t="str">
        <f t="shared" si="0"/>
        <v>Aguardar</v>
      </c>
      <c r="E13" s="30" cm="1">
        <f t="array" ref="E13">_xll.BC(B13,"ULT")</f>
        <v>0.71</v>
      </c>
      <c r="F13" s="31">
        <f t="shared" si="3"/>
        <v>2.7047619047619046E-2</v>
      </c>
      <c r="G13" s="32">
        <f t="shared" si="1"/>
        <v>-7.6679563841013043E-2</v>
      </c>
      <c r="H13" s="27" t="str">
        <f t="shared" si="2"/>
        <v>OTM</v>
      </c>
      <c r="I13" s="33">
        <f>RTD("octo.rtdserver","",B13,73)</f>
        <v>0</v>
      </c>
      <c r="J13" s="108" cm="1">
        <f t="array" ref="J13">_xll.BC($B13,"VIM")</f>
        <v>38.22</v>
      </c>
      <c r="K13" s="108" cm="1">
        <f t="array" ref="K13">_xll.BC($B13,"DEL")</f>
        <v>-0.32719999999999999</v>
      </c>
      <c r="L13" s="108" cm="1">
        <f t="array" ref="L13">_xll.BC($B13,"THE")</f>
        <v>-3.5499999999999997E-2</v>
      </c>
      <c r="M13" s="108" cm="1">
        <f t="array" ref="M13">_xll.BC($B13,"GAM")</f>
        <v>4.8399999999999999E-2</v>
      </c>
      <c r="N13" s="109" cm="1">
        <f t="array" ref="N13">_xll.BC($B13,"PJU")</f>
        <v>1.8586</v>
      </c>
      <c r="O13" s="63" t="s">
        <v>2</v>
      </c>
      <c r="P13" s="64">
        <f>RTD("octo.rtdserver","",O13,56)</f>
        <v>36.78</v>
      </c>
      <c r="Q13" s="65">
        <f>IFERROR(RTD("octo.rtdserver","",O13,60)/100,"")</f>
        <v>1.32E-2</v>
      </c>
      <c r="R13" s="66">
        <f>VLOOKUP(Tabela4[[#This Row],[Ativo]],Banco_Volatilidade!$A$2:$H$492,5,0)</f>
        <v>0.37159999999999999</v>
      </c>
    </row>
    <row r="14" spans="1:18" x14ac:dyDescent="0.2">
      <c r="A14" s="110" cm="1">
        <f t="array" ref="A14">_xll.BC(B14,"PEX")</f>
        <v>26.5</v>
      </c>
      <c r="B14" s="36" t="s">
        <v>21775</v>
      </c>
      <c r="C14" s="111" cm="1">
        <f t="array" ref="C14">_xll.BC(B14,"DVC")</f>
        <v>44270</v>
      </c>
      <c r="D14" s="29" t="str">
        <f t="shared" si="0"/>
        <v>Aguardar</v>
      </c>
      <c r="E14" s="30" cm="1">
        <f t="array" ref="E14">_xll.BC(B14,"ULT")</f>
        <v>1</v>
      </c>
      <c r="F14" s="31">
        <f t="shared" si="3"/>
        <v>3.7735849056603772E-2</v>
      </c>
      <c r="G14" s="32">
        <f t="shared" si="1"/>
        <v>-6.788603587759412E-2</v>
      </c>
      <c r="H14" s="27" t="str">
        <f t="shared" si="2"/>
        <v>OTM</v>
      </c>
      <c r="I14" s="33">
        <f>RTD("octo.rtdserver","",B14,73)</f>
        <v>2000</v>
      </c>
      <c r="J14" s="108" cm="1">
        <f t="array" ref="J14">_xll.BC($B14,"VIM")</f>
        <v>43.83</v>
      </c>
      <c r="K14" s="108" cm="1">
        <f t="array" ref="K14">_xll.BC($B14,"DEL")</f>
        <v>-0.34039999999999998</v>
      </c>
      <c r="L14" s="108" cm="1">
        <f t="array" ref="L14">_xll.BC($B14,"THE")</f>
        <v>-3.61E-2</v>
      </c>
      <c r="M14" s="108" cm="1">
        <f t="array" ref="M14">_xll.BC($B14,"GAM")</f>
        <v>4.9099999999999998E-2</v>
      </c>
      <c r="N14" s="109" cm="1">
        <f t="array" ref="N14">_xll.BC($B14,"PJU")</f>
        <v>1.9666999999999999</v>
      </c>
      <c r="O14" s="63" t="s">
        <v>7072</v>
      </c>
      <c r="P14" s="64">
        <f>RTD("octo.rtdserver","",O14,56)</f>
        <v>61.97</v>
      </c>
      <c r="Q14" s="65">
        <f>IFERROR(RTD("octo.rtdserver","",O14,60)/100,"")</f>
        <v>1.34E-2</v>
      </c>
      <c r="R14" s="66">
        <f>VLOOKUP(Tabela4[[#This Row],[Ativo]],Banco_Volatilidade!$A$2:$H$492,5,0)</f>
        <v>0.42849999999999999</v>
      </c>
    </row>
    <row r="15" spans="1:18" x14ac:dyDescent="0.2">
      <c r="A15" s="110" cm="1">
        <f t="array" ref="A15">_xll.BC(B15,"PEX")</f>
        <v>26.75</v>
      </c>
      <c r="B15" s="36" t="s">
        <v>14853</v>
      </c>
      <c r="C15" s="111" cm="1">
        <f t="array" ref="C15">_xll.BC(B15,"DVC")</f>
        <v>44270</v>
      </c>
      <c r="D15" s="29" t="str">
        <f t="shared" si="0"/>
        <v>Aguardar</v>
      </c>
      <c r="E15" s="30" cm="1">
        <f t="array" ref="E15">_xll.BC(B15,"ULT")</f>
        <v>1.2</v>
      </c>
      <c r="F15" s="31">
        <f t="shared" si="3"/>
        <v>4.4859813084112146E-2</v>
      </c>
      <c r="G15" s="32">
        <f t="shared" si="1"/>
        <v>-5.9092507914175196E-2</v>
      </c>
      <c r="H15" s="27" t="str">
        <f t="shared" si="2"/>
        <v>OTM</v>
      </c>
      <c r="I15" s="33">
        <f>RTD("octo.rtdserver","",B15,73)</f>
        <v>0</v>
      </c>
      <c r="J15" s="108" cm="1">
        <f t="array" ref="J15">_xll.BC($B15,"VIM")</f>
        <v>46.56</v>
      </c>
      <c r="K15" s="108" cm="1">
        <f t="array" ref="K15">_xll.BC($B15,"DEL")</f>
        <v>-0.35360000000000003</v>
      </c>
      <c r="L15" s="108" cm="1">
        <f t="array" ref="L15">_xll.BC($B15,"THE")</f>
        <v>-3.6499999999999998E-2</v>
      </c>
      <c r="M15" s="108" cm="1">
        <f t="array" ref="M15">_xll.BC($B15,"GAM")</f>
        <v>4.9799999999999997E-2</v>
      </c>
      <c r="N15" s="109" cm="1">
        <f t="array" ref="N15">_xll.BC($B15,"PJU")</f>
        <v>2.0783</v>
      </c>
      <c r="O15" s="63" t="s">
        <v>9658</v>
      </c>
      <c r="P15" s="64">
        <f>RTD("octo.rtdserver","",O15,56)</f>
        <v>24.55</v>
      </c>
      <c r="Q15" s="65">
        <f>IFERROR(RTD("octo.rtdserver","",O15,60)/100,"")</f>
        <v>2.46E-2</v>
      </c>
      <c r="R15" s="66">
        <f>VLOOKUP(Tabela4[[#This Row],[Ativo]],Banco_Volatilidade!$A$2:$H$492,5,0)</f>
        <v>0.36509999999999998</v>
      </c>
    </row>
    <row r="16" spans="1:18" x14ac:dyDescent="0.2">
      <c r="A16" s="110" cm="1">
        <f t="array" ref="A16">_xll.BC(B16,"PEX")</f>
        <v>27</v>
      </c>
      <c r="B16" s="36" t="s">
        <v>28249</v>
      </c>
      <c r="C16" s="111" cm="1">
        <f t="array" ref="C16">_xll.BC(B16,"DVC")</f>
        <v>44270</v>
      </c>
      <c r="D16" s="29" t="str">
        <f t="shared" si="0"/>
        <v>Aguardar</v>
      </c>
      <c r="E16" s="30" cm="1">
        <f t="array" ref="E16">_xll.BC(B16,"ULT")</f>
        <v>1.2</v>
      </c>
      <c r="F16" s="31">
        <f t="shared" si="3"/>
        <v>4.4444444444444446E-2</v>
      </c>
      <c r="G16" s="32">
        <f t="shared" si="1"/>
        <v>-5.0298979950756273E-2</v>
      </c>
      <c r="H16" s="27" t="str">
        <f t="shared" si="2"/>
        <v>OTM</v>
      </c>
      <c r="I16" s="33">
        <f>RTD("octo.rtdserver","",B16,73)</f>
        <v>33400</v>
      </c>
      <c r="J16" s="108" cm="1">
        <f t="array" ref="J16">_xll.BC($B16,"VIM")</f>
        <v>44.06</v>
      </c>
      <c r="K16" s="108" cm="1">
        <f t="array" ref="K16">_xll.BC($B16,"DEL")</f>
        <v>-0.36680000000000001</v>
      </c>
      <c r="L16" s="108" cm="1">
        <f t="array" ref="L16">_xll.BC($B16,"THE")</f>
        <v>-3.6999999999999998E-2</v>
      </c>
      <c r="M16" s="108" cm="1">
        <f t="array" ref="M16">_xll.BC($B16,"GAM")</f>
        <v>5.04E-2</v>
      </c>
      <c r="N16" s="109" cm="1">
        <f t="array" ref="N16">_xll.BC($B16,"PJU")</f>
        <v>2.1934999999999998</v>
      </c>
      <c r="O16" s="63" t="s">
        <v>7074</v>
      </c>
      <c r="P16" s="64">
        <f>RTD("octo.rtdserver","",O16,56)</f>
        <v>11.89</v>
      </c>
      <c r="Q16" s="65">
        <f>IFERROR(RTD("octo.rtdserver","",O16,60)/100,"")</f>
        <v>7.6E-3</v>
      </c>
      <c r="R16" s="66">
        <f>VLOOKUP(Tabela4[[#This Row],[Ativo]],Banco_Volatilidade!$A$2:$H$492,5,0)</f>
        <v>0.39460000000000001</v>
      </c>
    </row>
    <row r="17" spans="1:18" x14ac:dyDescent="0.2">
      <c r="A17" s="110" cm="1">
        <f t="array" ref="A17">_xll.BC(B17,"PEX")</f>
        <v>27.5</v>
      </c>
      <c r="B17" s="36" t="s">
        <v>21776</v>
      </c>
      <c r="C17" s="111" cm="1">
        <f t="array" ref="C17">_xll.BC(B17,"DVC")</f>
        <v>44270</v>
      </c>
      <c r="D17" s="29" t="str">
        <f t="shared" si="0"/>
        <v>Aguardar</v>
      </c>
      <c r="E17" s="30" cm="1">
        <f t="array" ref="E17">_xll.BC(B17,"ULT")</f>
        <v>1.44</v>
      </c>
      <c r="F17" s="31">
        <f t="shared" si="3"/>
        <v>5.2363636363636362E-2</v>
      </c>
      <c r="G17" s="32">
        <f t="shared" si="1"/>
        <v>-3.2711924023918426E-2</v>
      </c>
      <c r="H17" s="27" t="str">
        <f t="shared" si="2"/>
        <v>OTM</v>
      </c>
      <c r="I17" s="33">
        <f>RTD("octo.rtdserver","",B17,73)</f>
        <v>0</v>
      </c>
      <c r="J17" s="108" cm="1">
        <f t="array" ref="J17">_xll.BC($B17,"VIM")</f>
        <v>44.72</v>
      </c>
      <c r="K17" s="108" cm="1">
        <f t="array" ref="K17">_xll.BC($B17,"DEL")</f>
        <v>-0.39340000000000003</v>
      </c>
      <c r="L17" s="108" cm="1">
        <f t="array" ref="L17">_xll.BC($B17,"THE")</f>
        <v>-3.7699999999999997E-2</v>
      </c>
      <c r="M17" s="108" cm="1">
        <f t="array" ref="M17">_xll.BC($B17,"GAM")</f>
        <v>5.1499999999999997E-2</v>
      </c>
      <c r="N17" s="109" cm="1">
        <f t="array" ref="N17">_xll.BC($B17,"PJU")</f>
        <v>2.4342999999999999</v>
      </c>
      <c r="O17" s="63" t="s">
        <v>74</v>
      </c>
      <c r="P17" s="64">
        <f>RTD("octo.rtdserver","",O17,56)</f>
        <v>15.17</v>
      </c>
      <c r="Q17" s="65">
        <f>IFERROR(RTD("octo.rtdserver","",O17,60)/100,"")</f>
        <v>0.01</v>
      </c>
      <c r="R17" s="66">
        <f>VLOOKUP(Tabela4[[#This Row],[Ativo]],Banco_Volatilidade!$A$2:$H$492,5,0)</f>
        <v>0.52059999999999995</v>
      </c>
    </row>
    <row r="18" spans="1:18" x14ac:dyDescent="0.2">
      <c r="A18" s="110" cm="1">
        <f t="array" ref="A18">_xll.BC(B18,"PEX")</f>
        <v>27.75</v>
      </c>
      <c r="B18" s="36" t="s">
        <v>15231</v>
      </c>
      <c r="C18" s="111" cm="1">
        <f t="array" ref="C18">_xll.BC(B18,"DVC")</f>
        <v>44270</v>
      </c>
      <c r="D18" s="29" t="str">
        <f t="shared" si="0"/>
        <v>Aguardar</v>
      </c>
      <c r="E18" s="30" cm="1">
        <f t="array" ref="E18">_xll.BC(B18,"ULT")</f>
        <v>1.61</v>
      </c>
      <c r="F18" s="31">
        <f t="shared" si="3"/>
        <v>5.8018018018018022E-2</v>
      </c>
      <c r="G18" s="32">
        <f t="shared" si="1"/>
        <v>-2.3918396060499503E-2</v>
      </c>
      <c r="H18" s="27" t="str">
        <f t="shared" si="2"/>
        <v>ATM</v>
      </c>
      <c r="I18" s="33">
        <f>RTD("octo.rtdserver","",B18,73)</f>
        <v>0</v>
      </c>
      <c r="J18" s="108" cm="1">
        <f t="array" ref="J18">_xll.BC($B18,"VIM")</f>
        <v>46.03</v>
      </c>
      <c r="K18" s="108" cm="1">
        <f t="array" ref="K18">_xll.BC($B18,"DEL")</f>
        <v>-0.40679999999999999</v>
      </c>
      <c r="L18" s="108" cm="1">
        <f t="array" ref="L18">_xll.BC($B18,"THE")</f>
        <v>-3.7999999999999999E-2</v>
      </c>
      <c r="M18" s="108" cm="1">
        <f t="array" ref="M18">_xll.BC($B18,"GAM")</f>
        <v>5.1999999999999998E-2</v>
      </c>
      <c r="N18" s="109" cm="1">
        <f t="array" ref="N18">_xll.BC($B18,"PJU")</f>
        <v>2.5598000000000001</v>
      </c>
      <c r="O18" s="63" t="s">
        <v>1</v>
      </c>
      <c r="P18" s="64">
        <f>RTD("octo.rtdserver","",O18,56)</f>
        <v>39.159999999999997</v>
      </c>
      <c r="Q18" s="65">
        <f>IFERROR(RTD("octo.rtdserver","",O18,60)/100,"")</f>
        <v>4.6500000000000007E-2</v>
      </c>
      <c r="R18" s="66">
        <f>VLOOKUP(Tabela4[[#This Row],[Ativo]],Banco_Volatilidade!$A$2:$H$492,5,0)</f>
        <v>0.66210000000000002</v>
      </c>
    </row>
    <row r="19" spans="1:18" x14ac:dyDescent="0.2">
      <c r="A19" s="110" cm="1">
        <f t="array" ref="A19">_xll.BC(B19,"PEX")</f>
        <v>28</v>
      </c>
      <c r="B19" s="36" t="s">
        <v>15179</v>
      </c>
      <c r="C19" s="111" cm="1">
        <f t="array" ref="C19">_xll.BC(B19,"DVC")</f>
        <v>44270</v>
      </c>
      <c r="D19" s="29" t="str">
        <f t="shared" si="0"/>
        <v>Aguardar</v>
      </c>
      <c r="E19" s="30" cm="1">
        <f t="array" ref="E19">_xll.BC(B19,"ULT")</f>
        <v>1.65</v>
      </c>
      <c r="F19" s="31">
        <f t="shared" si="3"/>
        <v>5.8928571428571427E-2</v>
      </c>
      <c r="G19" s="32">
        <f t="shared" si="1"/>
        <v>-1.5124868097080579E-2</v>
      </c>
      <c r="H19" s="27" t="str">
        <f t="shared" si="2"/>
        <v>ATM</v>
      </c>
      <c r="I19" s="33">
        <f>RTD("octo.rtdserver","",B19,73)</f>
        <v>7100</v>
      </c>
      <c r="J19" s="108" cm="1">
        <f t="array" ref="J19">_xll.BC($B19,"VIM")</f>
        <v>44.14</v>
      </c>
      <c r="K19" s="108" cm="1">
        <f t="array" ref="K19">_xll.BC($B19,"DEL")</f>
        <v>-0.42009999999999997</v>
      </c>
      <c r="L19" s="108" cm="1">
        <f t="array" ref="L19">_xll.BC($B19,"THE")</f>
        <v>-3.8300000000000001E-2</v>
      </c>
      <c r="M19" s="108" cm="1">
        <f t="array" ref="M19">_xll.BC($B19,"GAM")</f>
        <v>5.2400000000000002E-2</v>
      </c>
      <c r="N19" s="109" cm="1">
        <f t="array" ref="N19">_xll.BC($B19,"PJU")</f>
        <v>2.6888000000000001</v>
      </c>
      <c r="O19" s="63" t="s">
        <v>7075</v>
      </c>
      <c r="P19" s="64">
        <f>RTD("octo.rtdserver","",O19,56)</f>
        <v>24.6</v>
      </c>
      <c r="Q19" s="65">
        <f>IFERROR(RTD("octo.rtdserver","",O19,60)/100,"")</f>
        <v>4.4600000000000001E-2</v>
      </c>
      <c r="R19" s="66">
        <f>VLOOKUP(Tabela4[[#This Row],[Ativo]],Banco_Volatilidade!$A$2:$H$492,5,0)</f>
        <v>0.66949999999999998</v>
      </c>
    </row>
    <row r="20" spans="1:18" x14ac:dyDescent="0.2">
      <c r="A20" s="110" cm="1">
        <f t="array" ref="A20">_xll.BC(B20,"PEX")</f>
        <v>28.5</v>
      </c>
      <c r="B20" s="36" t="s">
        <v>21778</v>
      </c>
      <c r="C20" s="111" cm="1">
        <f t="array" ref="C20">_xll.BC(B20,"DVC")</f>
        <v>44270</v>
      </c>
      <c r="D20" s="29" t="str">
        <f t="shared" si="0"/>
        <v>Aguardar</v>
      </c>
      <c r="E20" s="30" cm="1">
        <f t="array" ref="E20">_xll.BC(B20,"ULT")</f>
        <v>1.9</v>
      </c>
      <c r="F20" s="31">
        <f t="shared" si="3"/>
        <v>6.6666666666666666E-2</v>
      </c>
      <c r="G20" s="32">
        <f t="shared" si="1"/>
        <v>2.4621878297572675E-3</v>
      </c>
      <c r="H20" s="27" t="str">
        <f t="shared" si="2"/>
        <v>ATM</v>
      </c>
      <c r="I20" s="33">
        <f>RTD("octo.rtdserver","",B20,73)</f>
        <v>31500</v>
      </c>
      <c r="J20" s="108" cm="1">
        <f t="array" ref="J20">_xll.BC($B20,"VIM")</f>
        <v>44.03</v>
      </c>
      <c r="K20" s="108" cm="1">
        <f t="array" ref="K20">_xll.BC($B20,"DEL")</f>
        <v>-0.4466</v>
      </c>
      <c r="L20" s="108" cm="1">
        <f t="array" ref="L20">_xll.BC($B20,"THE")</f>
        <v>-3.8699999999999998E-2</v>
      </c>
      <c r="M20" s="108" cm="1">
        <f t="array" ref="M20">_xll.BC($B20,"GAM")</f>
        <v>5.2999999999999999E-2</v>
      </c>
      <c r="N20" s="109" cm="1">
        <f t="array" ref="N20">_xll.BC($B20,"PJU")</f>
        <v>2.9569000000000001</v>
      </c>
      <c r="O20" s="63" t="s">
        <v>7076</v>
      </c>
      <c r="P20" s="64">
        <f>RTD("octo.rtdserver","",O20,56)</f>
        <v>94.6</v>
      </c>
      <c r="Q20" s="65">
        <f>IFERROR(RTD("octo.rtdserver","",O20,60)/100,"")</f>
        <v>1.1200000000000002E-2</v>
      </c>
      <c r="R20" s="66">
        <f>VLOOKUP(Tabela4[[#This Row],[Ativo]],Banco_Volatilidade!$A$2:$H$492,5,0)</f>
        <v>0.34260000000000002</v>
      </c>
    </row>
    <row r="21" spans="1:18" x14ac:dyDescent="0.2">
      <c r="A21" s="110" cm="1">
        <f t="array" ref="A21">_xll.BC(B21,"PEX")</f>
        <v>29</v>
      </c>
      <c r="B21" s="36" t="s">
        <v>21777</v>
      </c>
      <c r="C21" s="111" cm="1">
        <f t="array" ref="C21">_xll.BC(B21,"DVC")</f>
        <v>44270</v>
      </c>
      <c r="D21" s="29" t="str">
        <f t="shared" si="0"/>
        <v>Aguardar</v>
      </c>
      <c r="E21" s="30" cm="1">
        <f t="array" ref="E21">_xll.BC(B21,"ULT")</f>
        <v>2.16</v>
      </c>
      <c r="F21" s="31">
        <f t="shared" si="3"/>
        <v>7.4482758620689662E-2</v>
      </c>
      <c r="G21" s="32">
        <f t="shared" si="1"/>
        <v>2.0049243756595114E-2</v>
      </c>
      <c r="H21" s="27" t="str">
        <f t="shared" si="2"/>
        <v>ATM</v>
      </c>
      <c r="I21" s="33">
        <f>RTD("octo.rtdserver","",B21,73)</f>
        <v>28500</v>
      </c>
      <c r="J21" s="108" cm="1">
        <f t="array" ref="J21">_xll.BC($B21,"VIM")</f>
        <v>43.68</v>
      </c>
      <c r="K21" s="108" cm="1">
        <f t="array" ref="K21">_xll.BC($B21,"DEL")</f>
        <v>-0.47289999999999999</v>
      </c>
      <c r="L21" s="108" cm="1">
        <f t="array" ref="L21">_xll.BC($B21,"THE")</f>
        <v>-3.8800000000000001E-2</v>
      </c>
      <c r="M21" s="108" cm="1">
        <f t="array" ref="M21">_xll.BC($B21,"GAM")</f>
        <v>5.33E-2</v>
      </c>
      <c r="N21" s="109" cm="1">
        <f t="array" ref="N21">_xll.BC($B21,"PJU")</f>
        <v>3.2381000000000002</v>
      </c>
      <c r="O21" s="63" t="s">
        <v>9728</v>
      </c>
      <c r="P21" s="64">
        <f>RTD("octo.rtdserver","",O21,56)</f>
        <v>14.92</v>
      </c>
      <c r="Q21" s="65">
        <f>IFERROR(RTD("octo.rtdserver","",O21,60)/100,"")</f>
        <v>2.3300000000000001E-2</v>
      </c>
      <c r="R21" s="66">
        <f>VLOOKUP(Tabela4[[#This Row],[Ativo]],Banco_Volatilidade!$A$2:$H$492,5,0)</f>
        <v>0.44569999999999999</v>
      </c>
    </row>
    <row r="22" spans="1:18" x14ac:dyDescent="0.2">
      <c r="A22" s="110" cm="1">
        <f t="array" ref="A22">_xll.BC(B22,"PEX")</f>
        <v>29</v>
      </c>
      <c r="B22" s="36" t="s">
        <v>5028</v>
      </c>
      <c r="C22" s="111" cm="1">
        <f t="array" ref="C22">_xll.BC(B22,"DVC")</f>
        <v>44638</v>
      </c>
      <c r="D22" s="29" t="str">
        <f t="shared" si="0"/>
        <v>Aguardar</v>
      </c>
      <c r="E22" s="30" cm="1">
        <f t="array" ref="E22">_xll.BC(B22,"ULT")</f>
        <v>4.5</v>
      </c>
      <c r="F22" s="31">
        <f t="shared" si="3"/>
        <v>0.15517241379310345</v>
      </c>
      <c r="G22" s="32">
        <f t="shared" si="1"/>
        <v>2.0049243756595114E-2</v>
      </c>
      <c r="H22" s="27" t="str">
        <f t="shared" si="2"/>
        <v>ATM</v>
      </c>
      <c r="I22" s="33">
        <f>RTD("octo.rtdserver","",B22,73)</f>
        <v>0</v>
      </c>
      <c r="J22" s="108" cm="1">
        <f t="array" ref="J22">_xll.BC($B22,"VIM")</f>
        <v>37.78</v>
      </c>
      <c r="K22" s="108" cm="1">
        <f t="array" ref="K22">_xll.BC($B22,"DEL")</f>
        <v>-0.35549999999999998</v>
      </c>
      <c r="L22" s="108" cm="1">
        <f t="array" ref="L22">_xll.BC($B22,"THE")</f>
        <v>-1.2E-2</v>
      </c>
      <c r="M22" s="108" cm="1">
        <f t="array" ref="M22">_xll.BC($B22,"GAM")</f>
        <v>1.7899999999999999E-2</v>
      </c>
      <c r="N22" s="109" cm="1">
        <f t="array" ref="N22">_xll.BC($B22,"PJU")</f>
        <v>8.0692000000000004</v>
      </c>
      <c r="O22" s="63" t="s">
        <v>1748</v>
      </c>
      <c r="P22" s="64">
        <f>RTD("octo.rtdserver","",O22,56)</f>
        <v>9.61</v>
      </c>
      <c r="Q22" s="65">
        <f>IFERROR(RTD("octo.rtdserver","",O22,60)/100,"")</f>
        <v>3.56E-2</v>
      </c>
      <c r="R22" s="66">
        <f>VLOOKUP(Tabela4[[#This Row],[Ativo]],Banco_Volatilidade!$A$2:$H$492,5,0)</f>
        <v>0.4884</v>
      </c>
    </row>
    <row r="23" spans="1:18" x14ac:dyDescent="0.2">
      <c r="A23" s="110" cm="1">
        <f t="array" ref="A23">_xll.BC(B23,"PEX")</f>
        <v>29.5</v>
      </c>
      <c r="B23" s="36" t="s">
        <v>24226</v>
      </c>
      <c r="C23" s="111" cm="1">
        <f t="array" ref="C23">_xll.BC(B23,"DVC")</f>
        <v>44270</v>
      </c>
      <c r="D23" s="29" t="str">
        <f t="shared" si="0"/>
        <v>Aguardar</v>
      </c>
      <c r="E23" s="30" cm="1">
        <f t="array" ref="E23">_xll.BC(B23,"ULT")</f>
        <v>2.4700000000000002</v>
      </c>
      <c r="F23" s="31">
        <f t="shared" si="3"/>
        <v>8.3728813559322046E-2</v>
      </c>
      <c r="G23" s="32">
        <f t="shared" si="1"/>
        <v>3.7636299683432961E-2</v>
      </c>
      <c r="H23" s="27" t="str">
        <f t="shared" si="2"/>
        <v>ITM</v>
      </c>
      <c r="I23" s="33">
        <f>RTD("octo.rtdserver","",B23,73)</f>
        <v>3300</v>
      </c>
      <c r="J23" s="108" cm="1">
        <f t="array" ref="J23">_xll.BC($B23,"VIM")</f>
        <v>44.02</v>
      </c>
      <c r="K23" s="108" cm="1">
        <f t="array" ref="K23">_xll.BC($B23,"DEL")</f>
        <v>-0.49880000000000002</v>
      </c>
      <c r="L23" s="108" cm="1">
        <f t="array" ref="L23">_xll.BC($B23,"THE")</f>
        <v>-3.8800000000000001E-2</v>
      </c>
      <c r="M23" s="108" cm="1">
        <f t="array" ref="M23">_xll.BC($B23,"GAM")</f>
        <v>5.3400000000000003E-2</v>
      </c>
      <c r="N23" s="109" cm="1">
        <f t="array" ref="N23">_xll.BC($B23,"PJU")</f>
        <v>3.5320999999999998</v>
      </c>
      <c r="O23" s="63" t="s">
        <v>12641</v>
      </c>
      <c r="P23" s="64">
        <f>RTD("octo.rtdserver","",O23,56)</f>
        <v>117.2</v>
      </c>
      <c r="Q23" s="65">
        <f>IFERROR(RTD("octo.rtdserver","",O23,60)/100,"")</f>
        <v>1.23E-2</v>
      </c>
      <c r="R23" s="66">
        <f>VLOOKUP(Tabela4[[#This Row],[Ativo]],Banco_Volatilidade!$A$2:$H$492,5,0)</f>
        <v>0.2253</v>
      </c>
    </row>
    <row r="24" spans="1:18" x14ac:dyDescent="0.2">
      <c r="A24" s="110" cm="1">
        <f t="array" ref="A24">_xll.BC(B24,"PEX")</f>
        <v>30</v>
      </c>
      <c r="B24" s="36" t="s">
        <v>21779</v>
      </c>
      <c r="C24" s="111" cm="1">
        <f t="array" ref="C24">_xll.BC(B24,"DVC")</f>
        <v>44270</v>
      </c>
      <c r="D24" s="29" t="str">
        <f t="shared" si="0"/>
        <v>Aguardar</v>
      </c>
      <c r="E24" s="30" cm="1">
        <f t="array" ref="E24">_xll.BC(B24,"ULT")</f>
        <v>2.71</v>
      </c>
      <c r="F24" s="31">
        <f t="shared" si="3"/>
        <v>9.0333333333333335E-2</v>
      </c>
      <c r="G24" s="32">
        <f t="shared" si="1"/>
        <v>5.5223355610270808E-2</v>
      </c>
      <c r="H24" s="27" t="str">
        <f t="shared" si="2"/>
        <v>ITM</v>
      </c>
      <c r="I24" s="33">
        <f>RTD("octo.rtdserver","",B24,73)</f>
        <v>27700</v>
      </c>
      <c r="J24" s="108" cm="1">
        <f t="array" ref="J24">_xll.BC($B24,"VIM")</f>
        <v>42.26</v>
      </c>
      <c r="K24" s="108" cm="1">
        <f t="array" ref="K24">_xll.BC($B24,"DEL")</f>
        <v>-0.52439999999999998</v>
      </c>
      <c r="L24" s="108" cm="1">
        <f t="array" ref="L24">_xll.BC($B24,"THE")</f>
        <v>-3.8699999999999998E-2</v>
      </c>
      <c r="M24" s="108" cm="1">
        <f t="array" ref="M24">_xll.BC($B24,"GAM")</f>
        <v>5.33E-2</v>
      </c>
      <c r="N24" s="109" cm="1">
        <f t="array" ref="N24">_xll.BC($B24,"PJU")</f>
        <v>3.8386</v>
      </c>
      <c r="O24" s="63" t="s">
        <v>9636</v>
      </c>
      <c r="P24" s="64">
        <f>RTD("octo.rtdserver","",O24,56)</f>
        <v>4.79</v>
      </c>
      <c r="Q24" s="65">
        <f>IFERROR(RTD("octo.rtdserver","",O24,60)/100,"")</f>
        <v>6.3E-3</v>
      </c>
      <c r="R24" s="66" t="e">
        <f>VLOOKUP(Tabela4[[#This Row],[Ativo]],Banco_Volatilidade!$A$2:$H$492,5,0)</f>
        <v>#N/A</v>
      </c>
    </row>
    <row r="25" spans="1:18" x14ac:dyDescent="0.2">
      <c r="A25" s="110" cm="1">
        <f t="array" ref="A25">_xll.BC(B25,"PEX")</f>
        <v>30.25</v>
      </c>
      <c r="B25" s="36" t="s">
        <v>24227</v>
      </c>
      <c r="C25" s="111" cm="1">
        <f t="array" ref="C25">_xll.BC(B25,"DVC")</f>
        <v>44270</v>
      </c>
      <c r="D25" s="29" t="str">
        <f t="shared" si="0"/>
        <v>Aguardar</v>
      </c>
      <c r="E25" s="30" cm="1">
        <f t="array" ref="E25">_xll.BC(B25,"ULT")</f>
        <v>1.55</v>
      </c>
      <c r="F25" s="31">
        <f t="shared" si="3"/>
        <v>5.1239669421487603E-2</v>
      </c>
      <c r="G25" s="32">
        <f t="shared" si="1"/>
        <v>6.4016883573689842E-2</v>
      </c>
      <c r="H25" s="27" t="str">
        <f t="shared" si="2"/>
        <v>ITM</v>
      </c>
      <c r="I25" s="33">
        <f>RTD("octo.rtdserver","",B25,73)</f>
        <v>0</v>
      </c>
      <c r="J25" s="108" t="str" cm="1">
        <f t="array" ref="J25">_xll.BC($B25,"VIM")</f>
        <v/>
      </c>
      <c r="K25" s="108" cm="1">
        <f t="array" ref="K25">_xll.BC($B25,"DEL")</f>
        <v>-0.53700000000000003</v>
      </c>
      <c r="L25" s="108" cm="1">
        <f t="array" ref="L25">_xll.BC($B25,"THE")</f>
        <v>-3.8600000000000002E-2</v>
      </c>
      <c r="M25" s="108" cm="1">
        <f t="array" ref="M25">_xll.BC($B25,"GAM")</f>
        <v>5.3199999999999997E-2</v>
      </c>
      <c r="N25" s="109" cm="1">
        <f t="array" ref="N25">_xll.BC($B25,"PJU")</f>
        <v>3.9964</v>
      </c>
      <c r="O25" s="63" t="s">
        <v>9652</v>
      </c>
      <c r="P25" s="64">
        <f>RTD("octo.rtdserver","",O25,56)</f>
        <v>24.37</v>
      </c>
      <c r="Q25" s="65">
        <f>IFERROR(RTD("octo.rtdserver","",O25,60)/100,"")</f>
        <v>-2E-3</v>
      </c>
      <c r="R25" s="66">
        <f>VLOOKUP(Tabela4[[#This Row],[Ativo]],Banco_Volatilidade!$A$2:$H$492,5,0)</f>
        <v>0.27879999999999999</v>
      </c>
    </row>
    <row r="26" spans="1:18" x14ac:dyDescent="0.2">
      <c r="A26" s="29" t="s">
        <v>13996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J26" s="27" t="s">
        <v>26417</v>
      </c>
      <c r="K26" s="27" t="s">
        <v>26418</v>
      </c>
      <c r="L26" s="27" t="s">
        <v>26420</v>
      </c>
      <c r="M26" s="27" t="s">
        <v>26419</v>
      </c>
      <c r="N26" s="27" t="s">
        <v>26421</v>
      </c>
      <c r="O26" s="63" t="s">
        <v>2812</v>
      </c>
      <c r="P26" s="64">
        <f>RTD("octo.rtdserver","",O26,56)</f>
        <v>9.6</v>
      </c>
      <c r="Q26" s="65">
        <f>IFERROR(RTD("octo.rtdserver","",O26,60)/100,"")</f>
        <v>8.3999999999999995E-3</v>
      </c>
      <c r="R26" s="66">
        <f>VLOOKUP(Tabela4[[#This Row],[Ativo]],Banco_Volatilidade!$A$2:$H$492,5,0)</f>
        <v>0.59609999999999996</v>
      </c>
    </row>
    <row r="27" spans="1:18" x14ac:dyDescent="0.2">
      <c r="A27" s="110" cm="1">
        <f t="array" ref="A27">_xll.BC(B27,"PEX")</f>
        <v>56.74</v>
      </c>
      <c r="B27" s="36" t="s">
        <v>14432</v>
      </c>
      <c r="C27" s="111" cm="1">
        <f t="array" ref="C27">_xll.BC(B27,"DVC")</f>
        <v>44249</v>
      </c>
      <c r="D27" s="29" t="str">
        <f t="shared" ref="D27:D42" si="4">IF(G27&gt;(-10%),"Aguardar",IF(F27&gt;2%,"Montar","Aguardar"))</f>
        <v>Aguardar</v>
      </c>
      <c r="E27" s="30" cm="1">
        <f t="array" ref="E27">_xll.BC(B27,"ULT")</f>
        <v>0.15</v>
      </c>
      <c r="F27" s="31">
        <f t="shared" ref="F27:F41" si="5">IFERROR(E27*100%/A27,"")</f>
        <v>2.6436376454000705E-3</v>
      </c>
      <c r="G27" s="32">
        <f t="shared" ref="G27:G42" si="6">IFERROR((A27/$P$20)-100%,"")</f>
        <v>-0.40021141649048619</v>
      </c>
      <c r="H27" s="27" t="str">
        <f>IF(G27&lt;(-3%),"OTM",IF(G27&gt;(3%),"ITM","ATM"))</f>
        <v>OTM</v>
      </c>
      <c r="I27" s="33">
        <f>RTD("octo.rtdserver","",B27,73)</f>
        <v>0</v>
      </c>
      <c r="J27" s="108" t="str" cm="1">
        <f t="array" ref="J27">_xll.BC($B27,"VIM")</f>
        <v>n/d</v>
      </c>
      <c r="K27" s="108" cm="1">
        <f t="array" ref="K27">_xll.BC($B27,"DEL")</f>
        <v>-6.9999999999999999E-4</v>
      </c>
      <c r="L27" s="108" cm="1">
        <f t="array" ref="L27">_xll.BC($B27,"THE")</f>
        <v>-8.9999999999999998E-4</v>
      </c>
      <c r="M27" s="108" cm="1">
        <f t="array" ref="M27">_xll.BC($B27,"GAM")</f>
        <v>2.0000000000000001E-4</v>
      </c>
      <c r="N27" s="109" cm="1">
        <f t="array" ref="N27">_xll.BC($B27,"PJU")</f>
        <v>3.0999999999999999E-3</v>
      </c>
      <c r="O27" s="63" t="s">
        <v>3455</v>
      </c>
      <c r="P27" s="64">
        <f>RTD("octo.rtdserver","",O27,56)</f>
        <v>11.68</v>
      </c>
      <c r="Q27" s="65">
        <f>IFERROR(RTD("octo.rtdserver","",O27,60)/100,"")</f>
        <v>6.0000000000000001E-3</v>
      </c>
      <c r="R27" s="66">
        <f>VLOOKUP(Tabela4[[#This Row],[Ativo]],Banco_Volatilidade!$A$2:$H$492,5,0)</f>
        <v>0.32369999999999999</v>
      </c>
    </row>
    <row r="28" spans="1:18" x14ac:dyDescent="0.2">
      <c r="A28" s="110" cm="1">
        <f t="array" ref="A28">_xll.BC(B28,"PEX")</f>
        <v>57.24</v>
      </c>
      <c r="B28" s="36" t="s">
        <v>14116</v>
      </c>
      <c r="C28" s="111" cm="1">
        <f t="array" ref="C28">_xll.BC(B28,"DVC")</f>
        <v>44249</v>
      </c>
      <c r="D28" s="29" t="str">
        <f t="shared" si="4"/>
        <v>Aguardar</v>
      </c>
      <c r="E28" s="30" cm="1">
        <f t="array" ref="E28">_xll.BC(B28,"ULT")</f>
        <v>0.09</v>
      </c>
      <c r="F28" s="31">
        <f t="shared" si="5"/>
        <v>1.5723270440251571E-3</v>
      </c>
      <c r="G28" s="32">
        <f t="shared" si="6"/>
        <v>-0.3949260042283298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J28" s="108" cm="1">
        <f t="array" ref="J28">_xll.BC($B28,"VIM")</f>
        <v>78.55</v>
      </c>
      <c r="K28" s="108" cm="1">
        <f t="array" ref="K28">_xll.BC($B28,"DEL")</f>
        <v>-8.9999999999999998E-4</v>
      </c>
      <c r="L28" s="108" cm="1">
        <f t="array" ref="L28">_xll.BC($B28,"THE")</f>
        <v>-1E-3</v>
      </c>
      <c r="M28" s="108" cm="1">
        <f t="array" ref="M28">_xll.BC($B28,"GAM")</f>
        <v>2.0000000000000001E-4</v>
      </c>
      <c r="N28" s="109" cm="1">
        <f t="array" ref="N28">_xll.BC($B28,"PJU")</f>
        <v>3.8E-3</v>
      </c>
      <c r="O28" s="63" t="s">
        <v>14677</v>
      </c>
      <c r="P28" s="67">
        <f>RTD("octo.rtdserver","",O28,56)</f>
        <v>121740.64</v>
      </c>
      <c r="Q28" s="68">
        <f>IFERROR(RTD("octo.rtdserver","",O28,60)/100,"")</f>
        <v>1.1599999999999999E-2</v>
      </c>
      <c r="R28" s="66">
        <f>VLOOKUP(Tabela4[[#This Row],[Ativo]],Banco_Volatilidade!$A$2:$H$492,5,0)</f>
        <v>0.22869999999999999</v>
      </c>
    </row>
    <row r="29" spans="1:18" x14ac:dyDescent="0.2">
      <c r="A29" s="110" cm="1">
        <f t="array" ref="A29">_xll.BC(B29,"PEX")</f>
        <v>57.74</v>
      </c>
      <c r="B29" s="36" t="s">
        <v>14433</v>
      </c>
      <c r="C29" s="111" cm="1">
        <f t="array" ref="C29">_xll.BC(B29,"DVC")</f>
        <v>44249</v>
      </c>
      <c r="D29" s="29" t="str">
        <f t="shared" si="4"/>
        <v>Aguardar</v>
      </c>
      <c r="E29" s="30" cm="1">
        <f t="array" ref="E29">_xll.BC(B29,"ULT")</f>
        <v>0.14000000000000001</v>
      </c>
      <c r="F29" s="31">
        <f t="shared" si="5"/>
        <v>2.4246622791825427E-3</v>
      </c>
      <c r="G29" s="32">
        <f t="shared" si="6"/>
        <v>-0.38964059196617329</v>
      </c>
      <c r="H29" s="27" t="str">
        <f t="shared" si="7"/>
        <v>OTM</v>
      </c>
      <c r="I29" s="33">
        <f>RTD("octo.rtdserver","",B29,73)</f>
        <v>0</v>
      </c>
      <c r="J29" s="108" cm="1">
        <f t="array" ref="J29">_xll.BC($B29,"VIM")</f>
        <v>82.54</v>
      </c>
      <c r="K29" s="108" cm="1">
        <f t="array" ref="K29">_xll.BC($B29,"DEL")</f>
        <v>-1E-3</v>
      </c>
      <c r="L29" s="108" cm="1">
        <f t="array" ref="L29">_xll.BC($B29,"THE")</f>
        <v>-1.1999999999999999E-3</v>
      </c>
      <c r="M29" s="108" cm="1">
        <f t="array" ref="M29">_xll.BC($B29,"GAM")</f>
        <v>2.0000000000000001E-4</v>
      </c>
      <c r="N29" s="109" cm="1">
        <f t="array" ref="N29">_xll.BC($B29,"PJU")</f>
        <v>4.5999999999999999E-3</v>
      </c>
      <c r="O29" s="63" t="s">
        <v>26437</v>
      </c>
      <c r="P29" s="69">
        <f>RTD("octo.rtdserver","",O29,56)</f>
        <v>121830</v>
      </c>
      <c r="Q29" s="68">
        <f>IFERROR(RTD("octo.rtdserver","",O29,60)/100,"")</f>
        <v>1.23E-2</v>
      </c>
      <c r="R29" s="66"/>
    </row>
    <row r="30" spans="1:18" x14ac:dyDescent="0.2">
      <c r="A30" s="110" cm="1">
        <f t="array" ref="A30">_xll.BC(B30,"PEX")</f>
        <v>60.74</v>
      </c>
      <c r="B30" s="36" t="s">
        <v>19805</v>
      </c>
      <c r="C30" s="111" cm="1">
        <f t="array" ref="C30">_xll.BC(B30,"DVC")</f>
        <v>44249</v>
      </c>
      <c r="D30" s="29" t="str">
        <f t="shared" si="4"/>
        <v>Aguardar</v>
      </c>
      <c r="E30" s="30" cm="1">
        <f t="array" ref="E30">_xll.BC(B30,"ULT")</f>
        <v>0.13</v>
      </c>
      <c r="F30" s="31">
        <f t="shared" si="5"/>
        <v>2.140270003292723E-3</v>
      </c>
      <c r="G30" s="32">
        <f t="shared" si="6"/>
        <v>-0.35792811839323457</v>
      </c>
      <c r="H30" s="27" t="str">
        <f t="shared" si="7"/>
        <v>OTM</v>
      </c>
      <c r="I30" s="33">
        <f>RTD("octo.rtdserver","",B30,73)</f>
        <v>0</v>
      </c>
      <c r="J30" s="108" cm="1">
        <f t="array" ref="J30">_xll.BC($B30,"VIM")</f>
        <v>74.180000000000007</v>
      </c>
      <c r="K30" s="108" cm="1">
        <f t="array" ref="K30">_xll.BC($B30,"DEL")</f>
        <v>-2.7000000000000001E-3</v>
      </c>
      <c r="L30" s="108" cm="1">
        <f t="array" ref="L30">_xll.BC($B30,"THE")</f>
        <v>-3.0000000000000001E-3</v>
      </c>
      <c r="M30" s="108" cm="1">
        <f t="array" ref="M30">_xll.BC($B30,"GAM")</f>
        <v>5.0000000000000001E-4</v>
      </c>
      <c r="N30" s="109" cm="1">
        <f t="array" ref="N30">_xll.BC($B30,"PJU")</f>
        <v>1.35E-2</v>
      </c>
      <c r="O30" s="63" t="s">
        <v>26436</v>
      </c>
      <c r="P30" s="70">
        <f>RTD("octo.rtdserver","",O30,56)</f>
        <v>5309</v>
      </c>
      <c r="Q30" s="68">
        <f>IFERROR(RTD("octo.rtdserver","",O30,60)/100,"")</f>
        <v>2.8999999999999998E-3</v>
      </c>
      <c r="R30" s="66"/>
    </row>
    <row r="31" spans="1:18" x14ac:dyDescent="0.2">
      <c r="A31" s="110" cm="1">
        <f t="array" ref="A31">_xll.BC(B31,"PEX")</f>
        <v>62.24</v>
      </c>
      <c r="B31" s="36" t="s">
        <v>12377</v>
      </c>
      <c r="C31" s="111" cm="1">
        <f t="array" ref="C31">_xll.BC(B31,"DVC")</f>
        <v>44249</v>
      </c>
      <c r="D31" s="29" t="str">
        <f t="shared" si="4"/>
        <v>Aguardar</v>
      </c>
      <c r="E31" s="30" cm="1">
        <f t="array" ref="E31">_xll.BC(B31,"ULT")</f>
        <v>0.26</v>
      </c>
      <c r="F31" s="31">
        <f t="shared" si="5"/>
        <v>4.177377892030848E-3</v>
      </c>
      <c r="G31" s="32">
        <f t="shared" si="6"/>
        <v>-0.34207188160676527</v>
      </c>
      <c r="H31" s="27" t="str">
        <f t="shared" si="7"/>
        <v>OTM</v>
      </c>
      <c r="I31" s="33">
        <f>RTD("octo.rtdserver","",B31,73)</f>
        <v>0</v>
      </c>
      <c r="J31" s="108" cm="1">
        <f t="array" ref="J31">_xll.BC($B31,"VIM")</f>
        <v>79.33</v>
      </c>
      <c r="K31" s="108" cm="1">
        <f t="array" ref="K31">_xll.BC($B31,"DEL")</f>
        <v>-4.3E-3</v>
      </c>
      <c r="L31" s="108" cm="1">
        <f t="array" ref="L31">_xll.BC($B31,"THE")</f>
        <v>-4.4000000000000003E-3</v>
      </c>
      <c r="M31" s="108" cm="1">
        <f t="array" ref="M31">_xll.BC($B31,"GAM")</f>
        <v>8.0000000000000004E-4</v>
      </c>
      <c r="N31" s="109" cm="1">
        <f t="array" ref="N31">_xll.BC($B31,"PJU")</f>
        <v>2.1899999999999999E-2</v>
      </c>
      <c r="O31" s="63" t="s">
        <v>1373</v>
      </c>
      <c r="P31" s="70">
        <f>RTD("octo.rtdserver","",O31,56)</f>
        <v>72.12</v>
      </c>
      <c r="Q31" s="68">
        <f>IFERROR(RTD("octo.rtdserver","",O31,60)/100,"")</f>
        <v>9.1999999999999998E-3</v>
      </c>
      <c r="R31" s="66">
        <f>VLOOKUP(Tabela4[[#This Row],[Ativo]],Banco_Volatilidade!$A$2:$H$492,5,0)</f>
        <v>0.37209999999999999</v>
      </c>
    </row>
    <row r="32" spans="1:18" x14ac:dyDescent="0.2">
      <c r="A32" s="110" cm="1">
        <f t="array" ref="A32">_xll.BC(B32,"PEX")</f>
        <v>62.74</v>
      </c>
      <c r="B32" s="36" t="s">
        <v>21567</v>
      </c>
      <c r="C32" s="111" cm="1">
        <f t="array" ref="C32">_xll.BC(B32,"DVC")</f>
        <v>44249</v>
      </c>
      <c r="D32" s="29" t="str">
        <f t="shared" si="4"/>
        <v>Aguardar</v>
      </c>
      <c r="E32" s="30" cm="1">
        <f t="array" ref="E32">_xll.BC(B32,"ULT")</f>
        <v>0.12</v>
      </c>
      <c r="F32" s="31">
        <f t="shared" si="5"/>
        <v>1.9126554032515141E-3</v>
      </c>
      <c r="G32" s="32">
        <f t="shared" si="6"/>
        <v>-0.33678646934460876</v>
      </c>
      <c r="H32" s="27" t="str">
        <f t="shared" si="7"/>
        <v>OTM</v>
      </c>
      <c r="I32" s="33">
        <f>RTD("octo.rtdserver","",B32,73)</f>
        <v>5500</v>
      </c>
      <c r="J32" s="108" cm="1">
        <f t="array" ref="J32">_xll.BC($B32,"VIM")</f>
        <v>68.55</v>
      </c>
      <c r="K32" s="108" cm="1">
        <f t="array" ref="K32">_xll.BC($B32,"DEL")</f>
        <v>-4.8999999999999998E-3</v>
      </c>
      <c r="L32" s="108" cm="1">
        <f t="array" ref="L32">_xll.BC($B32,"THE")</f>
        <v>-5.0000000000000001E-3</v>
      </c>
      <c r="M32" s="108" cm="1">
        <f t="array" ref="M32">_xll.BC($B32,"GAM")</f>
        <v>8.9999999999999998E-4</v>
      </c>
      <c r="N32" s="109" cm="1">
        <f t="array" ref="N32">_xll.BC($B32,"PJU")</f>
        <v>2.5600000000000001E-2</v>
      </c>
      <c r="O32" s="63" t="s">
        <v>5981</v>
      </c>
      <c r="P32" s="70">
        <f>RTD("octo.rtdserver","",O32,56)</f>
        <v>33.76</v>
      </c>
      <c r="Q32" s="68">
        <f>IFERROR(RTD("octo.rtdserver","",O32,60)/100,"")</f>
        <v>8.9999999999999998E-4</v>
      </c>
      <c r="R32" s="66">
        <f>VLOOKUP(Tabela4[[#This Row],[Ativo]],Banco_Volatilidade!$A$2:$H$492,5,0)</f>
        <v>0.22600000000000001</v>
      </c>
    </row>
    <row r="33" spans="1:18" x14ac:dyDescent="0.2">
      <c r="A33" s="110" cm="1">
        <f t="array" ref="A33">_xll.BC(B33,"PEX")</f>
        <v>63.74</v>
      </c>
      <c r="B33" s="36" t="s">
        <v>21959</v>
      </c>
      <c r="C33" s="111" cm="1">
        <f t="array" ref="C33">_xll.BC(B33,"DVC")</f>
        <v>44249</v>
      </c>
      <c r="D33" s="29" t="str">
        <f t="shared" si="4"/>
        <v>Aguardar</v>
      </c>
      <c r="E33" s="30" cm="1">
        <f t="array" ref="E33">_xll.BC(B33,"ULT")</f>
        <v>0.16</v>
      </c>
      <c r="F33" s="31">
        <f t="shared" si="5"/>
        <v>2.5101976780671476E-3</v>
      </c>
      <c r="G33" s="32">
        <f t="shared" si="6"/>
        <v>-0.32621564482029597</v>
      </c>
      <c r="H33" s="27" t="str">
        <f t="shared" si="7"/>
        <v>OTM</v>
      </c>
      <c r="I33" s="33">
        <f>RTD("octo.rtdserver","",B33,73)</f>
        <v>0</v>
      </c>
      <c r="J33" s="108" cm="1">
        <f t="array" ref="J33">_xll.BC($B33,"VIM")</f>
        <v>69.349999999999994</v>
      </c>
      <c r="K33" s="108" cm="1">
        <f t="array" ref="K33">_xll.BC($B33,"DEL")</f>
        <v>-6.4999999999999997E-3</v>
      </c>
      <c r="L33" s="108" cm="1">
        <f t="array" ref="L33">_xll.BC($B33,"THE")</f>
        <v>-6.4000000000000003E-3</v>
      </c>
      <c r="M33" s="108" cm="1">
        <f t="array" ref="M33">_xll.BC($B33,"GAM")</f>
        <v>1.1999999999999999E-3</v>
      </c>
      <c r="N33" s="109" cm="1">
        <f t="array" ref="N33">_xll.BC($B33,"PJU")</f>
        <v>3.4599999999999999E-2</v>
      </c>
      <c r="O33" s="63" t="s">
        <v>1957</v>
      </c>
      <c r="P33" s="70">
        <f>RTD("octo.rtdserver","",O33,56)</f>
        <v>3.83</v>
      </c>
      <c r="Q33" s="68">
        <f>IFERROR(RTD("octo.rtdserver","",O33,60)/100,"")</f>
        <v>2.5999999999999999E-3</v>
      </c>
      <c r="R33" s="66">
        <f>VLOOKUP(Tabela4[[#This Row],[Ativo]],Banco_Volatilidade!$A$2:$H$492,5,0)</f>
        <v>0.4995</v>
      </c>
    </row>
    <row r="34" spans="1:18" x14ac:dyDescent="0.2">
      <c r="A34" s="110" cm="1">
        <f t="array" ref="A34">_xll.BC(B34,"PEX")</f>
        <v>64.239999999999995</v>
      </c>
      <c r="B34" s="36" t="s">
        <v>20533</v>
      </c>
      <c r="C34" s="111" cm="1">
        <f t="array" ref="C34">_xll.BC(B34,"DVC")</f>
        <v>44249</v>
      </c>
      <c r="D34" s="29" t="str">
        <f t="shared" si="4"/>
        <v>Aguardar</v>
      </c>
      <c r="E34" s="30" cm="1">
        <f t="array" ref="E34">_xll.BC(B34,"ULT")</f>
        <v>0.15</v>
      </c>
      <c r="F34" s="31">
        <f t="shared" si="5"/>
        <v>2.334993773349938E-3</v>
      </c>
      <c r="G34" s="32">
        <f t="shared" si="6"/>
        <v>-0.32093023255813957</v>
      </c>
      <c r="H34" s="27" t="str">
        <f t="shared" si="7"/>
        <v>OTM</v>
      </c>
      <c r="I34" s="33">
        <f>RTD("octo.rtdserver","",B34,73)</f>
        <v>0</v>
      </c>
      <c r="J34" s="108" cm="1">
        <f t="array" ref="J34">_xll.BC($B34,"VIM")</f>
        <v>67.44</v>
      </c>
      <c r="K34" s="108" cm="1">
        <f t="array" ref="K34">_xll.BC($B34,"DEL")</f>
        <v>-7.4000000000000003E-3</v>
      </c>
      <c r="L34" s="108" cm="1">
        <f t="array" ref="L34">_xll.BC($B34,"THE")</f>
        <v>-7.1999999999999998E-3</v>
      </c>
      <c r="M34" s="108" cm="1">
        <f t="array" ref="M34">_xll.BC($B34,"GAM")</f>
        <v>1.2999999999999999E-3</v>
      </c>
      <c r="N34" s="109" cm="1">
        <f t="array" ref="N34">_xll.BC($B34,"PJU")</f>
        <v>0.04</v>
      </c>
    </row>
    <row r="35" spans="1:18" x14ac:dyDescent="0.2">
      <c r="A35" s="110" cm="1">
        <f t="array" ref="A35">_xll.BC(B35,"PEX")</f>
        <v>65.239999999999995</v>
      </c>
      <c r="B35" s="36" t="s">
        <v>14117</v>
      </c>
      <c r="C35" s="111" cm="1">
        <f t="array" ref="C35">_xll.BC(B35,"DVC")</f>
        <v>44249</v>
      </c>
      <c r="D35" s="29" t="str">
        <f t="shared" si="4"/>
        <v>Aguardar</v>
      </c>
      <c r="E35" s="30" cm="1">
        <f t="array" ref="E35">_xll.BC(B35,"ULT")</f>
        <v>0.17</v>
      </c>
      <c r="F35" s="31">
        <f t="shared" si="5"/>
        <v>2.6057633353770695E-3</v>
      </c>
      <c r="G35" s="32">
        <f t="shared" si="6"/>
        <v>-0.31035940803382667</v>
      </c>
      <c r="H35" s="27" t="str">
        <f t="shared" si="7"/>
        <v>OTM</v>
      </c>
      <c r="I35" s="33">
        <f>RTD("octo.rtdserver","",B35,73)</f>
        <v>0</v>
      </c>
      <c r="J35" s="108" cm="1">
        <f t="array" ref="J35">_xll.BC($B35,"VIM")</f>
        <v>66.48</v>
      </c>
      <c r="K35" s="108" cm="1">
        <f t="array" ref="K35">_xll.BC($B35,"DEL")</f>
        <v>-9.5999999999999992E-3</v>
      </c>
      <c r="L35" s="108" cm="1">
        <f t="array" ref="L35">_xll.BC($B35,"THE")</f>
        <v>-8.9999999999999993E-3</v>
      </c>
      <c r="M35" s="108" cm="1">
        <f t="array" ref="M35">_xll.BC($B35,"GAM")</f>
        <v>1.6000000000000001E-3</v>
      </c>
      <c r="N35" s="109" cm="1">
        <f t="array" ref="N35">_xll.BC($B35,"PJU")</f>
        <v>5.2999999999999999E-2</v>
      </c>
    </row>
    <row r="36" spans="1:18" x14ac:dyDescent="0.2">
      <c r="A36" s="110" cm="1">
        <f t="array" ref="A36">_xll.BC(B36,"PEX")</f>
        <v>67.239999999999995</v>
      </c>
      <c r="B36" s="36" t="s">
        <v>14434</v>
      </c>
      <c r="C36" s="111" cm="1">
        <f t="array" ref="C36">_xll.BC(B36,"DVC")</f>
        <v>44249</v>
      </c>
      <c r="D36" s="29" t="str">
        <f t="shared" si="4"/>
        <v>Aguardar</v>
      </c>
      <c r="E36" s="30" cm="1">
        <f t="array" ref="E36">_xll.BC(B36,"ULT")</f>
        <v>7.0000000000000007E-2</v>
      </c>
      <c r="F36" s="31">
        <f t="shared" si="5"/>
        <v>1.0410469958358121E-3</v>
      </c>
      <c r="G36" s="32">
        <f t="shared" si="6"/>
        <v>-0.28921775898520086</v>
      </c>
      <c r="H36" s="27" t="str">
        <f t="shared" si="7"/>
        <v>OTM</v>
      </c>
      <c r="I36" s="33">
        <f>RTD("octo.rtdserver","",B36,73)</f>
        <v>500</v>
      </c>
      <c r="J36" s="108" cm="1">
        <f t="array" ref="J36">_xll.BC($B36,"VIM")</f>
        <v>53.83</v>
      </c>
      <c r="K36" s="108" cm="1">
        <f t="array" ref="K36">_xll.BC($B36,"DEL")</f>
        <v>-1.54E-2</v>
      </c>
      <c r="L36" s="108" cm="1">
        <f t="array" ref="L36">_xll.BC($B36,"THE")</f>
        <v>-1.3599999999999999E-2</v>
      </c>
      <c r="M36" s="108" cm="1">
        <f t="array" ref="M36">_xll.BC($B36,"GAM")</f>
        <v>2.5000000000000001E-3</v>
      </c>
      <c r="N36" s="109" cm="1">
        <f t="array" ref="N36">_xll.BC($B36,"PJU")</f>
        <v>9.0200000000000002E-2</v>
      </c>
    </row>
    <row r="37" spans="1:18" x14ac:dyDescent="0.2">
      <c r="A37" s="110" cm="1">
        <f t="array" ref="A37">_xll.BC(B37,"PEX")</f>
        <v>68.739999999999995</v>
      </c>
      <c r="B37" s="36" t="s">
        <v>22567</v>
      </c>
      <c r="C37" s="111" cm="1">
        <f t="array" ref="C37">_xll.BC(B37,"DVC")</f>
        <v>44249</v>
      </c>
      <c r="D37" s="29" t="str">
        <f t="shared" si="4"/>
        <v>Aguardar</v>
      </c>
      <c r="E37" s="30" cm="1">
        <f t="array" ref="E37">_xll.BC(B37,"ULT")</f>
        <v>0.24</v>
      </c>
      <c r="F37" s="31">
        <f t="shared" si="5"/>
        <v>3.4914169333721268E-3</v>
      </c>
      <c r="G37" s="32">
        <f t="shared" si="6"/>
        <v>-0.27336152219873155</v>
      </c>
      <c r="H37" s="27" t="str">
        <f t="shared" si="7"/>
        <v>OTM</v>
      </c>
      <c r="I37" s="33">
        <f>RTD("octo.rtdserver","",B37,73)</f>
        <v>0</v>
      </c>
      <c r="J37" s="108" cm="1">
        <f t="array" ref="J37">_xll.BC($B37,"VIM")</f>
        <v>62.14</v>
      </c>
      <c r="K37" s="108" cm="1">
        <f t="array" ref="K37">_xll.BC($B37,"DEL")</f>
        <v>-2.1399999999999999E-2</v>
      </c>
      <c r="L37" s="108" cm="1">
        <f t="array" ref="L37">_xll.BC($B37,"THE")</f>
        <v>-1.7999999999999999E-2</v>
      </c>
      <c r="M37" s="108" cm="1">
        <f t="array" ref="M37">_xll.BC($B37,"GAM")</f>
        <v>3.3E-3</v>
      </c>
      <c r="N37" s="109" cm="1">
        <f t="array" ref="N37">_xll.BC($B37,"PJU")</f>
        <v>0.13059999999999999</v>
      </c>
    </row>
    <row r="38" spans="1:18" x14ac:dyDescent="0.2">
      <c r="A38" s="110" cm="1">
        <f t="array" ref="A38">_xll.BC(B38,"PEX")</f>
        <v>69.239999999999995</v>
      </c>
      <c r="B38" s="36" t="s">
        <v>21568</v>
      </c>
      <c r="C38" s="111" cm="1">
        <f t="array" ref="C38">_xll.BC(B38,"DVC")</f>
        <v>44249</v>
      </c>
      <c r="D38" s="29" t="str">
        <f t="shared" si="4"/>
        <v>Aguardar</v>
      </c>
      <c r="E38" s="30" cm="1">
        <f t="array" ref="E38">_xll.BC(B38,"ULT")</f>
        <v>0.26</v>
      </c>
      <c r="F38" s="31">
        <f t="shared" si="5"/>
        <v>3.7550548815713466E-3</v>
      </c>
      <c r="G38" s="32">
        <f t="shared" si="6"/>
        <v>-0.26807610993657505</v>
      </c>
      <c r="H38" s="27" t="str">
        <f t="shared" si="7"/>
        <v>OTM</v>
      </c>
      <c r="I38" s="33">
        <f>RTD("octo.rtdserver","",B38,73)</f>
        <v>0</v>
      </c>
      <c r="J38" s="108" cm="1">
        <f t="array" ref="J38">_xll.BC($B38,"VIM")</f>
        <v>61.89</v>
      </c>
      <c r="K38" s="108" cm="1">
        <f t="array" ref="K38">_xll.BC($B38,"DEL")</f>
        <v>-2.3699999999999999E-2</v>
      </c>
      <c r="L38" s="108" cm="1">
        <f t="array" ref="L38">_xll.BC($B38,"THE")</f>
        <v>-1.9599999999999999E-2</v>
      </c>
      <c r="M38" s="108" cm="1">
        <f t="array" ref="M38">_xll.BC($B38,"GAM")</f>
        <v>3.5999999999999999E-3</v>
      </c>
      <c r="N38" s="109" cm="1">
        <f t="array" ref="N38">_xll.BC($B38,"PJU")</f>
        <v>0.14710000000000001</v>
      </c>
    </row>
    <row r="39" spans="1:18" x14ac:dyDescent="0.2">
      <c r="A39" s="110" cm="1">
        <f t="array" ref="A39">_xll.BC(B39,"PEX")</f>
        <v>76.739999999999995</v>
      </c>
      <c r="B39" s="36" t="s">
        <v>20534</v>
      </c>
      <c r="C39" s="111" cm="1">
        <f t="array" ref="C39">_xll.BC(B39,"DVC")</f>
        <v>44249</v>
      </c>
      <c r="D39" s="29" t="str">
        <f t="shared" si="4"/>
        <v>Aguardar</v>
      </c>
      <c r="E39" s="30" cm="1">
        <f t="array" ref="E39">_xll.BC(B39,"ULT")</f>
        <v>0.6</v>
      </c>
      <c r="F39" s="31">
        <f t="shared" si="5"/>
        <v>7.8186082877247844E-3</v>
      </c>
      <c r="G39" s="32">
        <f t="shared" si="6"/>
        <v>-0.18879492600422831</v>
      </c>
      <c r="H39" s="27" t="str">
        <f t="shared" si="7"/>
        <v>OTM</v>
      </c>
      <c r="I39" s="33">
        <f>RTD("octo.rtdserver","",B39,73)</f>
        <v>1300</v>
      </c>
      <c r="J39" s="108" cm="1">
        <f t="array" ref="J39">_xll.BC($B39,"VIM")</f>
        <v>54.24</v>
      </c>
      <c r="K39" s="108" cm="1">
        <f t="array" ref="K39">_xll.BC($B39,"DEL")</f>
        <v>-8.6999999999999994E-2</v>
      </c>
      <c r="L39" s="108" cm="1">
        <f t="array" ref="L39">_xll.BC($B39,"THE")</f>
        <v>-5.5500000000000001E-2</v>
      </c>
      <c r="M39" s="108" cm="1">
        <f t="array" ref="M39">_xll.BC($B39,"GAM")</f>
        <v>1.01E-2</v>
      </c>
      <c r="N39" s="109" cm="1">
        <f t="array" ref="N39">_xll.BC($B39,"PJU")</f>
        <v>0.67</v>
      </c>
    </row>
    <row r="40" spans="1:18" x14ac:dyDescent="0.2">
      <c r="A40" s="110" cm="1">
        <f t="array" ref="A40">_xll.BC(B40,"PEX")</f>
        <v>79.239999999999995</v>
      </c>
      <c r="B40" s="36" t="s">
        <v>23004</v>
      </c>
      <c r="C40" s="111" cm="1">
        <f t="array" ref="C40">_xll.BC(B40,"DVC")</f>
        <v>44249</v>
      </c>
      <c r="D40" s="29" t="str">
        <f t="shared" si="4"/>
        <v>Aguardar</v>
      </c>
      <c r="E40" s="30" cm="1">
        <f t="array" ref="E40">_xll.BC(B40,"ULT")</f>
        <v>0.8</v>
      </c>
      <c r="F40" s="31">
        <f t="shared" si="5"/>
        <v>1.0095911155981829E-2</v>
      </c>
      <c r="G40" s="32">
        <f t="shared" si="6"/>
        <v>-0.16236786469344611</v>
      </c>
      <c r="H40" s="27" t="str">
        <f t="shared" si="7"/>
        <v>OTM</v>
      </c>
      <c r="I40" s="33">
        <f>RTD("octo.rtdserver","",B40,73)</f>
        <v>9800</v>
      </c>
      <c r="J40" s="108" cm="1">
        <f t="array" ref="J40">_xll.BC($B40,"VIM")</f>
        <v>51.96</v>
      </c>
      <c r="K40" s="108" cm="1">
        <f t="array" ref="K40">_xll.BC($B40,"DEL")</f>
        <v>-0.122</v>
      </c>
      <c r="L40" s="108" cm="1">
        <f t="array" ref="L40">_xll.BC($B40,"THE")</f>
        <v>-7.0800000000000002E-2</v>
      </c>
      <c r="M40" s="108" cm="1">
        <f t="array" ref="M40">_xll.BC($B40,"GAM")</f>
        <v>1.2999999999999999E-2</v>
      </c>
      <c r="N40" s="109" cm="1">
        <f t="array" ref="N40">_xll.BC($B40,"PJU")</f>
        <v>1.0113000000000001</v>
      </c>
    </row>
    <row r="41" spans="1:18" x14ac:dyDescent="0.2">
      <c r="A41" s="110" cm="1">
        <f t="array" ref="A41">_xll.BC(B41,"PEX")</f>
        <v>80.239999999999995</v>
      </c>
      <c r="B41" s="36" t="s">
        <v>24159</v>
      </c>
      <c r="C41" s="111" cm="1">
        <f t="array" ref="C41">_xll.BC(B41,"DVC")</f>
        <v>44249</v>
      </c>
      <c r="D41" s="29" t="str">
        <f t="shared" si="4"/>
        <v>Aguardar</v>
      </c>
      <c r="E41" s="30" cm="1">
        <f t="array" ref="E41">_xll.BC(B41,"ULT")</f>
        <v>0.98</v>
      </c>
      <c r="F41" s="31">
        <f t="shared" si="5"/>
        <v>1.2213359920239282E-2</v>
      </c>
      <c r="G41" s="32">
        <f t="shared" si="6"/>
        <v>-0.1517970401691332</v>
      </c>
      <c r="H41" s="27" t="str">
        <f t="shared" si="7"/>
        <v>OTM</v>
      </c>
      <c r="I41" s="33">
        <f>RTD("octo.rtdserver","",B41,73)</f>
        <v>28900</v>
      </c>
      <c r="J41" s="108" cm="1">
        <f t="array" ref="J41">_xll.BC($B41,"VIM")</f>
        <v>52.52</v>
      </c>
      <c r="K41" s="108" cm="1">
        <f t="array" ref="K41">_xll.BC($B41,"DEL")</f>
        <v>-0.13800000000000001</v>
      </c>
      <c r="L41" s="108" cm="1">
        <f t="array" ref="L41">_xll.BC($B41,"THE")</f>
        <v>-7.7100000000000002E-2</v>
      </c>
      <c r="M41" s="108" cm="1">
        <f t="array" ref="M41">_xll.BC($B41,"GAM")</f>
        <v>1.41E-2</v>
      </c>
      <c r="N41" s="109" cm="1">
        <f t="array" ref="N41">_xll.BC($B41,"PJU")</f>
        <v>1.179</v>
      </c>
    </row>
    <row r="42" spans="1:18" x14ac:dyDescent="0.2">
      <c r="A42" s="110" cm="1">
        <f t="array" ref="A42">_xll.BC(B42,"PEX")</f>
        <v>82.74</v>
      </c>
      <c r="B42" s="36" t="s">
        <v>20536</v>
      </c>
      <c r="C42" s="111" cm="1">
        <f t="array" ref="C42">_xll.BC(B42,"DVC")</f>
        <v>44249</v>
      </c>
      <c r="D42" s="29" t="str">
        <f t="shared" si="4"/>
        <v>Aguardar</v>
      </c>
      <c r="E42" s="30" cm="1">
        <f t="array" ref="E42">_xll.BC(B42,"ULT")</f>
        <v>1.32</v>
      </c>
      <c r="F42" s="31">
        <f t="shared" ref="F42" si="8">IFERROR(E42*100%/A42,"")</f>
        <v>1.5953589557650472E-2</v>
      </c>
      <c r="G42" s="32">
        <f t="shared" si="6"/>
        <v>-0.12536997885835099</v>
      </c>
      <c r="H42" s="27" t="str">
        <f t="shared" ref="H42" si="9">IF(G42&lt;(-3%),"OTM",IF(G42&gt;(3%),"ITM","ATM"))</f>
        <v>OTM</v>
      </c>
      <c r="I42" s="33">
        <f>RTD("octo.rtdserver","",B42,73)</f>
        <v>9500</v>
      </c>
      <c r="J42" s="108" cm="1">
        <f t="array" ref="J42">_xll.BC($B42,"VIM")</f>
        <v>50.74</v>
      </c>
      <c r="K42" s="108" cm="1">
        <f t="array" ref="K42">_xll.BC($B42,"DEL")</f>
        <v>-0.1832</v>
      </c>
      <c r="L42" s="108" cm="1">
        <f t="array" ref="L42">_xll.BC($B42,"THE")</f>
        <v>-9.2600000000000002E-2</v>
      </c>
      <c r="M42" s="108" cm="1">
        <f t="array" ref="M42">_xll.BC($B42,"GAM")</f>
        <v>1.7000000000000001E-2</v>
      </c>
      <c r="N42" s="109" cm="1">
        <f t="array" ref="N42">_xll.BC($B42,"PJU")</f>
        <v>1.6866000000000001</v>
      </c>
    </row>
    <row r="43" spans="1:18" x14ac:dyDescent="0.2">
      <c r="A43" s="29" t="s">
        <v>13996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J43" s="27" t="s">
        <v>26417</v>
      </c>
      <c r="K43" s="27" t="s">
        <v>26418</v>
      </c>
      <c r="L43" s="27" t="s">
        <v>26420</v>
      </c>
      <c r="M43" s="27" t="s">
        <v>26419</v>
      </c>
      <c r="N43" s="27" t="s">
        <v>26421</v>
      </c>
    </row>
    <row r="44" spans="1:18" ht="12.75" thickBot="1" x14ac:dyDescent="0.25">
      <c r="A44" s="110" cm="1">
        <f t="array" ref="A44">_xll.BC(B44,"PEX")</f>
        <v>23.03</v>
      </c>
      <c r="B44" s="100" t="s">
        <v>24121</v>
      </c>
      <c r="C44" s="111" cm="1">
        <f t="array" ref="C44">_xll.BC(B44,"DVC")</f>
        <v>44249</v>
      </c>
      <c r="D44" s="29" t="str">
        <f t="shared" ref="D44:D59" si="10">IF(G44&gt;(-10%),"Aguardar",IF(F44&gt;2%,"Montar","Aguardar"))</f>
        <v>Aguardar</v>
      </c>
      <c r="E44" s="30" cm="1">
        <f t="array" ref="E44">_xll.BC(B44,"ULT")</f>
        <v>0.2</v>
      </c>
      <c r="F44" s="31">
        <f t="shared" ref="F44:F59" si="11">IFERROR(E44*100%/A44,"")</f>
        <v>8.6843247937472869E-3</v>
      </c>
      <c r="G44" s="32">
        <f t="shared" ref="G44:G59" si="12">IFERROR((A44/$P$11)-100%,"")</f>
        <v>-0.1460882461994808</v>
      </c>
      <c r="H44" s="27" t="str">
        <f t="shared" ref="H44:H59" si="13">IF(G44&lt;(-3%),"OTM",IF(G44&gt;(3%),"ITM","ATM"))</f>
        <v>OTM</v>
      </c>
      <c r="I44" s="33">
        <f>RTD("octo.rtdserver","",B44,73)</f>
        <v>0</v>
      </c>
      <c r="J44" s="108" cm="1">
        <f t="array" ref="J44">_xll.BC($B44,"VIM")</f>
        <v>46.02</v>
      </c>
      <c r="K44" s="108" cm="1">
        <f t="array" ref="K44">_xll.BC($B44,"DEL")</f>
        <v>-0.15129999999999999</v>
      </c>
      <c r="L44" s="108" cm="1">
        <f t="array" ref="L44">_xll.BC($B44,"THE")</f>
        <v>-2.3900000000000001E-2</v>
      </c>
      <c r="M44" s="108" cm="1">
        <f t="array" ref="M44">_xll.BC($B44,"GAM")</f>
        <v>5.1499999999999997E-2</v>
      </c>
      <c r="N44" s="109" cm="1">
        <f t="array" ref="N44">_xll.BC($B44,"PJU")</f>
        <v>0.38619999999999999</v>
      </c>
    </row>
    <row r="45" spans="1:18" ht="12.75" thickBot="1" x14ac:dyDescent="0.25">
      <c r="A45" s="110" cm="1">
        <f t="array" ref="A45">_xll.BC(B45,"PEX")</f>
        <v>23.53</v>
      </c>
      <c r="B45" s="100" t="s">
        <v>19804</v>
      </c>
      <c r="C45" s="111" cm="1">
        <f t="array" ref="C45">_xll.BC(B45,"DVC")</f>
        <v>44249</v>
      </c>
      <c r="D45" s="29" t="str">
        <f t="shared" si="10"/>
        <v>Aguardar</v>
      </c>
      <c r="E45" s="30" cm="1">
        <f t="array" ref="E45">_xll.BC(B45,"ULT")</f>
        <v>0.23</v>
      </c>
      <c r="F45" s="31">
        <f t="shared" si="11"/>
        <v>9.7747556311092217E-3</v>
      </c>
      <c r="G45" s="32">
        <f t="shared" si="12"/>
        <v>-0.12754912866147561</v>
      </c>
      <c r="H45" s="27" t="str">
        <f t="shared" si="13"/>
        <v>OTM</v>
      </c>
      <c r="I45" s="33">
        <f>RTD("octo.rtdserver","",B45,73)</f>
        <v>1000</v>
      </c>
      <c r="J45" s="108" cm="1">
        <f t="array" ref="J45">_xll.BC($B45,"VIM")</f>
        <v>43.33</v>
      </c>
      <c r="K45" s="108" cm="1">
        <f t="array" ref="K45">_xll.BC($B45,"DEL")</f>
        <v>-0.18310000000000001</v>
      </c>
      <c r="L45" s="108" cm="1">
        <f t="array" ref="L45">_xll.BC($B45,"THE")</f>
        <v>-2.7E-2</v>
      </c>
      <c r="M45" s="108" cm="1">
        <f t="array" ref="M45">_xll.BC($B45,"GAM")</f>
        <v>5.8299999999999998E-2</v>
      </c>
      <c r="N45" s="109" cm="1">
        <f t="array" ref="N45">_xll.BC($B45,"PJU")</f>
        <v>0.49230000000000002</v>
      </c>
    </row>
    <row r="46" spans="1:18" ht="12.75" thickBot="1" x14ac:dyDescent="0.25">
      <c r="A46" s="110" cm="1">
        <f t="array" ref="A46">_xll.BC(B46,"PEX")</f>
        <v>23.78</v>
      </c>
      <c r="B46" s="100" t="s">
        <v>21420</v>
      </c>
      <c r="C46" s="111" cm="1">
        <f t="array" ref="C46">_xll.BC(B46,"DVC")</f>
        <v>44249</v>
      </c>
      <c r="D46" s="29" t="str">
        <f t="shared" si="10"/>
        <v>Aguardar</v>
      </c>
      <c r="E46" s="30" cm="1">
        <f t="array" ref="E46">_xll.BC(B46,"ULT")</f>
        <v>0.25</v>
      </c>
      <c r="F46" s="31">
        <f t="shared" si="11"/>
        <v>1.0513036164844407E-2</v>
      </c>
      <c r="G46" s="32">
        <f t="shared" si="12"/>
        <v>-0.11827956989247301</v>
      </c>
      <c r="H46" s="27" t="str">
        <f t="shared" si="13"/>
        <v>OTM</v>
      </c>
      <c r="I46" s="33">
        <f>RTD("octo.rtdserver","",B46,73)</f>
        <v>10200</v>
      </c>
      <c r="J46" s="108" cm="1">
        <f t="array" ref="J46">_xll.BC($B46,"VIM")</f>
        <v>42.14</v>
      </c>
      <c r="K46" s="108" cm="1">
        <f t="array" ref="K46">_xll.BC($B46,"DEL")</f>
        <v>-0.20019999999999999</v>
      </c>
      <c r="L46" s="108" cm="1">
        <f t="array" ref="L46">_xll.BC($B46,"THE")</f>
        <v>-2.8500000000000001E-2</v>
      </c>
      <c r="M46" s="108" cm="1">
        <f t="array" ref="M46">_xll.BC($B46,"GAM")</f>
        <v>6.1600000000000002E-2</v>
      </c>
      <c r="N46" s="109" cm="1">
        <f t="array" ref="N46">_xll.BC($B46,"PJU")</f>
        <v>0.5524</v>
      </c>
    </row>
    <row r="47" spans="1:18" ht="12.75" thickBot="1" x14ac:dyDescent="0.25">
      <c r="A47" s="110" cm="1">
        <f t="array" ref="A47">_xll.BC(B47,"PEX")</f>
        <v>24.03</v>
      </c>
      <c r="B47" s="100" t="s">
        <v>22139</v>
      </c>
      <c r="C47" s="111" cm="1">
        <f t="array" ref="C47">_xll.BC(B47,"DVC")</f>
        <v>44249</v>
      </c>
      <c r="D47" s="29" t="str">
        <f t="shared" si="10"/>
        <v>Aguardar</v>
      </c>
      <c r="E47" s="30" cm="1">
        <f t="array" ref="E47">_xll.BC(B47,"ULT")</f>
        <v>0.28000000000000003</v>
      </c>
      <c r="F47" s="31">
        <f t="shared" si="11"/>
        <v>1.165210153974199E-2</v>
      </c>
      <c r="G47" s="32">
        <f t="shared" si="12"/>
        <v>-0.10901001112347042</v>
      </c>
      <c r="H47" s="27" t="str">
        <f t="shared" si="13"/>
        <v>OTM</v>
      </c>
      <c r="I47" s="33">
        <f>RTD("octo.rtdserver","",B47,73)</f>
        <v>64700</v>
      </c>
      <c r="J47" s="108" cm="1">
        <f t="array" ref="J47">_xll.BC($B47,"VIM")</f>
        <v>41.38</v>
      </c>
      <c r="K47" s="108" cm="1">
        <f t="array" ref="K47">_xll.BC($B47,"DEL")</f>
        <v>-0.218</v>
      </c>
      <c r="L47" s="108" cm="1">
        <f t="array" ref="L47">_xll.BC($B47,"THE")</f>
        <v>-2.9899999999999999E-2</v>
      </c>
      <c r="M47" s="108" cm="1">
        <f t="array" ref="M47">_xll.BC($B47,"GAM")</f>
        <v>6.4799999999999996E-2</v>
      </c>
      <c r="N47" s="109" cm="1">
        <f t="array" ref="N47">_xll.BC($B47,"PJU")</f>
        <v>0.61750000000000005</v>
      </c>
    </row>
    <row r="48" spans="1:18" ht="12.75" thickBot="1" x14ac:dyDescent="0.25">
      <c r="A48" s="110" cm="1">
        <f t="array" ref="A48">_xll.BC(B48,"PEX")</f>
        <v>24.28</v>
      </c>
      <c r="B48" s="100" t="s">
        <v>21551</v>
      </c>
      <c r="C48" s="111" cm="1">
        <f t="array" ref="C48">_xll.BC(B48,"DVC")</f>
        <v>44249</v>
      </c>
      <c r="D48" s="29" t="str">
        <f t="shared" si="10"/>
        <v>Aguardar</v>
      </c>
      <c r="E48" s="30" cm="1">
        <f t="array" ref="E48">_xll.BC(B48,"ULT")</f>
        <v>0.33</v>
      </c>
      <c r="F48" s="31">
        <f t="shared" si="11"/>
        <v>1.3591433278418451E-2</v>
      </c>
      <c r="G48" s="32">
        <f t="shared" si="12"/>
        <v>-9.9740452354467823E-2</v>
      </c>
      <c r="H48" s="27" t="str">
        <f t="shared" si="13"/>
        <v>OTM</v>
      </c>
      <c r="I48" s="33">
        <f>RTD("octo.rtdserver","",B48,73)</f>
        <v>119000</v>
      </c>
      <c r="J48" s="108" cm="1">
        <f t="array" ref="J48">_xll.BC($B48,"VIM")</f>
        <v>41.42</v>
      </c>
      <c r="K48" s="108" cm="1">
        <f t="array" ref="K48">_xll.BC($B48,"DEL")</f>
        <v>-0.23649999999999999</v>
      </c>
      <c r="L48" s="108" cm="1">
        <f t="array" ref="L48">_xll.BC($B48,"THE")</f>
        <v>-3.1300000000000001E-2</v>
      </c>
      <c r="M48" s="108" cm="1">
        <f t="array" ref="M48">_xll.BC($B48,"GAM")</f>
        <v>6.7799999999999999E-2</v>
      </c>
      <c r="N48" s="109" cm="1">
        <f t="array" ref="N48">_xll.BC($B48,"PJU")</f>
        <v>0.68769999999999998</v>
      </c>
    </row>
    <row r="49" spans="1:14" ht="12.75" thickBot="1" x14ac:dyDescent="0.25">
      <c r="A49" s="110" cm="1">
        <f t="array" ref="A49">_xll.BC(B49,"PEX")</f>
        <v>24.53</v>
      </c>
      <c r="B49" s="100" t="s">
        <v>21419</v>
      </c>
      <c r="C49" s="111" cm="1">
        <f t="array" ref="C49">_xll.BC(B49,"DVC")</f>
        <v>44249</v>
      </c>
      <c r="D49" s="29" t="str">
        <f t="shared" si="10"/>
        <v>Aguardar</v>
      </c>
      <c r="E49" s="30" cm="1">
        <f t="array" ref="E49">_xll.BC(B49,"ULT")</f>
        <v>0.36</v>
      </c>
      <c r="F49" s="31">
        <f t="shared" si="11"/>
        <v>1.4675907052588666E-2</v>
      </c>
      <c r="G49" s="32">
        <f t="shared" si="12"/>
        <v>-9.0470893585465229E-2</v>
      </c>
      <c r="H49" s="27" t="str">
        <f t="shared" si="13"/>
        <v>OTM</v>
      </c>
      <c r="I49" s="33">
        <f>RTD("octo.rtdserver","",B49,73)</f>
        <v>195800</v>
      </c>
      <c r="J49" s="108" cm="1">
        <f t="array" ref="J49">_xll.BC($B49,"VIM")</f>
        <v>40.28</v>
      </c>
      <c r="K49" s="108" cm="1">
        <f t="array" ref="K49">_xll.BC($B49,"DEL")</f>
        <v>-0.25569999999999998</v>
      </c>
      <c r="L49" s="108" cm="1">
        <f t="array" ref="L49">_xll.BC($B49,"THE")</f>
        <v>-3.2599999999999997E-2</v>
      </c>
      <c r="M49" s="108" cm="1">
        <f t="array" ref="M49">_xll.BC($B49,"GAM")</f>
        <v>7.0699999999999999E-2</v>
      </c>
      <c r="N49" s="109" cm="1">
        <f t="array" ref="N49">_xll.BC($B49,"PJU")</f>
        <v>0.7631</v>
      </c>
    </row>
    <row r="50" spans="1:14" ht="12.75" thickBot="1" x14ac:dyDescent="0.25">
      <c r="A50" s="110" cm="1">
        <f t="array" ref="A50">_xll.BC(B50,"PEX")</f>
        <v>24.78</v>
      </c>
      <c r="B50" s="100" t="s">
        <v>21051</v>
      </c>
      <c r="C50" s="111" cm="1">
        <f t="array" ref="C50">_xll.BC(B50,"DVC")</f>
        <v>44249</v>
      </c>
      <c r="D50" s="29" t="str">
        <f t="shared" si="10"/>
        <v>Aguardar</v>
      </c>
      <c r="E50" s="30" cm="1">
        <f t="array" ref="E50">_xll.BC(B50,"ULT")</f>
        <v>0.41</v>
      </c>
      <c r="F50" s="31">
        <f t="shared" si="11"/>
        <v>1.6545601291364002E-2</v>
      </c>
      <c r="G50" s="32">
        <f t="shared" si="12"/>
        <v>-8.1201334816462634E-2</v>
      </c>
      <c r="H50" s="27" t="str">
        <f t="shared" si="13"/>
        <v>OTM</v>
      </c>
      <c r="I50" s="33">
        <f>RTD("octo.rtdserver","",B50,73)</f>
        <v>252900</v>
      </c>
      <c r="J50" s="108" cm="1">
        <f t="array" ref="J50">_xll.BC($B50,"VIM")</f>
        <v>39.86</v>
      </c>
      <c r="K50" s="108" cm="1">
        <f t="array" ref="K50">_xll.BC($B50,"DEL")</f>
        <v>-0.27539999999999998</v>
      </c>
      <c r="L50" s="108" cm="1">
        <f t="array" ref="L50">_xll.BC($B50,"THE")</f>
        <v>-3.39E-2</v>
      </c>
      <c r="M50" s="108" cm="1">
        <f t="array" ref="M50">_xll.BC($B50,"GAM")</f>
        <v>7.3400000000000007E-2</v>
      </c>
      <c r="N50" s="109" cm="1">
        <f t="array" ref="N50">_xll.BC($B50,"PJU")</f>
        <v>0.84379999999999999</v>
      </c>
    </row>
    <row r="51" spans="1:14" ht="12.75" thickBot="1" x14ac:dyDescent="0.25">
      <c r="A51" s="110" cm="1">
        <f t="array" ref="A51">_xll.BC(B51,"PEX")</f>
        <v>25.03</v>
      </c>
      <c r="B51" s="100" t="s">
        <v>22768</v>
      </c>
      <c r="C51" s="111" cm="1">
        <f t="array" ref="C51">_xll.BC(B51,"DVC")</f>
        <v>44249</v>
      </c>
      <c r="D51" s="29" t="str">
        <f t="shared" si="10"/>
        <v>Aguardar</v>
      </c>
      <c r="E51" s="30" cm="1">
        <f t="array" ref="E51">_xll.BC(B51,"ULT")</f>
        <v>0.47</v>
      </c>
      <c r="F51" s="31">
        <f t="shared" si="11"/>
        <v>1.8777467039552534E-2</v>
      </c>
      <c r="G51" s="32">
        <f t="shared" si="12"/>
        <v>-7.1931776047460039E-2</v>
      </c>
      <c r="H51" s="27" t="str">
        <f t="shared" si="13"/>
        <v>OTM</v>
      </c>
      <c r="I51" s="33">
        <f>RTD("octo.rtdserver","",B51,73)</f>
        <v>2666000</v>
      </c>
      <c r="J51" s="108" cm="1">
        <f t="array" ref="J51">_xll.BC($B51,"VIM")</f>
        <v>39.630000000000003</v>
      </c>
      <c r="K51" s="108" cm="1">
        <f t="array" ref="K51">_xll.BC($B51,"DEL")</f>
        <v>-0.29559999999999997</v>
      </c>
      <c r="L51" s="108" cm="1">
        <f t="array" ref="L51">_xll.BC($B51,"THE")</f>
        <v>-3.5000000000000003E-2</v>
      </c>
      <c r="M51" s="108" cm="1">
        <f t="array" ref="M51">_xll.BC($B51,"GAM")</f>
        <v>7.5899999999999995E-2</v>
      </c>
      <c r="N51" s="109" cm="1">
        <f t="array" ref="N51">_xll.BC($B51,"PJU")</f>
        <v>0.93</v>
      </c>
    </row>
    <row r="52" spans="1:14" ht="12.75" thickBot="1" x14ac:dyDescent="0.25">
      <c r="A52" s="110" cm="1">
        <f t="array" ref="A52">_xll.BC(B52,"PEX")</f>
        <v>25.28</v>
      </c>
      <c r="B52" s="100" t="s">
        <v>14488</v>
      </c>
      <c r="C52" s="111" cm="1">
        <f t="array" ref="C52">_xll.BC(B52,"DVC")</f>
        <v>44249</v>
      </c>
      <c r="D52" s="29" t="str">
        <f t="shared" si="10"/>
        <v>Aguardar</v>
      </c>
      <c r="E52" s="30" cm="1">
        <f t="array" ref="E52">_xll.BC(B52,"ULT")</f>
        <v>0.54</v>
      </c>
      <c r="F52" s="31">
        <f t="shared" si="11"/>
        <v>2.1360759493670885E-2</v>
      </c>
      <c r="G52" s="32">
        <f t="shared" si="12"/>
        <v>-6.2662217278457444E-2</v>
      </c>
      <c r="H52" s="27" t="str">
        <f t="shared" si="13"/>
        <v>OTM</v>
      </c>
      <c r="I52" s="33">
        <f>RTD("octo.rtdserver","",B52,73)</f>
        <v>125700</v>
      </c>
      <c r="J52" s="108" cm="1">
        <f t="array" ref="J52">_xll.BC($B52,"VIM")</f>
        <v>39.53</v>
      </c>
      <c r="K52" s="108" cm="1">
        <f t="array" ref="K52">_xll.BC($B52,"DEL")</f>
        <v>-0.31619999999999998</v>
      </c>
      <c r="L52" s="108" cm="1">
        <f t="array" ref="L52">_xll.BC($B52,"THE")</f>
        <v>-3.5999999999999997E-2</v>
      </c>
      <c r="M52" s="108" cm="1">
        <f t="array" ref="M52">_xll.BC($B52,"GAM")</f>
        <v>7.8200000000000006E-2</v>
      </c>
      <c r="N52" s="109" cm="1">
        <f t="array" ref="N52">_xll.BC($B52,"PJU")</f>
        <v>1.0216000000000001</v>
      </c>
    </row>
    <row r="53" spans="1:14" ht="12.75" thickBot="1" x14ac:dyDescent="0.25">
      <c r="A53" s="110" cm="1">
        <f t="array" ref="A53">_xll.BC(B53,"PEX")</f>
        <v>25.53</v>
      </c>
      <c r="B53" s="100" t="s">
        <v>21916</v>
      </c>
      <c r="C53" s="111" cm="1">
        <f t="array" ref="C53">_xll.BC(B53,"DVC")</f>
        <v>44249</v>
      </c>
      <c r="D53" s="29" t="str">
        <f t="shared" si="10"/>
        <v>Aguardar</v>
      </c>
      <c r="E53" s="30" cm="1">
        <f t="array" ref="E53">_xll.BC(B53,"ULT")</f>
        <v>0.61</v>
      </c>
      <c r="F53" s="31">
        <f t="shared" si="11"/>
        <v>2.3893458676067372E-2</v>
      </c>
      <c r="G53" s="32">
        <f t="shared" si="12"/>
        <v>-5.3392658509454849E-2</v>
      </c>
      <c r="H53" s="27" t="str">
        <f t="shared" si="13"/>
        <v>OTM</v>
      </c>
      <c r="I53" s="33">
        <f>RTD("octo.rtdserver","",B53,73)</f>
        <v>52400</v>
      </c>
      <c r="J53" s="108" cm="1">
        <f t="array" ref="J53">_xll.BC($B53,"VIM")</f>
        <v>39.17</v>
      </c>
      <c r="K53" s="108" cm="1">
        <f t="array" ref="K53">_xll.BC($B53,"DEL")</f>
        <v>-0.33729999999999999</v>
      </c>
      <c r="L53" s="108" cm="1">
        <f t="array" ref="L53">_xll.BC($B53,"THE")</f>
        <v>-3.6999999999999998E-2</v>
      </c>
      <c r="M53" s="108" cm="1">
        <f t="array" ref="M53">_xll.BC($B53,"GAM")</f>
        <v>8.0299999999999996E-2</v>
      </c>
      <c r="N53" s="109" cm="1">
        <f t="array" ref="N53">_xll.BC($B53,"PJU")</f>
        <v>1.1189</v>
      </c>
    </row>
    <row r="54" spans="1:14" ht="12.75" thickBot="1" x14ac:dyDescent="0.25">
      <c r="A54" s="110" cm="1">
        <f t="array" ref="A54">_xll.BC(B54,"PEX")</f>
        <v>25.78</v>
      </c>
      <c r="B54" s="100" t="s">
        <v>24122</v>
      </c>
      <c r="C54" s="111" cm="1">
        <f t="array" ref="C54">_xll.BC(B54,"DVC")</f>
        <v>44249</v>
      </c>
      <c r="D54" s="29" t="str">
        <f t="shared" si="10"/>
        <v>Aguardar</v>
      </c>
      <c r="E54" s="30" cm="1">
        <f t="array" ref="E54">_xll.BC(B54,"ULT")</f>
        <v>0.7</v>
      </c>
      <c r="F54" s="31">
        <f t="shared" si="11"/>
        <v>2.7152831652443751E-2</v>
      </c>
      <c r="G54" s="32">
        <f t="shared" si="12"/>
        <v>-4.4123099740452254E-2</v>
      </c>
      <c r="H54" s="27" t="str">
        <f t="shared" si="13"/>
        <v>OTM</v>
      </c>
      <c r="I54" s="33">
        <f>RTD("octo.rtdserver","",B54,73)</f>
        <v>33000</v>
      </c>
      <c r="J54" s="108" cm="1">
        <f t="array" ref="J54">_xll.BC($B54,"VIM")</f>
        <v>39.28</v>
      </c>
      <c r="K54" s="108" cm="1">
        <f t="array" ref="K54">_xll.BC($B54,"DEL")</f>
        <v>-0.35859999999999997</v>
      </c>
      <c r="L54" s="108" cm="1">
        <f t="array" ref="L54">_xll.BC($B54,"THE")</f>
        <v>-3.78E-2</v>
      </c>
      <c r="M54" s="108" cm="1">
        <f t="array" ref="M54">_xll.BC($B54,"GAM")</f>
        <v>8.2100000000000006E-2</v>
      </c>
      <c r="N54" s="109" cm="1">
        <f t="array" ref="N54">_xll.BC($B54,"PJU")</f>
        <v>1.2217</v>
      </c>
    </row>
    <row r="55" spans="1:14" ht="12.75" thickBot="1" x14ac:dyDescent="0.25">
      <c r="A55" s="110" cm="1">
        <f t="array" ref="A55">_xll.BC(B55,"PEX")</f>
        <v>26.03</v>
      </c>
      <c r="B55" s="100" t="s">
        <v>24496</v>
      </c>
      <c r="C55" s="111" cm="1">
        <f t="array" ref="C55">_xll.BC(B55,"DVC")</f>
        <v>44249</v>
      </c>
      <c r="D55" s="29" t="str">
        <f t="shared" si="10"/>
        <v>Aguardar</v>
      </c>
      <c r="E55" s="30" cm="1">
        <f t="array" ref="E55">_xll.BC(B55,"ULT")</f>
        <v>0.78</v>
      </c>
      <c r="F55" s="31">
        <f t="shared" si="11"/>
        <v>2.9965424510180562E-2</v>
      </c>
      <c r="G55" s="32">
        <f t="shared" si="12"/>
        <v>-3.4853540971449659E-2</v>
      </c>
      <c r="H55" s="27" t="str">
        <f t="shared" si="13"/>
        <v>OTM</v>
      </c>
      <c r="I55" s="33">
        <f>RTD("octo.rtdserver","",B55,73)</f>
        <v>14800</v>
      </c>
      <c r="J55" s="108" cm="1">
        <f t="array" ref="J55">_xll.BC($B55,"VIM")</f>
        <v>38.770000000000003</v>
      </c>
      <c r="K55" s="108" cm="1">
        <f t="array" ref="K55">_xll.BC($B55,"DEL")</f>
        <v>-0.38019999999999998</v>
      </c>
      <c r="L55" s="108" cm="1">
        <f t="array" ref="L55">_xll.BC($B55,"THE")</f>
        <v>-3.85E-2</v>
      </c>
      <c r="M55" s="108" cm="1">
        <f t="array" ref="M55">_xll.BC($B55,"GAM")</f>
        <v>8.3699999999999997E-2</v>
      </c>
      <c r="N55" s="109" cm="1">
        <f t="array" ref="N55">_xll.BC($B55,"PJU")</f>
        <v>1.3302</v>
      </c>
    </row>
    <row r="56" spans="1:14" ht="12.75" thickBot="1" x14ac:dyDescent="0.25">
      <c r="A56" s="110" cm="1">
        <f t="array" ref="A56">_xll.BC(B56,"PEX")</f>
        <v>26.28</v>
      </c>
      <c r="B56" s="100" t="s">
        <v>22140</v>
      </c>
      <c r="C56" s="111" cm="1">
        <f t="array" ref="C56">_xll.BC(B56,"DVC")</f>
        <v>44249</v>
      </c>
      <c r="D56" s="29" t="str">
        <f t="shared" si="10"/>
        <v>Aguardar</v>
      </c>
      <c r="E56" s="30" cm="1">
        <f t="array" ref="E56">_xll.BC(B56,"ULT")</f>
        <v>0.88</v>
      </c>
      <c r="F56" s="31">
        <f t="shared" si="11"/>
        <v>3.3485540334855401E-2</v>
      </c>
      <c r="G56" s="32">
        <f t="shared" si="12"/>
        <v>-2.5583982202447064E-2</v>
      </c>
      <c r="H56" s="27" t="str">
        <f t="shared" si="13"/>
        <v>ATM</v>
      </c>
      <c r="I56" s="33">
        <f>RTD("octo.rtdserver","",B56,73)</f>
        <v>35000</v>
      </c>
      <c r="J56" s="108" cm="1">
        <f t="array" ref="J56">_xll.BC($B56,"VIM")</f>
        <v>38.69</v>
      </c>
      <c r="K56" s="108" cm="1">
        <f t="array" ref="K56">_xll.BC($B56,"DEL")</f>
        <v>-0.40200000000000002</v>
      </c>
      <c r="L56" s="108" cm="1">
        <f t="array" ref="L56">_xll.BC($B56,"THE")</f>
        <v>-3.9E-2</v>
      </c>
      <c r="M56" s="108" cm="1">
        <f t="array" ref="M56">_xll.BC($B56,"GAM")</f>
        <v>8.5000000000000006E-2</v>
      </c>
      <c r="N56" s="109" cm="1">
        <f t="array" ref="N56">_xll.BC($B56,"PJU")</f>
        <v>1.4441999999999999</v>
      </c>
    </row>
    <row r="57" spans="1:14" ht="12.75" thickBot="1" x14ac:dyDescent="0.25">
      <c r="A57" s="110" cm="1">
        <f t="array" ref="A57">_xll.BC(B57,"PEX")</f>
        <v>27.53</v>
      </c>
      <c r="B57" s="100" t="s">
        <v>15818</v>
      </c>
      <c r="C57" s="111" cm="1">
        <f t="array" ref="C57">_xll.BC(B57,"DVC")</f>
        <v>44249</v>
      </c>
      <c r="D57" s="29" t="str">
        <f t="shared" si="10"/>
        <v>Aguardar</v>
      </c>
      <c r="E57" s="30" cm="1">
        <f t="array" ref="E57">_xll.BC(B57,"ULT")</f>
        <v>1.49</v>
      </c>
      <c r="F57" s="31">
        <f t="shared" si="11"/>
        <v>5.4122775154377044E-2</v>
      </c>
      <c r="G57" s="32">
        <f t="shared" si="12"/>
        <v>2.076381164256591E-2</v>
      </c>
      <c r="H57" s="27" t="str">
        <f t="shared" si="13"/>
        <v>ATM</v>
      </c>
      <c r="I57" s="33">
        <f>RTD("octo.rtdserver","",B57,73)</f>
        <v>203700</v>
      </c>
      <c r="J57" s="108" cm="1">
        <f t="array" ref="J57">_xll.BC($B57,"VIM")</f>
        <v>37.93</v>
      </c>
      <c r="K57" s="108" cm="1">
        <f t="array" ref="K57">_xll.BC($B57,"DEL")</f>
        <v>-0.51090000000000002</v>
      </c>
      <c r="L57" s="108" cm="1">
        <f t="array" ref="L57">_xll.BC($B57,"THE")</f>
        <v>-0.04</v>
      </c>
      <c r="M57" s="108" cm="1">
        <f t="array" ref="M57">_xll.BC($B57,"GAM")</f>
        <v>8.77E-2</v>
      </c>
      <c r="N57" s="109" cm="1">
        <f t="array" ref="N57">_xll.BC($B57,"PJU")</f>
        <v>2.0975000000000001</v>
      </c>
    </row>
    <row r="58" spans="1:14" ht="12.75" thickBot="1" x14ac:dyDescent="0.25">
      <c r="A58" s="110" cm="1">
        <f t="array" ref="A58">_xll.BC(B58,"PEX")</f>
        <v>28.53</v>
      </c>
      <c r="B58" s="100" t="s">
        <v>24123</v>
      </c>
      <c r="C58" s="111" cm="1">
        <f t="array" ref="C58">_xll.BC(B58,"DVC")</f>
        <v>44249</v>
      </c>
      <c r="D58" s="29" t="str">
        <f t="shared" si="10"/>
        <v>Aguardar</v>
      </c>
      <c r="E58" s="30" cm="1">
        <f t="array" ref="E58">_xll.BC(B58,"ULT")</f>
        <v>2.2799999999999998</v>
      </c>
      <c r="F58" s="31">
        <f t="shared" si="11"/>
        <v>7.9915878023133533E-2</v>
      </c>
      <c r="G58" s="32">
        <f t="shared" si="12"/>
        <v>5.784204671857629E-2</v>
      </c>
      <c r="H58" s="27" t="str">
        <f t="shared" si="13"/>
        <v>ITM</v>
      </c>
      <c r="I58" s="33">
        <f>RTD("octo.rtdserver","",B58,73)</f>
        <v>0</v>
      </c>
      <c r="J58" s="108" cm="1">
        <f t="array" ref="J58">_xll.BC($B58,"VIM")</f>
        <v>42.77</v>
      </c>
      <c r="K58" s="108" cm="1">
        <f t="array" ref="K58">_xll.BC($B58,"DEL")</f>
        <v>-0.59440000000000004</v>
      </c>
      <c r="L58" s="108" cm="1">
        <f t="array" ref="L58">_xll.BC($B58,"THE")</f>
        <v>-3.8600000000000002E-2</v>
      </c>
      <c r="M58" s="108" cm="1">
        <f t="array" ref="M58">_xll.BC($B58,"GAM")</f>
        <v>8.5199999999999998E-2</v>
      </c>
      <c r="N58" s="109" cm="1">
        <f t="array" ref="N58">_xll.BC($B58,"PJU")</f>
        <v>2.7151000000000001</v>
      </c>
    </row>
    <row r="59" spans="1:14" ht="12.75" thickBot="1" x14ac:dyDescent="0.25">
      <c r="A59" s="110" cm="1">
        <f t="array" ref="A59">_xll.BC(B59,"PEX")</f>
        <v>29.53</v>
      </c>
      <c r="B59" s="100" t="s">
        <v>14096</v>
      </c>
      <c r="C59" s="111" cm="1">
        <f t="array" ref="C59">_xll.BC(B59,"DVC")</f>
        <v>44249</v>
      </c>
      <c r="D59" s="29" t="str">
        <f t="shared" si="10"/>
        <v>Aguardar</v>
      </c>
      <c r="E59" s="30" cm="1">
        <f t="array" ref="E59">_xll.BC(B59,"ULT")</f>
        <v>2.2000000000000002</v>
      </c>
      <c r="F59" s="31">
        <f t="shared" si="11"/>
        <v>7.4500507958008805E-2</v>
      </c>
      <c r="G59" s="32">
        <f t="shared" si="12"/>
        <v>9.4920281794586669E-2</v>
      </c>
      <c r="H59" s="27" t="str">
        <f t="shared" si="13"/>
        <v>ITM</v>
      </c>
      <c r="I59" s="33">
        <f>RTD("octo.rtdserver","",B59,73)</f>
        <v>0</v>
      </c>
      <c r="J59" s="108" t="str" cm="1">
        <f t="array" ref="J59">_xll.BC($B59,"VIM")</f>
        <v/>
      </c>
      <c r="K59" s="108" cm="1">
        <f t="array" ref="K59">_xll.BC($B59,"DEL")</f>
        <v>-0.67110000000000003</v>
      </c>
      <c r="L59" s="108" cm="1">
        <f t="array" ref="L59">_xll.BC($B59,"THE")</f>
        <v>-3.5700000000000003E-2</v>
      </c>
      <c r="M59" s="108" cm="1">
        <f t="array" ref="M59">_xll.BC($B59,"GAM")</f>
        <v>7.9500000000000001E-2</v>
      </c>
      <c r="N59" s="109" cm="1">
        <f t="array" ref="N59">_xll.BC($B59,"PJU")</f>
        <v>3.4085999999999999</v>
      </c>
    </row>
    <row r="60" spans="1:14" x14ac:dyDescent="0.2">
      <c r="A60" s="29" t="s">
        <v>13996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J60" s="27" t="s">
        <v>26417</v>
      </c>
      <c r="K60" s="27" t="s">
        <v>26418</v>
      </c>
      <c r="L60" s="27" t="s">
        <v>26420</v>
      </c>
      <c r="M60" s="27" t="s">
        <v>26419</v>
      </c>
      <c r="N60" s="27" t="s">
        <v>26421</v>
      </c>
    </row>
    <row r="61" spans="1:14" ht="12.75" thickBot="1" x14ac:dyDescent="0.25">
      <c r="A61" s="110" cm="1">
        <f t="array" ref="A61">_xll.BC(B61,"PEX")</f>
        <v>26.11</v>
      </c>
      <c r="B61" s="101" t="s">
        <v>24146</v>
      </c>
      <c r="C61" s="111" cm="1">
        <f t="array" ref="C61">_xll.BC(B61,"DVC")</f>
        <v>44249</v>
      </c>
      <c r="D61" s="29" t="str">
        <f t="shared" ref="D61:D76" si="14">IF(G61&gt;(-10%),"Aguardar",IF(F61&gt;2%,"Montar","Aguardar"))</f>
        <v>Aguardar</v>
      </c>
      <c r="E61" s="30" cm="1">
        <f t="array" ref="E61">_xll.BC(B61,"ULT")</f>
        <v>0.11</v>
      </c>
      <c r="F61" s="31">
        <f t="shared" ref="F61:F75" si="15">IFERROR(E61*100%/A61,"")</f>
        <v>4.2129452317119882E-3</v>
      </c>
      <c r="G61" s="32">
        <f t="shared" ref="G61:G76" si="16">IFERROR((A61/$P$12)-100%,"")</f>
        <v>-0.17347261791706237</v>
      </c>
      <c r="H61" s="27" t="str">
        <f t="shared" ref="H61:H93" si="17">IF(G61&lt;(-3%),"OTM",IF(G61&gt;(3%),"ITM","ATM"))</f>
        <v>OTM</v>
      </c>
      <c r="I61" s="33">
        <f>RTD("octo.rtdserver","",B61,73)</f>
        <v>5000</v>
      </c>
      <c r="J61" s="108" cm="1">
        <f t="array" ref="J61">_xll.BC($B61,"VIM")</f>
        <v>43.65</v>
      </c>
      <c r="K61" s="108" cm="1">
        <f t="array" ref="K61">_xll.BC($B61,"DEL")</f>
        <v>-7.7899999999999997E-2</v>
      </c>
      <c r="L61" s="108" cm="1">
        <f t="array" ref="L61">_xll.BC($B61,"THE")</f>
        <v>-1.47E-2</v>
      </c>
      <c r="M61" s="108" cm="1">
        <f t="array" ref="M61">_xll.BC($B61,"GAM")</f>
        <v>3.2300000000000002E-2</v>
      </c>
      <c r="N61" s="109" cm="1">
        <f t="array" ref="N61">_xll.BC($B61,"PJU")</f>
        <v>0.16800000000000001</v>
      </c>
    </row>
    <row r="62" spans="1:14" ht="12.75" thickBot="1" x14ac:dyDescent="0.25">
      <c r="A62" s="110" cm="1">
        <f t="array" ref="A62">_xll.BC(B62,"PEX")</f>
        <v>25.11</v>
      </c>
      <c r="B62" s="101" t="s">
        <v>24147</v>
      </c>
      <c r="C62" s="111" cm="1">
        <f t="array" ref="C62">_xll.BC(B62,"DVC")</f>
        <v>44249</v>
      </c>
      <c r="D62" s="29" t="str">
        <f t="shared" si="14"/>
        <v>Aguardar</v>
      </c>
      <c r="E62" s="30" cm="1">
        <f t="array" ref="E62">_xll.BC(B62,"ULT")</f>
        <v>0.08</v>
      </c>
      <c r="F62" s="31">
        <f t="shared" si="15"/>
        <v>3.1859816806053365E-3</v>
      </c>
      <c r="G62" s="32">
        <f t="shared" si="16"/>
        <v>-0.20512820512820518</v>
      </c>
      <c r="H62" s="27" t="str">
        <f t="shared" si="17"/>
        <v>OTM</v>
      </c>
      <c r="I62" s="33">
        <f>RTD("octo.rtdserver","",B62,73)</f>
        <v>7400</v>
      </c>
      <c r="J62" s="108" cm="1">
        <f t="array" ref="J62">_xll.BC($B62,"VIM")</f>
        <v>47.35</v>
      </c>
      <c r="K62" s="108" cm="1">
        <f t="array" ref="K62">_xll.BC($B62,"DEL")</f>
        <v>-4.5199999999999997E-2</v>
      </c>
      <c r="L62" s="108" cm="1">
        <f t="array" ref="L62">_xll.BC($B62,"THE")</f>
        <v>-9.5999999999999992E-3</v>
      </c>
      <c r="M62" s="108" cm="1">
        <f t="array" ref="M62">_xll.BC($B62,"GAM")</f>
        <v>2.1100000000000001E-2</v>
      </c>
      <c r="N62" s="109" cm="1">
        <f t="array" ref="N62">_xll.BC($B62,"PJU")</f>
        <v>8.8599999999999998E-2</v>
      </c>
    </row>
    <row r="63" spans="1:14" ht="12.75" thickBot="1" x14ac:dyDescent="0.25">
      <c r="A63" s="110" cm="1">
        <f t="array" ref="A63">_xll.BC(B63,"PEX")</f>
        <v>25.36</v>
      </c>
      <c r="B63" s="101" t="s">
        <v>14421</v>
      </c>
      <c r="C63" s="111" cm="1">
        <f t="array" ref="C63">_xll.BC(B63,"DVC")</f>
        <v>44249</v>
      </c>
      <c r="D63" s="29" t="str">
        <f t="shared" si="14"/>
        <v>Aguardar</v>
      </c>
      <c r="E63" s="30" cm="1">
        <f t="array" ref="E63">_xll.BC(B63,"ULT")</f>
        <v>0.09</v>
      </c>
      <c r="F63" s="31">
        <f t="shared" si="15"/>
        <v>3.5488958990536278E-3</v>
      </c>
      <c r="G63" s="32">
        <f t="shared" si="16"/>
        <v>-0.19721430832541942</v>
      </c>
      <c r="H63" s="27" t="str">
        <f t="shared" si="17"/>
        <v>OTM</v>
      </c>
      <c r="I63" s="33">
        <f>RTD("octo.rtdserver","",B63,73)</f>
        <v>0</v>
      </c>
      <c r="J63" s="108" cm="1">
        <f t="array" ref="J63">_xll.BC($B63,"VIM")</f>
        <v>46.8</v>
      </c>
      <c r="K63" s="108" cm="1">
        <f t="array" ref="K63">_xll.BC($B63,"DEL")</f>
        <v>-5.2200000000000003E-2</v>
      </c>
      <c r="L63" s="108" cm="1">
        <f t="array" ref="L63">_xll.BC($B63,"THE")</f>
        <v>-1.0800000000000001E-2</v>
      </c>
      <c r="M63" s="108" cm="1">
        <f t="array" ref="M63">_xll.BC($B63,"GAM")</f>
        <v>2.3699999999999999E-2</v>
      </c>
      <c r="N63" s="109" cm="1">
        <f t="array" ref="N63">_xll.BC($B63,"PJU")</f>
        <v>0.1048</v>
      </c>
    </row>
    <row r="64" spans="1:14" ht="12.75" thickBot="1" x14ac:dyDescent="0.25">
      <c r="A64" s="110" cm="1">
        <f t="array" ref="A64">_xll.BC(B64,"PEX")</f>
        <v>25.61</v>
      </c>
      <c r="B64" s="101" t="s">
        <v>14492</v>
      </c>
      <c r="C64" s="111" cm="1">
        <f t="array" ref="C64">_xll.BC(B64,"DVC")</f>
        <v>44249</v>
      </c>
      <c r="D64" s="29" t="str">
        <f t="shared" si="14"/>
        <v>Aguardar</v>
      </c>
      <c r="E64" s="30" cm="1">
        <f t="array" ref="E64">_xll.BC(B64,"ULT")</f>
        <v>0.1</v>
      </c>
      <c r="F64" s="31">
        <f t="shared" si="15"/>
        <v>3.9047247169074584E-3</v>
      </c>
      <c r="G64" s="32">
        <f t="shared" si="16"/>
        <v>-0.18930041152263377</v>
      </c>
      <c r="H64" s="27" t="str">
        <f t="shared" si="17"/>
        <v>OTM</v>
      </c>
      <c r="I64" s="33">
        <f>RTD("octo.rtdserver","",B64,73)</f>
        <v>0</v>
      </c>
      <c r="J64" s="108" cm="1">
        <f t="array" ref="J64">_xll.BC($B64,"VIM")</f>
        <v>46.14</v>
      </c>
      <c r="K64" s="108" cm="1">
        <f t="array" ref="K64">_xll.BC($B64,"DEL")</f>
        <v>-0.06</v>
      </c>
      <c r="L64" s="108" cm="1">
        <f t="array" ref="L64">_xll.BC($B64,"THE")</f>
        <v>-1.21E-2</v>
      </c>
      <c r="M64" s="108" cm="1">
        <f t="array" ref="M64">_xll.BC($B64,"GAM")</f>
        <v>2.64E-2</v>
      </c>
      <c r="N64" s="109" cm="1">
        <f t="array" ref="N64">_xll.BC($B64,"PJU")</f>
        <v>0.12330000000000001</v>
      </c>
    </row>
    <row r="65" spans="1:14" ht="12.75" thickBot="1" x14ac:dyDescent="0.25">
      <c r="A65" s="110" cm="1">
        <f t="array" ref="A65">_xll.BC(B65,"PEX")</f>
        <v>25.86</v>
      </c>
      <c r="B65" s="101" t="s">
        <v>24148</v>
      </c>
      <c r="C65" s="111" cm="1">
        <f t="array" ref="C65">_xll.BC(B65,"DVC")</f>
        <v>44249</v>
      </c>
      <c r="D65" s="29" t="str">
        <f t="shared" si="14"/>
        <v>Aguardar</v>
      </c>
      <c r="E65" s="30" cm="1">
        <f t="array" ref="E65">_xll.BC(B65,"ULT")</f>
        <v>0.11</v>
      </c>
      <c r="F65" s="31">
        <f t="shared" si="15"/>
        <v>4.2536736272235113E-3</v>
      </c>
      <c r="G65" s="32">
        <f t="shared" si="16"/>
        <v>-0.18138651471984801</v>
      </c>
      <c r="H65" s="27" t="str">
        <f t="shared" si="17"/>
        <v>OTM</v>
      </c>
      <c r="I65" s="33">
        <f>RTD("octo.rtdserver","",B65,73)</f>
        <v>0</v>
      </c>
      <c r="J65" s="108" cm="1">
        <f t="array" ref="J65">_xll.BC($B65,"VIM")</f>
        <v>45.38</v>
      </c>
      <c r="K65" s="108" cm="1">
        <f t="array" ref="K65">_xll.BC($B65,"DEL")</f>
        <v>-6.8500000000000005E-2</v>
      </c>
      <c r="L65" s="108" cm="1">
        <f t="array" ref="L65">_xll.BC($B65,"THE")</f>
        <v>-1.34E-2</v>
      </c>
      <c r="M65" s="108" cm="1">
        <f t="array" ref="M65">_xll.BC($B65,"GAM")</f>
        <v>2.93E-2</v>
      </c>
      <c r="N65" s="109" cm="1">
        <f t="array" ref="N65">_xll.BC($B65,"PJU")</f>
        <v>0.14430000000000001</v>
      </c>
    </row>
    <row r="66" spans="1:14" ht="12.75" thickBot="1" x14ac:dyDescent="0.25">
      <c r="A66" s="110" cm="1">
        <f t="array" ref="A66">_xll.BC(B66,"PEX")</f>
        <v>27.86</v>
      </c>
      <c r="B66" s="101" t="s">
        <v>22169</v>
      </c>
      <c r="C66" s="111" cm="1">
        <f t="array" ref="C66">_xll.BC(B66,"DVC")</f>
        <v>44249</v>
      </c>
      <c r="D66" s="29" t="str">
        <f t="shared" si="14"/>
        <v>Aguardar</v>
      </c>
      <c r="E66" s="30" cm="1">
        <f t="array" ref="E66">_xll.BC(B66,"ULT")</f>
        <v>0.25</v>
      </c>
      <c r="F66" s="31">
        <f t="shared" si="15"/>
        <v>8.9734386216798277E-3</v>
      </c>
      <c r="G66" s="32">
        <f t="shared" si="16"/>
        <v>-0.1180753402975625</v>
      </c>
      <c r="H66" s="27" t="str">
        <f t="shared" si="17"/>
        <v>OTM</v>
      </c>
      <c r="I66" s="33">
        <f>RTD("octo.rtdserver","",B66,73)</f>
        <v>6200</v>
      </c>
      <c r="J66" s="108" cm="1">
        <f t="array" ref="J66">_xll.BC($B66,"VIM")</f>
        <v>40.020000000000003</v>
      </c>
      <c r="K66" s="108" cm="1">
        <f t="array" ref="K66">_xll.BC($B66,"DEL")</f>
        <v>-0.16719999999999999</v>
      </c>
      <c r="L66" s="108" cm="1">
        <f t="array" ref="L66">_xll.BC($B66,"THE")</f>
        <v>-2.52E-2</v>
      </c>
      <c r="M66" s="108" cm="1">
        <f t="array" ref="M66">_xll.BC($B66,"GAM")</f>
        <v>5.5500000000000001E-2</v>
      </c>
      <c r="N66" s="109" cm="1">
        <f t="array" ref="N66">_xll.BC($B66,"PJU")</f>
        <v>0.42920000000000003</v>
      </c>
    </row>
    <row r="67" spans="1:14" ht="12.75" thickBot="1" x14ac:dyDescent="0.25">
      <c r="A67" s="110" cm="1">
        <f t="array" ref="A67">_xll.BC(B67,"PEX")</f>
        <v>27.11</v>
      </c>
      <c r="B67" s="101" t="s">
        <v>22781</v>
      </c>
      <c r="C67" s="111" cm="1">
        <f t="array" ref="C67">_xll.BC(B67,"DVC")</f>
        <v>44249</v>
      </c>
      <c r="D67" s="29" t="str">
        <f t="shared" si="14"/>
        <v>Aguardar</v>
      </c>
      <c r="E67" s="30" cm="1">
        <f t="array" ref="E67">_xll.BC(B67,"ULT")</f>
        <v>0.18</v>
      </c>
      <c r="F67" s="31">
        <f t="shared" si="15"/>
        <v>6.6396163777203985E-3</v>
      </c>
      <c r="G67" s="32">
        <f t="shared" si="16"/>
        <v>-0.14181703070591956</v>
      </c>
      <c r="H67" s="27" t="str">
        <f t="shared" si="17"/>
        <v>OTM</v>
      </c>
      <c r="I67" s="33">
        <f>RTD("octo.rtdserver","",B67,73)</f>
        <v>0</v>
      </c>
      <c r="J67" s="108" cm="1">
        <f t="array" ref="J67">_xll.BC($B67,"VIM")</f>
        <v>41.76</v>
      </c>
      <c r="K67" s="108" cm="1">
        <f t="array" ref="K67">_xll.BC($B67,"DEL")</f>
        <v>-0.1237</v>
      </c>
      <c r="L67" s="108" cm="1">
        <f t="array" ref="L67">_xll.BC($B67,"THE")</f>
        <v>-2.06E-2</v>
      </c>
      <c r="M67" s="108" cm="1">
        <f t="array" ref="M67">_xll.BC($B67,"GAM")</f>
        <v>4.53E-2</v>
      </c>
      <c r="N67" s="109" cm="1">
        <f t="array" ref="N67">_xll.BC($B67,"PJU")</f>
        <v>0.29470000000000002</v>
      </c>
    </row>
    <row r="68" spans="1:14" ht="12.75" thickBot="1" x14ac:dyDescent="0.25">
      <c r="A68" s="110" cm="1">
        <f t="array" ref="A68">_xll.BC(B68,"PEX")</f>
        <v>28.61</v>
      </c>
      <c r="B68" s="101" t="s">
        <v>21425</v>
      </c>
      <c r="C68" s="111" cm="1">
        <f t="array" ref="C68">_xll.BC(B68,"DVC")</f>
        <v>44249</v>
      </c>
      <c r="D68" s="29" t="str">
        <f t="shared" si="14"/>
        <v>Aguardar</v>
      </c>
      <c r="E68" s="30" cm="1">
        <f t="array" ref="E68">_xll.BC(B68,"ULT")</f>
        <v>0.35</v>
      </c>
      <c r="F68" s="31">
        <f t="shared" si="15"/>
        <v>1.2233484795526038E-2</v>
      </c>
      <c r="G68" s="32">
        <f t="shared" si="16"/>
        <v>-9.4333649889205451E-2</v>
      </c>
      <c r="H68" s="27" t="str">
        <f t="shared" si="17"/>
        <v>OTM</v>
      </c>
      <c r="I68" s="33">
        <f>RTD("octo.rtdserver","",B68,73)</f>
        <v>2600</v>
      </c>
      <c r="J68" s="108" cm="1">
        <f t="array" ref="J68">_xll.BC($B68,"VIM")</f>
        <v>38.51</v>
      </c>
      <c r="K68" s="108" cm="1">
        <f t="array" ref="K68">_xll.BC($B68,"DEL")</f>
        <v>-0.21790000000000001</v>
      </c>
      <c r="L68" s="108" cm="1">
        <f t="array" ref="L68">_xll.BC($B68,"THE")</f>
        <v>-2.9600000000000001E-2</v>
      </c>
      <c r="M68" s="108" cm="1">
        <f t="array" ref="M68">_xll.BC($B68,"GAM")</f>
        <v>6.5199999999999994E-2</v>
      </c>
      <c r="N68" s="109" cm="1">
        <f t="array" ref="N68">_xll.BC($B68,"PJU")</f>
        <v>0.60389999999999999</v>
      </c>
    </row>
    <row r="69" spans="1:14" ht="12.75" thickBot="1" x14ac:dyDescent="0.25">
      <c r="A69" s="110" cm="1">
        <f t="array" ref="A69">_xll.BC(B69,"PEX")</f>
        <v>28.11</v>
      </c>
      <c r="B69" s="101" t="s">
        <v>22170</v>
      </c>
      <c r="C69" s="111" cm="1">
        <f t="array" ref="C69">_xll.BC(B69,"DVC")</f>
        <v>44249</v>
      </c>
      <c r="D69" s="29" t="str">
        <f t="shared" si="14"/>
        <v>Aguardar</v>
      </c>
      <c r="E69" s="30" cm="1">
        <f t="array" ref="E69">_xll.BC(B69,"ULT")</f>
        <v>0.28000000000000003</v>
      </c>
      <c r="F69" s="31">
        <f t="shared" si="15"/>
        <v>9.9608680184987558E-3</v>
      </c>
      <c r="G69" s="32">
        <f t="shared" si="16"/>
        <v>-0.11016144349477686</v>
      </c>
      <c r="H69" s="27" t="str">
        <f t="shared" si="17"/>
        <v>OTM</v>
      </c>
      <c r="I69" s="33">
        <f>RTD("octo.rtdserver","",B69,73)</f>
        <v>4100</v>
      </c>
      <c r="J69" s="108" cm="1">
        <f t="array" ref="J69">_xll.BC($B69,"VIM")</f>
        <v>39.51</v>
      </c>
      <c r="K69" s="108" cm="1">
        <f t="array" ref="K69">_xll.BC($B69,"DEL")</f>
        <v>-0.18329999999999999</v>
      </c>
      <c r="L69" s="108" cm="1">
        <f t="array" ref="L69">_xll.BC($B69,"THE")</f>
        <v>-2.6700000000000002E-2</v>
      </c>
      <c r="M69" s="108" cm="1">
        <f t="array" ref="M69">_xll.BC($B69,"GAM")</f>
        <v>5.8799999999999998E-2</v>
      </c>
      <c r="N69" s="109" cm="1">
        <f t="array" ref="N69">_xll.BC($B69,"PJU")</f>
        <v>0.48280000000000001</v>
      </c>
    </row>
    <row r="70" spans="1:14" ht="12.75" thickBot="1" x14ac:dyDescent="0.25">
      <c r="A70" s="110" cm="1">
        <f t="array" ref="A70">_xll.BC(B70,"PEX")</f>
        <v>28.36</v>
      </c>
      <c r="B70" s="101" t="s">
        <v>20763</v>
      </c>
      <c r="C70" s="111" cm="1">
        <f t="array" ref="C70">_xll.BC(B70,"DVC")</f>
        <v>44249</v>
      </c>
      <c r="D70" s="29" t="str">
        <f t="shared" si="14"/>
        <v>Aguardar</v>
      </c>
      <c r="E70" s="30" cm="1">
        <f t="array" ref="E70">_xll.BC(B70,"ULT")</f>
        <v>0.36</v>
      </c>
      <c r="F70" s="31">
        <f t="shared" si="15"/>
        <v>1.2693935119887164E-2</v>
      </c>
      <c r="G70" s="32">
        <f t="shared" si="16"/>
        <v>-0.1022475466919911</v>
      </c>
      <c r="H70" s="27" t="str">
        <f t="shared" si="17"/>
        <v>OTM</v>
      </c>
      <c r="I70" s="33">
        <f>RTD("octo.rtdserver","",B70,73)</f>
        <v>0</v>
      </c>
      <c r="J70" s="108" cm="1">
        <f t="array" ref="J70">_xll.BC($B70,"VIM")</f>
        <v>41.06</v>
      </c>
      <c r="K70" s="108" cm="1">
        <f t="array" ref="K70">_xll.BC($B70,"DEL")</f>
        <v>-0.20019999999999999</v>
      </c>
      <c r="L70" s="108" cm="1">
        <f t="array" ref="L70">_xll.BC($B70,"THE")</f>
        <v>-2.8199999999999999E-2</v>
      </c>
      <c r="M70" s="108" cm="1">
        <f t="array" ref="M70">_xll.BC($B70,"GAM")</f>
        <v>6.2100000000000002E-2</v>
      </c>
      <c r="N70" s="109" cm="1">
        <f t="array" ref="N70">_xll.BC($B70,"PJU")</f>
        <v>0.54090000000000005</v>
      </c>
    </row>
    <row r="71" spans="1:14" ht="12.75" thickBot="1" x14ac:dyDescent="0.25">
      <c r="A71" s="110" cm="1">
        <f t="array" ref="A71">_xll.BC(B71,"PEX")</f>
        <v>28.86</v>
      </c>
      <c r="B71" s="101" t="s">
        <v>22414</v>
      </c>
      <c r="C71" s="111" cm="1">
        <f t="array" ref="C71">_xll.BC(B71,"DVC")</f>
        <v>44249</v>
      </c>
      <c r="D71" s="29" t="str">
        <f t="shared" si="14"/>
        <v>Aguardar</v>
      </c>
      <c r="E71" s="30" cm="1">
        <f t="array" ref="E71">_xll.BC(B71,"ULT")</f>
        <v>0.4</v>
      </c>
      <c r="F71" s="31">
        <f t="shared" si="15"/>
        <v>1.3860013860013861E-2</v>
      </c>
      <c r="G71" s="32">
        <f t="shared" si="16"/>
        <v>-8.6419753086419804E-2</v>
      </c>
      <c r="H71" s="27" t="str">
        <f t="shared" si="17"/>
        <v>OTM</v>
      </c>
      <c r="I71" s="33">
        <f>RTD("octo.rtdserver","",B71,73)</f>
        <v>48300</v>
      </c>
      <c r="J71" s="108" cm="1">
        <f t="array" ref="J71">_xll.BC($B71,"VIM")</f>
        <v>38.380000000000003</v>
      </c>
      <c r="K71" s="108" cm="1">
        <f t="array" ref="K71">_xll.BC($B71,"DEL")</f>
        <v>-0.23619999999999999</v>
      </c>
      <c r="L71" s="108" cm="1">
        <f t="array" ref="L71">_xll.BC($B71,"THE")</f>
        <v>-3.1E-2</v>
      </c>
      <c r="M71" s="108" cm="1">
        <f t="array" ref="M71">_xll.BC($B71,"GAM")</f>
        <v>6.83E-2</v>
      </c>
      <c r="N71" s="109" cm="1">
        <f t="array" ref="N71">_xll.BC($B71,"PJU")</f>
        <v>0.67179999999999995</v>
      </c>
    </row>
    <row r="72" spans="1:14" ht="12.75" thickBot="1" x14ac:dyDescent="0.25">
      <c r="A72" s="110" cm="1">
        <f t="array" ref="A72">_xll.BC(B72,"PEX")</f>
        <v>29.11</v>
      </c>
      <c r="B72" s="101" t="s">
        <v>20530</v>
      </c>
      <c r="C72" s="111" cm="1">
        <f t="array" ref="C72">_xll.BC(B72,"DVC")</f>
        <v>44249</v>
      </c>
      <c r="D72" s="29" t="str">
        <f t="shared" si="14"/>
        <v>Aguardar</v>
      </c>
      <c r="E72" s="30" cm="1">
        <f t="array" ref="E72">_xll.BC(B72,"ULT")</f>
        <v>0.45</v>
      </c>
      <c r="F72" s="31">
        <f t="shared" si="15"/>
        <v>1.5458605290278255E-2</v>
      </c>
      <c r="G72" s="32">
        <f t="shared" si="16"/>
        <v>-7.8505856283634046E-2</v>
      </c>
      <c r="H72" s="27" t="str">
        <f t="shared" si="17"/>
        <v>OTM</v>
      </c>
      <c r="I72" s="33">
        <f>RTD("octo.rtdserver","",B72,73)</f>
        <v>5900</v>
      </c>
      <c r="J72" s="108" cm="1">
        <f t="array" ref="J72">_xll.BC($B72,"VIM")</f>
        <v>38.049999999999997</v>
      </c>
      <c r="K72" s="108" cm="1">
        <f t="array" ref="K72">_xll.BC($B72,"DEL")</f>
        <v>-0.25519999999999998</v>
      </c>
      <c r="L72" s="108" cm="1">
        <f t="array" ref="L72">_xll.BC($B72,"THE")</f>
        <v>-3.2300000000000002E-2</v>
      </c>
      <c r="M72" s="108" cm="1">
        <f t="array" ref="M72">_xll.BC($B72,"GAM")</f>
        <v>7.1199999999999999E-2</v>
      </c>
      <c r="N72" s="109" cm="1">
        <f t="array" ref="N72">_xll.BC($B72,"PJU")</f>
        <v>0.74490000000000001</v>
      </c>
    </row>
    <row r="73" spans="1:14" ht="12.75" thickBot="1" x14ac:dyDescent="0.25">
      <c r="A73" s="110" cm="1">
        <f t="array" ref="A73">_xll.BC(B73,"PEX")</f>
        <v>29.36</v>
      </c>
      <c r="B73" s="101" t="s">
        <v>20764</v>
      </c>
      <c r="C73" s="111" cm="1">
        <f t="array" ref="C73">_xll.BC(B73,"DVC")</f>
        <v>44249</v>
      </c>
      <c r="D73" s="29" t="str">
        <f t="shared" si="14"/>
        <v>Aguardar</v>
      </c>
      <c r="E73" s="30" cm="1">
        <f t="array" ref="E73">_xll.BC(B73,"ULT")</f>
        <v>0.51</v>
      </c>
      <c r="F73" s="31">
        <f t="shared" si="15"/>
        <v>1.7370572207084468E-2</v>
      </c>
      <c r="G73" s="32">
        <f t="shared" si="16"/>
        <v>-7.0591959480848399E-2</v>
      </c>
      <c r="H73" s="27" t="str">
        <f t="shared" si="17"/>
        <v>OTM</v>
      </c>
      <c r="I73" s="33">
        <f>RTD("octo.rtdserver","",B73,73)</f>
        <v>19200</v>
      </c>
      <c r="J73" s="108" cm="1">
        <f t="array" ref="J73">_xll.BC($B73,"VIM")</f>
        <v>37.9</v>
      </c>
      <c r="K73" s="108" cm="1">
        <f t="array" ref="K73">_xll.BC($B73,"DEL")</f>
        <v>-0.27479999999999999</v>
      </c>
      <c r="L73" s="108" cm="1">
        <f t="array" ref="L73">_xll.BC($B73,"THE")</f>
        <v>-3.3500000000000002E-2</v>
      </c>
      <c r="M73" s="108" cm="1">
        <f t="array" ref="M73">_xll.BC($B73,"GAM")</f>
        <v>7.3899999999999993E-2</v>
      </c>
      <c r="N73" s="109" cm="1">
        <f t="array" ref="N73">_xll.BC($B73,"PJU")</f>
        <v>0.82320000000000004</v>
      </c>
    </row>
    <row r="74" spans="1:14" ht="12.75" thickBot="1" x14ac:dyDescent="0.25">
      <c r="A74" s="110" cm="1">
        <f t="array" ref="A74">_xll.BC(B74,"PEX")</f>
        <v>29.61</v>
      </c>
      <c r="B74" s="101" t="s">
        <v>14422</v>
      </c>
      <c r="C74" s="111" cm="1">
        <f t="array" ref="C74">_xll.BC(B74,"DVC")</f>
        <v>44249</v>
      </c>
      <c r="D74" s="29" t="str">
        <f t="shared" si="14"/>
        <v>Aguardar</v>
      </c>
      <c r="E74" s="30" cm="1">
        <f t="array" ref="E74">_xll.BC(B74,"ULT")</f>
        <v>0.56999999999999995</v>
      </c>
      <c r="F74" s="31">
        <f t="shared" si="15"/>
        <v>1.9250253292806482E-2</v>
      </c>
      <c r="G74" s="32">
        <f t="shared" si="16"/>
        <v>-6.267806267806264E-2</v>
      </c>
      <c r="H74" s="27" t="str">
        <f t="shared" si="17"/>
        <v>OTM</v>
      </c>
      <c r="I74" s="33">
        <f>RTD("octo.rtdserver","",B74,73)</f>
        <v>8600</v>
      </c>
      <c r="J74" s="108" cm="1">
        <f t="array" ref="J74">_xll.BC($B74,"VIM")</f>
        <v>37.56</v>
      </c>
      <c r="K74" s="108" cm="1">
        <f t="array" ref="K74">_xll.BC($B74,"DEL")</f>
        <v>-0.29499999999999998</v>
      </c>
      <c r="L74" s="108" cm="1">
        <f t="array" ref="L74">_xll.BC($B74,"THE")</f>
        <v>-3.4599999999999999E-2</v>
      </c>
      <c r="M74" s="108" cm="1">
        <f t="array" ref="M74">_xll.BC($B74,"GAM")</f>
        <v>7.6399999999999996E-2</v>
      </c>
      <c r="N74" s="109" cm="1">
        <f t="array" ref="N74">_xll.BC($B74,"PJU")</f>
        <v>0.90680000000000005</v>
      </c>
    </row>
    <row r="75" spans="1:14" ht="12.75" thickBot="1" x14ac:dyDescent="0.25">
      <c r="A75" s="110" cm="1">
        <f t="array" ref="A75">_xll.BC(B75,"PEX")</f>
        <v>30.11</v>
      </c>
      <c r="B75" s="101" t="s">
        <v>23226</v>
      </c>
      <c r="C75" s="111" cm="1">
        <f t="array" ref="C75">_xll.BC(B75,"DVC")</f>
        <v>44249</v>
      </c>
      <c r="D75" s="29" t="str">
        <f t="shared" si="14"/>
        <v>Aguardar</v>
      </c>
      <c r="E75" s="30" cm="1">
        <f t="array" ref="E75">_xll.BC(B75,"ULT")</f>
        <v>0.69</v>
      </c>
      <c r="F75" s="31">
        <f t="shared" si="15"/>
        <v>2.2915974759216206E-2</v>
      </c>
      <c r="G75" s="32">
        <f t="shared" si="16"/>
        <v>-4.6850269072491346E-2</v>
      </c>
      <c r="H75" s="27" t="str">
        <f t="shared" si="17"/>
        <v>OTM</v>
      </c>
      <c r="I75" s="33">
        <f>RTD("octo.rtdserver","",B75,73)</f>
        <v>29200</v>
      </c>
      <c r="J75" s="108" cm="1">
        <f t="array" ref="J75">_xll.BC($B75,"VIM")</f>
        <v>36.35</v>
      </c>
      <c r="K75" s="108" cm="1">
        <f t="array" ref="K75">_xll.BC($B75,"DEL")</f>
        <v>-0.33660000000000001</v>
      </c>
      <c r="L75" s="108" cm="1">
        <f t="array" ref="L75">_xll.BC($B75,"THE")</f>
        <v>-3.6499999999999998E-2</v>
      </c>
      <c r="M75" s="108" cm="1">
        <f t="array" ref="M75">_xll.BC($B75,"GAM")</f>
        <v>8.09E-2</v>
      </c>
      <c r="N75" s="109" cm="1">
        <f t="array" ref="N75">_xll.BC($B75,"PJU")</f>
        <v>1.0905</v>
      </c>
    </row>
    <row r="76" spans="1:14" ht="12.75" thickBot="1" x14ac:dyDescent="0.25">
      <c r="A76" s="110" cm="1">
        <f t="array" ref="A76">_xll.BC(B76,"PEX")</f>
        <v>30.86</v>
      </c>
      <c r="B76" s="101" t="s">
        <v>24506</v>
      </c>
      <c r="C76" s="111" cm="1">
        <f t="array" ref="C76">_xll.BC(B76,"DVC")</f>
        <v>44249</v>
      </c>
      <c r="D76" s="29" t="str">
        <f t="shared" si="14"/>
        <v>Aguardar</v>
      </c>
      <c r="E76" s="30" cm="1">
        <f t="array" ref="E76">_xll.BC(B76,"ULT")</f>
        <v>0.94</v>
      </c>
      <c r="F76" s="31">
        <f t="shared" ref="F76" si="18">IFERROR(E76*100%/A76,"")</f>
        <v>3.0460142579390795E-2</v>
      </c>
      <c r="G76" s="32">
        <f t="shared" si="16"/>
        <v>-2.3108578664134183E-2</v>
      </c>
      <c r="H76" s="27" t="str">
        <f t="shared" ref="H76" si="19">IF(G76&lt;(-3%),"OTM",IF(G76&gt;(3%),"ITM","ATM"))</f>
        <v>ATM</v>
      </c>
      <c r="I76" s="33">
        <f>RTD("octo.rtdserver","",B76,73)</f>
        <v>99900</v>
      </c>
      <c r="J76" s="108" cm="1">
        <f t="array" ref="J76">_xll.BC($B76,"VIM")</f>
        <v>35.32</v>
      </c>
      <c r="K76" s="108" cm="1">
        <f t="array" ref="K76">_xll.BC($B76,"DEL")</f>
        <v>-0.40150000000000002</v>
      </c>
      <c r="L76" s="108" cm="1">
        <f t="array" ref="L76">_xll.BC($B76,"THE")</f>
        <v>-3.8600000000000002E-2</v>
      </c>
      <c r="M76" s="108" cm="1">
        <f t="array" ref="M76">_xll.BC($B76,"GAM")</f>
        <v>8.5699999999999998E-2</v>
      </c>
      <c r="N76" s="109" cm="1">
        <f t="array" ref="N76">_xll.BC($B76,"PJU")</f>
        <v>1.4077999999999999</v>
      </c>
    </row>
    <row r="77" spans="1:14" x14ac:dyDescent="0.2">
      <c r="A77" s="29" t="s">
        <v>13996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J77" s="27" t="s">
        <v>26417</v>
      </c>
      <c r="K77" s="27" t="s">
        <v>26418</v>
      </c>
      <c r="L77" s="27" t="s">
        <v>26420</v>
      </c>
      <c r="M77" s="27" t="s">
        <v>26419</v>
      </c>
      <c r="N77" s="27" t="s">
        <v>26421</v>
      </c>
    </row>
    <row r="78" spans="1:14" x14ac:dyDescent="0.2">
      <c r="A78" s="110" cm="1">
        <f t="array" ref="A78">_xll.BC(B78,"PEX")</f>
        <v>4.0999999999999996</v>
      </c>
      <c r="B78" s="36" t="s">
        <v>23222</v>
      </c>
      <c r="C78" s="111" cm="1">
        <f t="array" ref="C78">_xll.BC(B78,"DVC")</f>
        <v>44249</v>
      </c>
      <c r="D78" s="29" t="str">
        <f>IF(G78&gt;(-10%),"Aguardar",IF(F78&gt;2.5%,"Montar","Aguardar"))</f>
        <v>Aguardar</v>
      </c>
      <c r="E78" s="30" cm="1">
        <f t="array" ref="E78">_xll.BC(B78,"ULT")</f>
        <v>0.05</v>
      </c>
      <c r="F78" s="31">
        <f t="shared" ref="F78:F93" si="20">IFERROR(E78*100%/A78,"")</f>
        <v>1.2195121951219514E-2</v>
      </c>
      <c r="G78" s="32">
        <f t="shared" ref="G78:G93" si="21">IFERROR((A78/$P$24)-100%,"")</f>
        <v>-0.14405010438413368</v>
      </c>
      <c r="H78" s="27" t="str">
        <f t="shared" si="17"/>
        <v>OTM</v>
      </c>
      <c r="I78" s="33">
        <f>RTD("octo.rtdserver","",B78,73)</f>
        <v>50400</v>
      </c>
      <c r="J78" s="108" cm="1">
        <f t="array" ref="J78">_xll.BC($B78,"VIM")</f>
        <v>50.66</v>
      </c>
      <c r="K78" s="108" cm="1">
        <f t="array" ref="K78">_xll.BC($B78,"DEL")</f>
        <v>-0.2198</v>
      </c>
      <c r="L78" s="108" cm="1">
        <f t="array" ref="L78">_xll.BC($B78,"THE")</f>
        <v>-7.7000000000000002E-3</v>
      </c>
      <c r="M78" s="108" cm="1">
        <f t="array" ref="M78">_xll.BC($B78,"GAM")</f>
        <v>0.25629999999999997</v>
      </c>
      <c r="N78" s="109" cm="1">
        <f t="array" ref="N78">_xll.BC($B78,"PJU")</f>
        <v>0.16450000000000001</v>
      </c>
    </row>
    <row r="79" spans="1:14" x14ac:dyDescent="0.2">
      <c r="A79" s="110" cm="1">
        <f t="array" ref="A79">_xll.BC(B79,"PEX")</f>
        <v>4.5</v>
      </c>
      <c r="B79" s="36" t="s">
        <v>22773</v>
      </c>
      <c r="C79" s="111" cm="1">
        <f t="array" ref="C79">_xll.BC(B79,"DVC")</f>
        <v>44249</v>
      </c>
      <c r="D79" s="29" t="str">
        <f t="shared" ref="D79:D93" si="22">IF(G79&gt;(-10%),"Aguardar",IF(F79&gt;2.5%,"Montar","Aguardar"))</f>
        <v>Aguardar</v>
      </c>
      <c r="E79" s="30" cm="1">
        <f t="array" ref="E79">_xll.BC(B79,"ULT")</f>
        <v>0.14000000000000001</v>
      </c>
      <c r="F79" s="31">
        <f t="shared" si="20"/>
        <v>3.1111111111111114E-2</v>
      </c>
      <c r="G79" s="32">
        <f t="shared" si="21"/>
        <v>-6.0542797494780753E-2</v>
      </c>
      <c r="H79" s="27" t="str">
        <f t="shared" si="17"/>
        <v>OTM</v>
      </c>
      <c r="I79" s="33">
        <f>RTD("octo.rtdserver","",B79,73)</f>
        <v>77200</v>
      </c>
      <c r="J79" s="108" cm="1">
        <f t="array" ref="J79">_xll.BC($B79,"VIM")</f>
        <v>48.03</v>
      </c>
      <c r="K79" s="108" cm="1">
        <f t="array" ref="K79">_xll.BC($B79,"DEL")</f>
        <v>-0.34949999999999998</v>
      </c>
      <c r="L79" s="108" cm="1">
        <f t="array" ref="L79">_xll.BC($B79,"THE")</f>
        <v>-9.5999999999999992E-3</v>
      </c>
      <c r="M79" s="108" cm="1">
        <f t="array" ref="M79">_xll.BC($B79,"GAM")</f>
        <v>0.3206</v>
      </c>
      <c r="N79" s="109" cm="1">
        <f t="array" ref="N79">_xll.BC($B79,"PJU")</f>
        <v>0.312</v>
      </c>
    </row>
    <row r="80" spans="1:14" x14ac:dyDescent="0.2">
      <c r="A80" s="110" cm="1">
        <f t="array" ref="A80">_xll.BC(B80,"PEX")</f>
        <v>4.5999999999999996</v>
      </c>
      <c r="B80" s="36" t="s">
        <v>22411</v>
      </c>
      <c r="C80" s="111" cm="1">
        <f t="array" ref="C80">_xll.BC(B80,"DVC")</f>
        <v>44249</v>
      </c>
      <c r="D80" s="29" t="str">
        <f t="shared" si="22"/>
        <v>Aguardar</v>
      </c>
      <c r="E80" s="30" cm="1">
        <f t="array" ref="E80">_xll.BC(B80,"ULT")</f>
        <v>0.17</v>
      </c>
      <c r="F80" s="31">
        <f t="shared" si="20"/>
        <v>3.6956521739130443E-2</v>
      </c>
      <c r="G80" s="32">
        <f t="shared" si="21"/>
        <v>-3.9665970772442716E-2</v>
      </c>
      <c r="H80" s="27" t="str">
        <f t="shared" si="17"/>
        <v>OTM</v>
      </c>
      <c r="I80" s="33">
        <f>RTD("octo.rtdserver","",B80,73)</f>
        <v>244300</v>
      </c>
      <c r="J80" s="108" cm="1">
        <f t="array" ref="J80">_xll.BC($B80,"VIM")</f>
        <v>46.51</v>
      </c>
      <c r="K80" s="108" cm="1">
        <f t="array" ref="K80">_xll.BC($B80,"DEL")</f>
        <v>-0.38379999999999997</v>
      </c>
      <c r="L80" s="108" cm="1">
        <f t="array" ref="L80">_xll.BC($B80,"THE")</f>
        <v>-9.9000000000000008E-3</v>
      </c>
      <c r="M80" s="108" cm="1">
        <f t="array" ref="M80">_xll.BC($B80,"GAM")</f>
        <v>0.33069999999999999</v>
      </c>
      <c r="N80" s="109" cm="1">
        <f t="array" ref="N80">_xll.BC($B80,"PJU")</f>
        <v>0.35799999999999998</v>
      </c>
    </row>
    <row r="81" spans="1:14" x14ac:dyDescent="0.2">
      <c r="A81" s="110" cm="1">
        <f t="array" ref="A81">_xll.BC(B81,"PEX")</f>
        <v>4.7</v>
      </c>
      <c r="B81" s="36" t="s">
        <v>22774</v>
      </c>
      <c r="C81" s="111" cm="1">
        <f t="array" ref="C81">_xll.BC(B81,"DVC")</f>
        <v>44249</v>
      </c>
      <c r="D81" s="29" t="str">
        <f t="shared" si="22"/>
        <v>Aguardar</v>
      </c>
      <c r="E81" s="30" cm="1">
        <f t="array" ref="E81">_xll.BC(B81,"ULT")</f>
        <v>0.22</v>
      </c>
      <c r="F81" s="31">
        <f t="shared" si="20"/>
        <v>4.6808510638297871E-2</v>
      </c>
      <c r="G81" s="32">
        <f t="shared" si="21"/>
        <v>-1.8789144050104345E-2</v>
      </c>
      <c r="H81" s="27" t="str">
        <f t="shared" si="17"/>
        <v>ATM</v>
      </c>
      <c r="I81" s="33">
        <f>RTD("octo.rtdserver","",B81,73)</f>
        <v>185900</v>
      </c>
      <c r="J81" s="108" cm="1">
        <f t="array" ref="J81">_xll.BC($B81,"VIM")</f>
        <v>47.67</v>
      </c>
      <c r="K81" s="108" cm="1">
        <f t="array" ref="K81">_xll.BC($B81,"DEL")</f>
        <v>-0.41820000000000002</v>
      </c>
      <c r="L81" s="108" cm="1">
        <f t="array" ref="L81">_xll.BC($B81,"THE")</f>
        <v>-1.01E-2</v>
      </c>
      <c r="M81" s="108" cm="1">
        <f t="array" ref="M81">_xll.BC($B81,"GAM")</f>
        <v>0.3382</v>
      </c>
      <c r="N81" s="109" cm="1">
        <f t="array" ref="N81">_xll.BC($B81,"PJU")</f>
        <v>0.40749999999999997</v>
      </c>
    </row>
    <row r="82" spans="1:14" x14ac:dyDescent="0.2">
      <c r="A82" s="110" cm="1">
        <f t="array" ref="A82">_xll.BC(B82,"PEX")</f>
        <v>4.8</v>
      </c>
      <c r="B82" s="36" t="s">
        <v>22412</v>
      </c>
      <c r="C82" s="111" cm="1">
        <f t="array" ref="C82">_xll.BC(B82,"DVC")</f>
        <v>44249</v>
      </c>
      <c r="D82" s="29" t="str">
        <f t="shared" si="22"/>
        <v>Aguardar</v>
      </c>
      <c r="E82" s="30" cm="1">
        <f t="array" ref="E82">_xll.BC(B82,"ULT")</f>
        <v>0.27</v>
      </c>
      <c r="F82" s="31">
        <f t="shared" si="20"/>
        <v>5.6250000000000008E-2</v>
      </c>
      <c r="G82" s="32">
        <f t="shared" si="21"/>
        <v>2.0876826722338038E-3</v>
      </c>
      <c r="H82" s="27" t="str">
        <f t="shared" si="17"/>
        <v>ATM</v>
      </c>
      <c r="I82" s="33">
        <f>RTD("octo.rtdserver","",B82,73)</f>
        <v>143200</v>
      </c>
      <c r="J82" s="108" cm="1">
        <f t="array" ref="J82">_xll.BC($B82,"VIM")</f>
        <v>47.7</v>
      </c>
      <c r="K82" s="108" cm="1">
        <f t="array" ref="K82">_xll.BC($B82,"DEL")</f>
        <v>-0.4526</v>
      </c>
      <c r="L82" s="108" cm="1">
        <f t="array" ref="L82">_xll.BC($B82,"THE")</f>
        <v>-1.0200000000000001E-2</v>
      </c>
      <c r="M82" s="108" cm="1">
        <f t="array" ref="M82">_xll.BC($B82,"GAM")</f>
        <v>0.34300000000000003</v>
      </c>
      <c r="N82" s="109" cm="1">
        <f t="array" ref="N82">_xll.BC($B82,"PJU")</f>
        <v>0.46050000000000002</v>
      </c>
    </row>
    <row r="83" spans="1:14" x14ac:dyDescent="0.2">
      <c r="A83" s="110" cm="1">
        <f t="array" ref="A83">_xll.BC(B83,"PEX")</f>
        <v>4.9000000000000004</v>
      </c>
      <c r="B83" s="36" t="s">
        <v>22775</v>
      </c>
      <c r="C83" s="111" cm="1">
        <f t="array" ref="C83">_xll.BC(B83,"DVC")</f>
        <v>44249</v>
      </c>
      <c r="D83" s="29" t="str">
        <f t="shared" si="22"/>
        <v>Aguardar</v>
      </c>
      <c r="E83" s="30" cm="1">
        <f t="array" ref="E83">_xll.BC(B83,"ULT")</f>
        <v>0.32</v>
      </c>
      <c r="F83" s="31">
        <f t="shared" si="20"/>
        <v>6.5306122448979584E-2</v>
      </c>
      <c r="G83" s="32">
        <f t="shared" si="21"/>
        <v>2.2964509394572064E-2</v>
      </c>
      <c r="H83" s="27" t="str">
        <f t="shared" si="17"/>
        <v>ATM</v>
      </c>
      <c r="I83" s="33">
        <f>RTD("octo.rtdserver","",B83,73)</f>
        <v>159900</v>
      </c>
      <c r="J83" s="108" cm="1">
        <f t="array" ref="J83">_xll.BC($B83,"VIM")</f>
        <v>46.68</v>
      </c>
      <c r="K83" s="108" cm="1">
        <f t="array" ref="K83">_xll.BC($B83,"DEL")</f>
        <v>-0.48659999999999998</v>
      </c>
      <c r="L83" s="108" cm="1">
        <f t="array" ref="L83">_xll.BC($B83,"THE")</f>
        <v>-1.0200000000000001E-2</v>
      </c>
      <c r="M83" s="108" cm="1">
        <f t="array" ref="M83">_xll.BC($B83,"GAM")</f>
        <v>0.3453</v>
      </c>
      <c r="N83" s="109" cm="1">
        <f t="array" ref="N83">_xll.BC($B83,"PJU")</f>
        <v>0.51700000000000002</v>
      </c>
    </row>
    <row r="84" spans="1:14" x14ac:dyDescent="0.2">
      <c r="A84" s="110" cm="1">
        <f t="array" ref="A84">_xll.BC(B84,"PEX")</f>
        <v>5</v>
      </c>
      <c r="B84" s="36" t="s">
        <v>22776</v>
      </c>
      <c r="C84" s="111" cm="1">
        <f t="array" ref="C84">_xll.BC(B84,"DVC")</f>
        <v>44249</v>
      </c>
      <c r="D84" s="29" t="str">
        <f t="shared" si="22"/>
        <v>Aguardar</v>
      </c>
      <c r="E84" s="30" cm="1">
        <f t="array" ref="E84">_xll.BC(B84,"ULT")</f>
        <v>0.38</v>
      </c>
      <c r="F84" s="31">
        <f t="shared" si="20"/>
        <v>7.5999999999999998E-2</v>
      </c>
      <c r="G84" s="32">
        <f t="shared" si="21"/>
        <v>4.3841336116910323E-2</v>
      </c>
      <c r="H84" s="27" t="str">
        <f t="shared" si="17"/>
        <v>ITM</v>
      </c>
      <c r="I84" s="33">
        <f>RTD("octo.rtdserver","",B84,73)</f>
        <v>92100</v>
      </c>
      <c r="J84" s="108" cm="1">
        <f t="array" ref="J84">_xll.BC($B84,"VIM")</f>
        <v>46.42</v>
      </c>
      <c r="K84" s="108" cm="1">
        <f t="array" ref="K84">_xll.BC($B84,"DEL")</f>
        <v>-0.52</v>
      </c>
      <c r="L84" s="108" cm="1">
        <f t="array" ref="L84">_xll.BC($B84,"THE")</f>
        <v>-1.0200000000000001E-2</v>
      </c>
      <c r="M84" s="108" cm="1">
        <f t="array" ref="M84">_xll.BC($B84,"GAM")</f>
        <v>0.34499999999999997</v>
      </c>
      <c r="N84" s="109" cm="1">
        <f t="array" ref="N84">_xll.BC($B84,"PJU")</f>
        <v>0.57669999999999999</v>
      </c>
    </row>
    <row r="85" spans="1:14" x14ac:dyDescent="0.2">
      <c r="A85" s="110" cm="1">
        <f t="array" ref="A85">_xll.BC(B85,"PEX")</f>
        <v>5.0999999999999996</v>
      </c>
      <c r="B85" s="36" t="s">
        <v>24130</v>
      </c>
      <c r="C85" s="111" cm="1">
        <f t="array" ref="C85">_xll.BC(B85,"DVC")</f>
        <v>44249</v>
      </c>
      <c r="D85" s="29" t="str">
        <f t="shared" si="22"/>
        <v>Aguardar</v>
      </c>
      <c r="E85" s="30" cm="1">
        <f t="array" ref="E85">_xll.BC(B85,"ULT")</f>
        <v>0.46</v>
      </c>
      <c r="F85" s="31">
        <f t="shared" si="20"/>
        <v>9.0196078431372562E-2</v>
      </c>
      <c r="G85" s="32">
        <f t="shared" si="21"/>
        <v>6.4718162839248361E-2</v>
      </c>
      <c r="H85" s="27" t="str">
        <f t="shared" si="17"/>
        <v>ITM</v>
      </c>
      <c r="I85" s="33">
        <f>RTD("octo.rtdserver","",B85,73)</f>
        <v>0</v>
      </c>
      <c r="J85" s="108" cm="1">
        <f t="array" ref="J85">_xll.BC($B85,"VIM")</f>
        <v>48.89</v>
      </c>
      <c r="K85" s="108" cm="1">
        <f t="array" ref="K85">_xll.BC($B85,"DEL")</f>
        <v>-0.55269999999999997</v>
      </c>
      <c r="L85" s="108" cm="1">
        <f t="array" ref="L85">_xll.BC($B85,"THE")</f>
        <v>-1.01E-2</v>
      </c>
      <c r="M85" s="108" cm="1">
        <f t="array" ref="M85">_xll.BC($B85,"GAM")</f>
        <v>0.34250000000000003</v>
      </c>
      <c r="N85" s="109" cm="1">
        <f t="array" ref="N85">_xll.BC($B85,"PJU")</f>
        <v>0.63959999999999995</v>
      </c>
    </row>
    <row r="86" spans="1:14" x14ac:dyDescent="0.2">
      <c r="A86" s="110" cm="1">
        <f t="array" ref="A86">_xll.BC(B86,"PEX")</f>
        <v>5.2</v>
      </c>
      <c r="B86" s="36" t="s">
        <v>15832</v>
      </c>
      <c r="C86" s="111" cm="1">
        <f t="array" ref="C86">_xll.BC(B86,"DVC")</f>
        <v>44249</v>
      </c>
      <c r="D86" s="29" t="str">
        <f t="shared" si="22"/>
        <v>Aguardar</v>
      </c>
      <c r="E86" s="30" cm="1">
        <f t="array" ref="E86">_xll.BC(B86,"ULT")</f>
        <v>0.55000000000000004</v>
      </c>
      <c r="F86" s="31">
        <f t="shared" si="20"/>
        <v>0.10576923076923077</v>
      </c>
      <c r="G86" s="32">
        <f t="shared" si="21"/>
        <v>8.5594989561586621E-2</v>
      </c>
      <c r="H86" s="27" t="str">
        <f t="shared" si="17"/>
        <v>ITM</v>
      </c>
      <c r="I86" s="33">
        <f>RTD("octo.rtdserver","",B86,73)</f>
        <v>15000</v>
      </c>
      <c r="J86" s="108" cm="1">
        <f t="array" ref="J86">_xll.BC($B86,"VIM")</f>
        <v>52.6</v>
      </c>
      <c r="K86" s="108" cm="1">
        <f t="array" ref="K86">_xll.BC($B86,"DEL")</f>
        <v>-0.58430000000000004</v>
      </c>
      <c r="L86" s="108" cm="1">
        <f t="array" ref="L86">_xll.BC($B86,"THE")</f>
        <v>-0.01</v>
      </c>
      <c r="M86" s="108" cm="1">
        <f t="array" ref="M86">_xll.BC($B86,"GAM")</f>
        <v>0.3377</v>
      </c>
      <c r="N86" s="109" cm="1">
        <f t="array" ref="N86">_xll.BC($B86,"PJU")</f>
        <v>0.7056</v>
      </c>
    </row>
    <row r="87" spans="1:14" x14ac:dyDescent="0.2">
      <c r="A87" s="110" cm="1">
        <f t="array" ref="A87">_xll.BC(B87,"PEX")</f>
        <v>5.4</v>
      </c>
      <c r="B87" s="36" t="s">
        <v>24131</v>
      </c>
      <c r="C87" s="111" cm="1">
        <f t="array" ref="C87">_xll.BC(B87,"DVC")</f>
        <v>44249</v>
      </c>
      <c r="D87" s="29" t="str">
        <f t="shared" si="22"/>
        <v>Aguardar</v>
      </c>
      <c r="E87" s="30" cm="1">
        <f t="array" ref="E87">_xll.BC(B87,"ULT")</f>
        <v>0.7</v>
      </c>
      <c r="F87" s="31">
        <f t="shared" si="20"/>
        <v>0.12962962962962962</v>
      </c>
      <c r="G87" s="32">
        <f t="shared" si="21"/>
        <v>0.12734864300626314</v>
      </c>
      <c r="H87" s="27" t="str">
        <f t="shared" si="17"/>
        <v>ITM</v>
      </c>
      <c r="I87" s="33">
        <f>RTD("octo.rtdserver","",B87,73)</f>
        <v>0</v>
      </c>
      <c r="J87" s="108" cm="1">
        <f t="array" ref="J87">_xll.BC($B87,"VIM")</f>
        <v>52.09</v>
      </c>
      <c r="K87" s="108" cm="1">
        <f t="array" ref="K87">_xll.BC($B87,"DEL")</f>
        <v>-0.64410000000000001</v>
      </c>
      <c r="L87" s="108" cm="1">
        <f t="array" ref="L87">_xll.BC($B87,"THE")</f>
        <v>-9.4999999999999998E-3</v>
      </c>
      <c r="M87" s="108" cm="1">
        <f t="array" ref="M87">_xll.BC($B87,"GAM")</f>
        <v>0.32269999999999999</v>
      </c>
      <c r="N87" s="109" cm="1">
        <f t="array" ref="N87">_xll.BC($B87,"PJU")</f>
        <v>0.84589999999999999</v>
      </c>
    </row>
    <row r="88" spans="1:14" x14ac:dyDescent="0.2">
      <c r="A88" s="110" cm="1">
        <f t="array" ref="A88">_xll.BC(B88,"PEX")</f>
        <v>5.5</v>
      </c>
      <c r="B88" s="36" t="s">
        <v>21422</v>
      </c>
      <c r="C88" s="111" cm="1">
        <f t="array" ref="C88">_xll.BC(B88,"DVC")</f>
        <v>44249</v>
      </c>
      <c r="D88" s="29" t="str">
        <f t="shared" si="22"/>
        <v>Aguardar</v>
      </c>
      <c r="E88" s="30" cm="1">
        <f t="array" ref="E88">_xll.BC(B88,"ULT")</f>
        <v>0.77</v>
      </c>
      <c r="F88" s="31">
        <f t="shared" si="20"/>
        <v>0.14000000000000001</v>
      </c>
      <c r="G88" s="32">
        <f t="shared" si="21"/>
        <v>0.14822546972860118</v>
      </c>
      <c r="H88" s="27" t="str">
        <f t="shared" si="17"/>
        <v>ITM</v>
      </c>
      <c r="I88" s="33">
        <f>RTD("octo.rtdserver","",B88,73)</f>
        <v>0</v>
      </c>
      <c r="J88" s="108" cm="1">
        <f t="array" ref="J88">_xll.BC($B88,"VIM")</f>
        <v>49.18</v>
      </c>
      <c r="K88" s="108" cm="1">
        <f t="array" ref="K88">_xll.BC($B88,"DEL")</f>
        <v>-0.67210000000000003</v>
      </c>
      <c r="L88" s="108" cm="1">
        <f t="array" ref="L88">_xll.BC($B88,"THE")</f>
        <v>-9.1999999999999998E-3</v>
      </c>
      <c r="M88" s="108" cm="1">
        <f t="array" ref="M88">_xll.BC($B88,"GAM")</f>
        <v>0.31280000000000002</v>
      </c>
      <c r="N88" s="109" cm="1">
        <f t="array" ref="N88">_xll.BC($B88,"PJU")</f>
        <v>0.91990000000000005</v>
      </c>
    </row>
    <row r="89" spans="1:14" x14ac:dyDescent="0.2">
      <c r="A89" s="110" cm="1">
        <f t="array" ref="A89">_xll.BC(B89,"PEX")</f>
        <v>5.8</v>
      </c>
      <c r="B89" s="36" t="s">
        <v>19982</v>
      </c>
      <c r="C89" s="111" cm="1">
        <f t="array" ref="C89">_xll.BC(B89,"DVC")</f>
        <v>44249</v>
      </c>
      <c r="D89" s="29" t="str">
        <f t="shared" si="22"/>
        <v>Aguardar</v>
      </c>
      <c r="E89" s="30" cm="1">
        <f t="array" ref="E89">_xll.BC(B89,"ULT")</f>
        <v>1.04</v>
      </c>
      <c r="F89" s="31">
        <f t="shared" si="20"/>
        <v>0.17931034482758623</v>
      </c>
      <c r="G89" s="32">
        <f t="shared" si="21"/>
        <v>0.21085594989561574</v>
      </c>
      <c r="H89" s="27" t="str">
        <f t="shared" si="17"/>
        <v>ITM</v>
      </c>
      <c r="I89" s="33">
        <f>RTD("octo.rtdserver","",B89,73)</f>
        <v>0</v>
      </c>
      <c r="J89" s="108" cm="1">
        <f t="array" ref="J89">_xll.BC($B89,"VIM")</f>
        <v>51.23</v>
      </c>
      <c r="K89" s="108" cm="1">
        <f t="array" ref="K89">_xll.BC($B89,"DEL")</f>
        <v>-0.74729999999999996</v>
      </c>
      <c r="L89" s="108" cm="1">
        <f t="array" ref="L89">_xll.BC($B89,"THE")</f>
        <v>-8.0000000000000002E-3</v>
      </c>
      <c r="M89" s="108" cm="1">
        <f t="array" ref="M89">_xll.BC($B89,"GAM")</f>
        <v>0.27679999999999999</v>
      </c>
      <c r="N89" s="109" cm="1">
        <f t="array" ref="N89">_xll.BC($B89,"PJU")</f>
        <v>1.1556</v>
      </c>
    </row>
    <row r="90" spans="1:14" x14ac:dyDescent="0.2">
      <c r="A90" s="110" cm="1">
        <f t="array" ref="A90">_xll.BC(B90,"PEX")</f>
        <v>6</v>
      </c>
      <c r="B90" s="36" t="s">
        <v>22777</v>
      </c>
      <c r="C90" s="111" cm="1">
        <f t="array" ref="C90">_xll.BC(B90,"DVC")</f>
        <v>44249</v>
      </c>
      <c r="D90" s="29" t="str">
        <f t="shared" si="22"/>
        <v>Aguardar</v>
      </c>
      <c r="E90" s="30" cm="1">
        <f t="array" ref="E90">_xll.BC(B90,"ULT")</f>
        <v>1.23</v>
      </c>
      <c r="F90" s="31">
        <f t="shared" si="20"/>
        <v>0.20499999999999999</v>
      </c>
      <c r="G90" s="32">
        <f t="shared" si="21"/>
        <v>0.25260960334029225</v>
      </c>
      <c r="H90" s="27" t="str">
        <f t="shared" si="17"/>
        <v>ITM</v>
      </c>
      <c r="I90" s="33">
        <f>RTD("octo.rtdserver","",B90,73)</f>
        <v>0</v>
      </c>
      <c r="J90" s="108" cm="1">
        <f t="array" ref="J90">_xll.BC($B90,"VIM")</f>
        <v>53.64</v>
      </c>
      <c r="K90" s="108" cm="1">
        <f t="array" ref="K90">_xll.BC($B90,"DEL")</f>
        <v>-0.79</v>
      </c>
      <c r="L90" s="108" cm="1">
        <f t="array" ref="L90">_xll.BC($B90,"THE")</f>
        <v>-7.1999999999999998E-3</v>
      </c>
      <c r="M90" s="108" cm="1">
        <f t="array" ref="M90">_xll.BC($B90,"GAM")</f>
        <v>0.2495</v>
      </c>
      <c r="N90" s="109" cm="1">
        <f t="array" ref="N90">_xll.BC($B90,"PJU")</f>
        <v>1.3225</v>
      </c>
    </row>
    <row r="91" spans="1:14" x14ac:dyDescent="0.2">
      <c r="A91" s="110" cm="1">
        <f t="array" ref="A91">_xll.BC(B91,"PEX")</f>
        <v>6.6</v>
      </c>
      <c r="B91" s="36" t="s">
        <v>22778</v>
      </c>
      <c r="C91" s="111" cm="1">
        <f t="array" ref="C91">_xll.BC(B91,"DVC")</f>
        <v>44249</v>
      </c>
      <c r="D91" s="29" t="str">
        <f t="shared" si="22"/>
        <v>Aguardar</v>
      </c>
      <c r="E91" s="30" cm="1">
        <f t="array" ref="E91">_xll.BC(B91,"ULT")</f>
        <v>1.76</v>
      </c>
      <c r="F91" s="31">
        <f t="shared" si="20"/>
        <v>0.26666666666666666</v>
      </c>
      <c r="G91" s="32">
        <f t="shared" si="21"/>
        <v>0.37787056367432137</v>
      </c>
      <c r="H91" s="27" t="str">
        <f t="shared" si="17"/>
        <v>ITM</v>
      </c>
      <c r="I91" s="33">
        <f>RTD("octo.rtdserver","",B91,73)</f>
        <v>0</v>
      </c>
      <c r="J91" s="108" t="str" cm="1">
        <f t="array" ref="J91">_xll.BC($B91,"VIM")</f>
        <v>n/d</v>
      </c>
      <c r="K91" s="108" cm="1">
        <f t="array" ref="K91">_xll.BC($B91,"DEL")</f>
        <v>-0.88529999999999998</v>
      </c>
      <c r="L91" s="108" cm="1">
        <f t="array" ref="L91">_xll.BC($B91,"THE")</f>
        <v>-4.5999999999999999E-3</v>
      </c>
      <c r="M91" s="108" cm="1">
        <f t="array" ref="M91">_xll.BC($B91,"GAM")</f>
        <v>0.1678</v>
      </c>
      <c r="N91" s="109" cm="1">
        <f t="array" ref="N91">_xll.BC($B91,"PJU")</f>
        <v>1.8571</v>
      </c>
    </row>
    <row r="92" spans="1:14" x14ac:dyDescent="0.2">
      <c r="A92" s="110" cm="1">
        <f t="array" ref="A92">_xll.BC(B92,"PEX")</f>
        <v>7</v>
      </c>
      <c r="B92" s="36" t="s">
        <v>15833</v>
      </c>
      <c r="C92" s="111" cm="1">
        <f t="array" ref="C92">_xll.BC(B92,"DVC")</f>
        <v>44249</v>
      </c>
      <c r="D92" s="29" t="str">
        <f t="shared" si="22"/>
        <v>Aguardar</v>
      </c>
      <c r="E92" s="30" cm="1">
        <f t="array" ref="E92">_xll.BC(B92,"ULT")</f>
        <v>2.12</v>
      </c>
      <c r="F92" s="31">
        <f t="shared" si="20"/>
        <v>0.30285714285714288</v>
      </c>
      <c r="G92" s="32">
        <f t="shared" si="21"/>
        <v>0.46137787056367441</v>
      </c>
      <c r="H92" s="27" t="str">
        <f t="shared" si="17"/>
        <v>ITM</v>
      </c>
      <c r="I92" s="33">
        <f>RTD("octo.rtdserver","",B92,73)</f>
        <v>1800</v>
      </c>
      <c r="J92" s="108" t="str" cm="1">
        <f t="array" ref="J92">_xll.BC($B92,"VIM")</f>
        <v>n/d</v>
      </c>
      <c r="K92" s="108" cm="1">
        <f t="array" ref="K92">_xll.BC($B92,"DEL")</f>
        <v>-0.92589999999999995</v>
      </c>
      <c r="L92" s="108" cm="1">
        <f t="array" ref="L92">_xll.BC($B92,"THE")</f>
        <v>-3.2000000000000002E-3</v>
      </c>
      <c r="M92" s="108" cm="1">
        <f t="array" ref="M92">_xll.BC($B92,"GAM")</f>
        <v>0.1215</v>
      </c>
      <c r="N92" s="109" cm="1">
        <f t="array" ref="N92">_xll.BC($B92,"PJU")</f>
        <v>2.2328000000000001</v>
      </c>
    </row>
    <row r="93" spans="1:14" x14ac:dyDescent="0.2">
      <c r="A93" s="110" cm="1">
        <f t="array" ref="A93">_xll.BC(B93,"PEX")</f>
        <v>7.3</v>
      </c>
      <c r="B93" s="36" t="s">
        <v>21053</v>
      </c>
      <c r="C93" s="111" cm="1">
        <f t="array" ref="C93">_xll.BC(B93,"DVC")</f>
        <v>44249</v>
      </c>
      <c r="D93" s="29" t="str">
        <f t="shared" si="22"/>
        <v>Aguardar</v>
      </c>
      <c r="E93" s="30" cm="1">
        <f t="array" ref="E93">_xll.BC(B93,"ULT")</f>
        <v>2.44</v>
      </c>
      <c r="F93" s="31">
        <f t="shared" si="20"/>
        <v>0.33424657534246577</v>
      </c>
      <c r="G93" s="32">
        <f t="shared" si="21"/>
        <v>0.52400835073068897</v>
      </c>
      <c r="H93" s="27" t="str">
        <f t="shared" si="17"/>
        <v>ITM</v>
      </c>
      <c r="I93" s="33">
        <f>RTD("octo.rtdserver","",B93,73)</f>
        <v>0</v>
      </c>
      <c r="J93" s="108" t="str" cm="1">
        <f t="array" ref="J93">_xll.BC($B93,"VIM")</f>
        <v>n/d</v>
      </c>
      <c r="K93" s="108" cm="1">
        <f t="array" ref="K93">_xll.BC($B93,"DEL")</f>
        <v>-0.94740000000000002</v>
      </c>
      <c r="L93" s="108" cm="1">
        <f t="array" ref="L93">_xll.BC($B93,"THE")</f>
        <v>-2.3E-3</v>
      </c>
      <c r="M93" s="108" cm="1">
        <f t="array" ref="M93">_xll.BC($B93,"GAM")</f>
        <v>9.2999999999999999E-2</v>
      </c>
      <c r="N93" s="109" cm="1">
        <f t="array" ref="N93">_xll.BC($B93,"PJU")</f>
        <v>2.5207999999999999</v>
      </c>
    </row>
    <row r="94" spans="1:14" x14ac:dyDescent="0.2">
      <c r="A94" s="29" t="s">
        <v>13996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J94" s="27" t="s">
        <v>26417</v>
      </c>
      <c r="K94" s="27" t="s">
        <v>26418</v>
      </c>
      <c r="L94" s="27" t="s">
        <v>26420</v>
      </c>
      <c r="M94" s="27" t="s">
        <v>26419</v>
      </c>
      <c r="N94" s="27" t="s">
        <v>26421</v>
      </c>
    </row>
    <row r="95" spans="1:14" x14ac:dyDescent="0.2">
      <c r="A95" s="110" cm="1">
        <f t="array" ref="A95">_xll.BC(B95,"PEX")</f>
        <v>30.76</v>
      </c>
      <c r="B95" s="36" t="s">
        <v>24114</v>
      </c>
      <c r="C95" s="111" cm="1">
        <f t="array" ref="C95">_xll.BC(B95,"DVC")</f>
        <v>44249</v>
      </c>
      <c r="D95" s="29" t="str">
        <f t="shared" ref="D95:D110" si="23">IF(G95&gt;(-10%),"Aguardar",IF(F95&gt;2%,"Montar","Aguardar"))</f>
        <v>Aguardar</v>
      </c>
      <c r="E95" s="30" cm="1">
        <f t="array" ref="E95">_xll.BC(B95,"ULT")</f>
        <v>0.17</v>
      </c>
      <c r="F95" s="31">
        <f t="shared" ref="F95:F109" si="24">IFERROR(E95*100%/A95,"")</f>
        <v>5.5266579973992196E-3</v>
      </c>
      <c r="G95" s="32">
        <f t="shared" ref="G95:G110" si="25">IFERROR((A95/$P$13)-100%,"")</f>
        <v>-0.16367591082109845</v>
      </c>
      <c r="H95" s="27" t="str">
        <f t="shared" ref="H95:H109" si="26">IF(G95&lt;(-3%),"OTM",IF(G95&gt;(3%),"ITM","ATM"))</f>
        <v>OTM</v>
      </c>
      <c r="I95" s="33">
        <f>RTD("octo.rtdserver","",B95,73)</f>
        <v>1200</v>
      </c>
      <c r="J95" s="108" cm="1">
        <f t="array" ref="J95">_xll.BC($B95,"VIM")</f>
        <v>44.38</v>
      </c>
      <c r="K95" s="108" cm="1">
        <f t="array" ref="K95">_xll.BC($B95,"DEL")</f>
        <v>-0.14099999999999999</v>
      </c>
      <c r="L95" s="108" cm="1">
        <f t="array" ref="L95">_xll.BC($B95,"THE")</f>
        <v>-3.3799999999999997E-2</v>
      </c>
      <c r="M95" s="108" cm="1">
        <f t="array" ref="M95">_xll.BC($B95,"GAM")</f>
        <v>3.32E-2</v>
      </c>
      <c r="N95" s="109" cm="1">
        <f t="array" ref="N95">_xll.BC($B95,"PJU")</f>
        <v>0.52780000000000005</v>
      </c>
    </row>
    <row r="96" spans="1:14" x14ac:dyDescent="0.2">
      <c r="A96" s="110" cm="1">
        <f t="array" ref="A96">_xll.BC(B96,"PEX")</f>
        <v>31.01</v>
      </c>
      <c r="B96" s="36" t="s">
        <v>19155</v>
      </c>
      <c r="C96" s="111" cm="1">
        <f t="array" ref="C96">_xll.BC(B96,"DVC")</f>
        <v>44249</v>
      </c>
      <c r="D96" s="29" t="str">
        <f t="shared" si="23"/>
        <v>Aguardar</v>
      </c>
      <c r="E96" s="30" cm="1">
        <f t="array" ref="E96">_xll.BC(B96,"ULT")</f>
        <v>0.19</v>
      </c>
      <c r="F96" s="31">
        <f t="shared" si="24"/>
        <v>6.1270557884553368E-3</v>
      </c>
      <c r="G96" s="32">
        <f t="shared" si="25"/>
        <v>-0.15687873844480693</v>
      </c>
      <c r="H96" s="27" t="str">
        <f t="shared" si="26"/>
        <v>OTM</v>
      </c>
      <c r="I96" s="33">
        <f>RTD("octo.rtdserver","",B96,73)</f>
        <v>3600</v>
      </c>
      <c r="J96" s="108" cm="1">
        <f t="array" ref="J96">_xll.BC($B96,"VIM")</f>
        <v>44.08</v>
      </c>
      <c r="K96" s="108" cm="1">
        <f t="array" ref="K96">_xll.BC($B96,"DEL")</f>
        <v>-0.15110000000000001</v>
      </c>
      <c r="L96" s="108" cm="1">
        <f t="array" ref="L96">_xll.BC($B96,"THE")</f>
        <v>-3.5400000000000001E-2</v>
      </c>
      <c r="M96" s="108" cm="1">
        <f t="array" ref="M96">_xll.BC($B96,"GAM")</f>
        <v>3.4700000000000002E-2</v>
      </c>
      <c r="N96" s="109" cm="1">
        <f t="array" ref="N96">_xll.BC($B96,"PJU")</f>
        <v>0.57579999999999998</v>
      </c>
    </row>
    <row r="97" spans="1:14" x14ac:dyDescent="0.2">
      <c r="A97" s="110" cm="1">
        <f t="array" ref="A97">_xll.BC(B97,"PEX")</f>
        <v>31.26</v>
      </c>
      <c r="B97" s="36" t="s">
        <v>14797</v>
      </c>
      <c r="C97" s="111" cm="1">
        <f t="array" ref="C97">_xll.BC(B97,"DVC")</f>
        <v>44249</v>
      </c>
      <c r="D97" s="29" t="str">
        <f t="shared" si="23"/>
        <v>Aguardar</v>
      </c>
      <c r="E97" s="30" cm="1">
        <f t="array" ref="E97">_xll.BC(B97,"ULT")</f>
        <v>0.21</v>
      </c>
      <c r="F97" s="31">
        <f t="shared" si="24"/>
        <v>6.7178502879078686E-3</v>
      </c>
      <c r="G97" s="32">
        <f t="shared" si="25"/>
        <v>-0.15008156606851553</v>
      </c>
      <c r="H97" s="27" t="str">
        <f t="shared" si="26"/>
        <v>OTM</v>
      </c>
      <c r="I97" s="33">
        <f>RTD("octo.rtdserver","",B97,73)</f>
        <v>8000</v>
      </c>
      <c r="J97" s="108" cm="1">
        <f t="array" ref="J97">_xll.BC($B97,"VIM")</f>
        <v>43.66</v>
      </c>
      <c r="K97" s="108" cm="1">
        <f t="array" ref="K97">_xll.BC($B97,"DEL")</f>
        <v>-0.16159999999999999</v>
      </c>
      <c r="L97" s="108" cm="1">
        <f t="array" ref="L97">_xll.BC($B97,"THE")</f>
        <v>-3.6999999999999998E-2</v>
      </c>
      <c r="M97" s="108" cm="1">
        <f t="array" ref="M97">_xll.BC($B97,"GAM")</f>
        <v>3.6299999999999999E-2</v>
      </c>
      <c r="N97" s="109" cm="1">
        <f t="array" ref="N97">_xll.BC($B97,"PJU")</f>
        <v>0.62680000000000002</v>
      </c>
    </row>
    <row r="98" spans="1:14" x14ac:dyDescent="0.2">
      <c r="A98" s="110" cm="1">
        <f t="array" ref="A98">_xll.BC(B98,"PEX")</f>
        <v>31.51</v>
      </c>
      <c r="B98" s="36" t="s">
        <v>21550</v>
      </c>
      <c r="C98" s="111" cm="1">
        <f t="array" ref="C98">_xll.BC(B98,"DVC")</f>
        <v>44249</v>
      </c>
      <c r="D98" s="29" t="str">
        <f t="shared" si="23"/>
        <v>Aguardar</v>
      </c>
      <c r="E98" s="30" cm="1">
        <f t="array" ref="E98">_xll.BC(B98,"ULT")</f>
        <v>0.23</v>
      </c>
      <c r="F98" s="31">
        <f t="shared" si="24"/>
        <v>7.2992700729927005E-3</v>
      </c>
      <c r="G98" s="32">
        <f t="shared" si="25"/>
        <v>-0.14328439369222401</v>
      </c>
      <c r="H98" s="27" t="str">
        <f t="shared" si="26"/>
        <v>OTM</v>
      </c>
      <c r="I98" s="33">
        <f>RTD("octo.rtdserver","",B98,73)</f>
        <v>5600</v>
      </c>
      <c r="J98" s="108" cm="1">
        <f t="array" ref="J98">_xll.BC($B98,"VIM")</f>
        <v>43.15</v>
      </c>
      <c r="K98" s="108" cm="1">
        <f t="array" ref="K98">_xll.BC($B98,"DEL")</f>
        <v>-0.17249999999999999</v>
      </c>
      <c r="L98" s="108" cm="1">
        <f t="array" ref="L98">_xll.BC($B98,"THE")</f>
        <v>-3.8600000000000002E-2</v>
      </c>
      <c r="M98" s="108" cm="1">
        <f t="array" ref="M98">_xll.BC($B98,"GAM")</f>
        <v>3.7900000000000003E-2</v>
      </c>
      <c r="N98" s="109" cm="1">
        <f t="array" ref="N98">_xll.BC($B98,"PJU")</f>
        <v>0.68089999999999995</v>
      </c>
    </row>
    <row r="99" spans="1:14" x14ac:dyDescent="0.2">
      <c r="A99" s="110" cm="1">
        <f t="array" ref="A99">_xll.BC(B99,"PEX")</f>
        <v>31.76</v>
      </c>
      <c r="B99" s="36" t="s">
        <v>14798</v>
      </c>
      <c r="C99" s="111" cm="1">
        <f t="array" ref="C99">_xll.BC(B99,"DVC")</f>
        <v>44249</v>
      </c>
      <c r="D99" s="29" t="str">
        <f t="shared" si="23"/>
        <v>Aguardar</v>
      </c>
      <c r="E99" s="30" cm="1">
        <f t="array" ref="E99">_xll.BC(B99,"ULT")</f>
        <v>0.26</v>
      </c>
      <c r="F99" s="31">
        <f t="shared" si="24"/>
        <v>8.1863979848866494E-3</v>
      </c>
      <c r="G99" s="32">
        <f t="shared" si="25"/>
        <v>-0.13648722131593261</v>
      </c>
      <c r="H99" s="27" t="str">
        <f t="shared" si="26"/>
        <v>OTM</v>
      </c>
      <c r="I99" s="33">
        <f>RTD("octo.rtdserver","",B99,73)</f>
        <v>8000</v>
      </c>
      <c r="J99" s="108" cm="1">
        <f t="array" ref="J99">_xll.BC($B99,"VIM")</f>
        <v>43.04</v>
      </c>
      <c r="K99" s="108" cm="1">
        <f t="array" ref="K99">_xll.BC($B99,"DEL")</f>
        <v>-0.1837</v>
      </c>
      <c r="L99" s="108" cm="1">
        <f t="array" ref="L99">_xll.BC($B99,"THE")</f>
        <v>-4.02E-2</v>
      </c>
      <c r="M99" s="108" cm="1">
        <f t="array" ref="M99">_xll.BC($B99,"GAM")</f>
        <v>3.9399999999999998E-2</v>
      </c>
      <c r="N99" s="109" cm="1">
        <f t="array" ref="N99">_xll.BC($B99,"PJU")</f>
        <v>0.73829999999999996</v>
      </c>
    </row>
    <row r="100" spans="1:14" x14ac:dyDescent="0.2">
      <c r="A100" s="110" cm="1">
        <f t="array" ref="A100">_xll.BC(B100,"PEX")</f>
        <v>32.01</v>
      </c>
      <c r="B100" s="36" t="s">
        <v>14934</v>
      </c>
      <c r="C100" s="111" cm="1">
        <f t="array" ref="C100">_xll.BC(B100,"DVC")</f>
        <v>44249</v>
      </c>
      <c r="D100" s="29" t="str">
        <f t="shared" si="23"/>
        <v>Aguardar</v>
      </c>
      <c r="E100" s="30" cm="1">
        <f t="array" ref="E100">_xll.BC(B100,"ULT")</f>
        <v>0.28000000000000003</v>
      </c>
      <c r="F100" s="31">
        <f t="shared" si="24"/>
        <v>8.7472664792252429E-3</v>
      </c>
      <c r="G100" s="32">
        <f t="shared" si="25"/>
        <v>-0.1296900489396412</v>
      </c>
      <c r="H100" s="27" t="str">
        <f t="shared" si="26"/>
        <v>OTM</v>
      </c>
      <c r="I100" s="33">
        <f>RTD("octo.rtdserver","",B100,73)</f>
        <v>6800</v>
      </c>
      <c r="J100" s="108" cm="1">
        <f t="array" ref="J100">_xll.BC($B100,"VIM")</f>
        <v>42.33</v>
      </c>
      <c r="K100" s="108" cm="1">
        <f t="array" ref="K100">_xll.BC($B100,"DEL")</f>
        <v>-0.1953</v>
      </c>
      <c r="L100" s="108" cm="1">
        <f t="array" ref="L100">_xll.BC($B100,"THE")</f>
        <v>-4.1700000000000001E-2</v>
      </c>
      <c r="M100" s="108" cm="1">
        <f t="array" ref="M100">_xll.BC($B100,"GAM")</f>
        <v>4.0899999999999999E-2</v>
      </c>
      <c r="N100" s="109" cm="1">
        <f t="array" ref="N100">_xll.BC($B100,"PJU")</f>
        <v>0.79890000000000005</v>
      </c>
    </row>
    <row r="101" spans="1:14" x14ac:dyDescent="0.2">
      <c r="A101" s="110" cm="1">
        <f t="array" ref="A101">_xll.BC(B101,"PEX")</f>
        <v>32.51</v>
      </c>
      <c r="B101" s="36" t="s">
        <v>14799</v>
      </c>
      <c r="C101" s="111" cm="1">
        <f t="array" ref="C101">_xll.BC(B101,"DVC")</f>
        <v>44249</v>
      </c>
      <c r="D101" s="29" t="str">
        <f t="shared" si="23"/>
        <v>Aguardar</v>
      </c>
      <c r="E101" s="30" cm="1">
        <f t="array" ref="E101">_xll.BC(B101,"ULT")</f>
        <v>0.37</v>
      </c>
      <c r="F101" s="31">
        <f t="shared" si="24"/>
        <v>1.1381113503537373E-2</v>
      </c>
      <c r="G101" s="32">
        <f t="shared" si="25"/>
        <v>-0.11609570418705828</v>
      </c>
      <c r="H101" s="27" t="str">
        <f t="shared" si="26"/>
        <v>OTM</v>
      </c>
      <c r="I101" s="33">
        <f>RTD("octo.rtdserver","",B101,73)</f>
        <v>3000</v>
      </c>
      <c r="J101" s="108" cm="1">
        <f t="array" ref="J101">_xll.BC($B101,"VIM")</f>
        <v>42.77</v>
      </c>
      <c r="K101" s="108" cm="1">
        <f t="array" ref="K101">_xll.BC($B101,"DEL")</f>
        <v>-0.2195</v>
      </c>
      <c r="L101" s="108" cm="1">
        <f t="array" ref="L101">_xll.BC($B101,"THE")</f>
        <v>-4.4600000000000001E-2</v>
      </c>
      <c r="M101" s="108" cm="1">
        <f t="array" ref="M101">_xll.BC($B101,"GAM")</f>
        <v>4.3799999999999999E-2</v>
      </c>
      <c r="N101" s="109" cm="1">
        <f t="array" ref="N101">_xll.BC($B101,"PJU")</f>
        <v>0.93049999999999999</v>
      </c>
    </row>
    <row r="102" spans="1:14" x14ac:dyDescent="0.2">
      <c r="A102" s="110" cm="1">
        <f t="array" ref="A102">_xll.BC(B102,"PEX")</f>
        <v>32.76</v>
      </c>
      <c r="B102" s="36" t="s">
        <v>13858</v>
      </c>
      <c r="C102" s="111" cm="1">
        <f t="array" ref="C102">_xll.BC(B102,"DVC")</f>
        <v>44249</v>
      </c>
      <c r="D102" s="29" t="str">
        <f t="shared" si="23"/>
        <v>Aguardar</v>
      </c>
      <c r="E102" s="30" cm="1">
        <f t="array" ref="E102">_xll.BC(B102,"ULT")</f>
        <v>0.39</v>
      </c>
      <c r="F102" s="31">
        <f t="shared" si="24"/>
        <v>1.1904761904761906E-2</v>
      </c>
      <c r="G102" s="32">
        <f t="shared" si="25"/>
        <v>-0.10929853181076676</v>
      </c>
      <c r="H102" s="27" t="str">
        <f t="shared" si="26"/>
        <v>OTM</v>
      </c>
      <c r="I102" s="33">
        <f>RTD("octo.rtdserver","",B102,73)</f>
        <v>55800</v>
      </c>
      <c r="J102" s="108" cm="1">
        <f t="array" ref="J102">_xll.BC($B102,"VIM")</f>
        <v>41.77</v>
      </c>
      <c r="K102" s="108" cm="1">
        <f t="array" ref="K102">_xll.BC($B102,"DEL")</f>
        <v>-0.23200000000000001</v>
      </c>
      <c r="L102" s="108" cm="1">
        <f t="array" ref="L102">_xll.BC($B102,"THE")</f>
        <v>-4.5999999999999999E-2</v>
      </c>
      <c r="M102" s="108" cm="1">
        <f t="array" ref="M102">_xll.BC($B102,"GAM")</f>
        <v>4.5199999999999997E-2</v>
      </c>
      <c r="N102" s="109" cm="1">
        <f t="array" ref="N102">_xll.BC($B102,"PJU")</f>
        <v>1.0015000000000001</v>
      </c>
    </row>
    <row r="103" spans="1:14" x14ac:dyDescent="0.2">
      <c r="A103" s="110" cm="1">
        <f t="array" ref="A103">_xll.BC(B103,"PEX")</f>
        <v>33.01</v>
      </c>
      <c r="B103" s="36" t="s">
        <v>14407</v>
      </c>
      <c r="C103" s="111" cm="1">
        <f t="array" ref="C103">_xll.BC(B103,"DVC")</f>
        <v>44249</v>
      </c>
      <c r="D103" s="29" t="str">
        <f t="shared" si="23"/>
        <v>Aguardar</v>
      </c>
      <c r="E103" s="30" cm="1">
        <f t="array" ref="E103">_xll.BC(B103,"ULT")</f>
        <v>0.44</v>
      </c>
      <c r="F103" s="31">
        <f t="shared" si="24"/>
        <v>1.3329294153286883E-2</v>
      </c>
      <c r="G103" s="32">
        <f t="shared" si="25"/>
        <v>-0.10250135943447536</v>
      </c>
      <c r="H103" s="27" t="str">
        <f t="shared" si="26"/>
        <v>OTM</v>
      </c>
      <c r="I103" s="33">
        <f>RTD("octo.rtdserver","",B103,73)</f>
        <v>179200</v>
      </c>
      <c r="J103" s="108" cm="1">
        <f t="array" ref="J103">_xll.BC($B103,"VIM")</f>
        <v>41.81</v>
      </c>
      <c r="K103" s="108" cm="1">
        <f t="array" ref="K103">_xll.BC($B103,"DEL")</f>
        <v>-0.24479999999999999</v>
      </c>
      <c r="L103" s="108" cm="1">
        <f t="array" ref="L103">_xll.BC($B103,"THE")</f>
        <v>-4.7399999999999998E-2</v>
      </c>
      <c r="M103" s="108" cm="1">
        <f t="array" ref="M103">_xll.BC($B103,"GAM")</f>
        <v>4.6600000000000003E-2</v>
      </c>
      <c r="N103" s="109" cm="1">
        <f t="array" ref="N103">_xll.BC($B103,"PJU")</f>
        <v>1.0760000000000001</v>
      </c>
    </row>
    <row r="104" spans="1:14" x14ac:dyDescent="0.2">
      <c r="A104" s="110" cm="1">
        <f t="array" ref="A104">_xll.BC(B104,"PEX")</f>
        <v>33.76</v>
      </c>
      <c r="B104" s="36" t="s">
        <v>13859</v>
      </c>
      <c r="C104" s="111" cm="1">
        <f t="array" ref="C104">_xll.BC(B104,"DVC")</f>
        <v>44249</v>
      </c>
      <c r="D104" s="29" t="str">
        <f t="shared" si="23"/>
        <v>Aguardar</v>
      </c>
      <c r="E104" s="30" cm="1">
        <f t="array" ref="E104">_xll.BC(B104,"ULT")</f>
        <v>0.62</v>
      </c>
      <c r="F104" s="31">
        <f t="shared" si="24"/>
        <v>1.8364928909952609E-2</v>
      </c>
      <c r="G104" s="32">
        <f t="shared" si="25"/>
        <v>-8.2109842305600922E-2</v>
      </c>
      <c r="H104" s="27" t="str">
        <f t="shared" si="26"/>
        <v>OTM</v>
      </c>
      <c r="I104" s="33">
        <f>RTD("octo.rtdserver","",B104,73)</f>
        <v>34400</v>
      </c>
      <c r="J104" s="108" cm="1">
        <f t="array" ref="J104">_xll.BC($B104,"VIM")</f>
        <v>42.03</v>
      </c>
      <c r="K104" s="108" cm="1">
        <f t="array" ref="K104">_xll.BC($B104,"DEL")</f>
        <v>-0.28489999999999999</v>
      </c>
      <c r="L104" s="108" cm="1">
        <f t="array" ref="L104">_xll.BC($B104,"THE")</f>
        <v>-5.11E-2</v>
      </c>
      <c r="M104" s="108" cm="1">
        <f t="array" ref="M104">_xll.BC($B104,"GAM")</f>
        <v>5.0299999999999997E-2</v>
      </c>
      <c r="N104" s="109" cm="1">
        <f t="array" ref="N104">_xll.BC($B104,"PJU")</f>
        <v>1.3214999999999999</v>
      </c>
    </row>
    <row r="105" spans="1:14" x14ac:dyDescent="0.2">
      <c r="A105" s="110" cm="1">
        <f t="array" ref="A105">_xll.BC(B105,"PEX")</f>
        <v>34.01</v>
      </c>
      <c r="B105" s="36" t="s">
        <v>13860</v>
      </c>
      <c r="C105" s="111" cm="1">
        <f t="array" ref="C105">_xll.BC(B105,"DVC")</f>
        <v>44249</v>
      </c>
      <c r="D105" s="29" t="str">
        <f t="shared" si="23"/>
        <v>Aguardar</v>
      </c>
      <c r="E105" s="30" cm="1">
        <f t="array" ref="E105">_xll.BC(B105,"ULT")</f>
        <v>0.62</v>
      </c>
      <c r="F105" s="31">
        <f t="shared" si="24"/>
        <v>1.822993237283152E-2</v>
      </c>
      <c r="G105" s="32">
        <f t="shared" si="25"/>
        <v>-7.5312669929309517E-2</v>
      </c>
      <c r="H105" s="27" t="str">
        <f t="shared" si="26"/>
        <v>OTM</v>
      </c>
      <c r="I105" s="33">
        <f>RTD("octo.rtdserver","",B105,73)</f>
        <v>53200</v>
      </c>
      <c r="J105" s="108" cm="1">
        <f t="array" ref="J105">_xll.BC($B105,"VIM")</f>
        <v>40.01</v>
      </c>
      <c r="K105" s="108" cm="1">
        <f t="array" ref="K105">_xll.BC($B105,"DEL")</f>
        <v>-0.29870000000000002</v>
      </c>
      <c r="L105" s="108" cm="1">
        <f t="array" ref="L105">_xll.BC($B105,"THE")</f>
        <v>-5.2200000000000003E-2</v>
      </c>
      <c r="M105" s="108" cm="1">
        <f t="array" ref="M105">_xll.BC($B105,"GAM")</f>
        <v>5.1400000000000001E-2</v>
      </c>
      <c r="N105" s="109" cm="1">
        <f t="array" ref="N105">_xll.BC($B105,"PJU")</f>
        <v>1.4108000000000001</v>
      </c>
    </row>
    <row r="106" spans="1:14" x14ac:dyDescent="0.2">
      <c r="A106" s="110" cm="1">
        <f t="array" ref="A106">_xll.BC(B106,"PEX")</f>
        <v>34.26</v>
      </c>
      <c r="B106" s="36" t="s">
        <v>20759</v>
      </c>
      <c r="C106" s="111" cm="1">
        <f t="array" ref="C106">_xll.BC(B106,"DVC")</f>
        <v>44249</v>
      </c>
      <c r="D106" s="29" t="str">
        <f t="shared" si="23"/>
        <v>Aguardar</v>
      </c>
      <c r="E106" s="30" cm="1">
        <f t="array" ref="E106">_xll.BC(B106,"ULT")</f>
        <v>0.7</v>
      </c>
      <c r="F106" s="31">
        <f t="shared" si="24"/>
        <v>2.0431990659661413E-2</v>
      </c>
      <c r="G106" s="32">
        <f t="shared" si="25"/>
        <v>-6.8515497553018001E-2</v>
      </c>
      <c r="H106" s="27" t="str">
        <f t="shared" si="26"/>
        <v>OTM</v>
      </c>
      <c r="I106" s="33">
        <f>RTD("octo.rtdserver","",B106,73)</f>
        <v>0</v>
      </c>
      <c r="J106" s="108" cm="1">
        <f t="array" ref="J106">_xll.BC($B106,"VIM")</f>
        <v>40.31</v>
      </c>
      <c r="K106" s="108" cm="1">
        <f t="array" ref="K106">_xll.BC($B106,"DEL")</f>
        <v>-0.31269999999999998</v>
      </c>
      <c r="L106" s="108" cm="1">
        <f t="array" ref="L106">_xll.BC($B106,"THE")</f>
        <v>-5.33E-2</v>
      </c>
      <c r="M106" s="108" cm="1">
        <f t="array" ref="M106">_xll.BC($B106,"GAM")</f>
        <v>5.2499999999999998E-2</v>
      </c>
      <c r="N106" s="109" cm="1">
        <f t="array" ref="N106">_xll.BC($B106,"PJU")</f>
        <v>1.5038</v>
      </c>
    </row>
    <row r="107" spans="1:14" x14ac:dyDescent="0.2">
      <c r="A107" s="110" cm="1">
        <f t="array" ref="A107">_xll.BC(B107,"PEX")</f>
        <v>34.76</v>
      </c>
      <c r="B107" s="36" t="s">
        <v>19980</v>
      </c>
      <c r="C107" s="111" cm="1">
        <f t="array" ref="C107">_xll.BC(B107,"DVC")</f>
        <v>44249</v>
      </c>
      <c r="D107" s="29" t="str">
        <f t="shared" si="23"/>
        <v>Aguardar</v>
      </c>
      <c r="E107" s="30" cm="1">
        <f t="array" ref="E107">_xll.BC(B107,"ULT")</f>
        <v>0.84</v>
      </c>
      <c r="F107" s="31">
        <f t="shared" si="24"/>
        <v>2.4165707710011509E-2</v>
      </c>
      <c r="G107" s="32">
        <f t="shared" si="25"/>
        <v>-5.492115280043508E-2</v>
      </c>
      <c r="H107" s="27" t="str">
        <f t="shared" si="26"/>
        <v>OTM</v>
      </c>
      <c r="I107" s="33">
        <f>RTD("octo.rtdserver","",B107,73)</f>
        <v>70200</v>
      </c>
      <c r="J107" s="108" cm="1">
        <f t="array" ref="J107">_xll.BC($B107,"VIM")</f>
        <v>39.89</v>
      </c>
      <c r="K107" s="108" cm="1">
        <f t="array" ref="K107">_xll.BC($B107,"DEL")</f>
        <v>-0.3412</v>
      </c>
      <c r="L107" s="108" cm="1">
        <f t="array" ref="L107">_xll.BC($B107,"THE")</f>
        <v>-5.5100000000000003E-2</v>
      </c>
      <c r="M107" s="108" cm="1">
        <f t="array" ref="M107">_xll.BC($B107,"GAM")</f>
        <v>5.4399999999999997E-2</v>
      </c>
      <c r="N107" s="109" cm="1">
        <f t="array" ref="N107">_xll.BC($B107,"PJU")</f>
        <v>1.7012</v>
      </c>
    </row>
    <row r="108" spans="1:14" x14ac:dyDescent="0.2">
      <c r="A108" s="110" cm="1">
        <f t="array" ref="A108">_xll.BC(B108,"PEX")</f>
        <v>35.26</v>
      </c>
      <c r="B108" s="36" t="s">
        <v>21235</v>
      </c>
      <c r="C108" s="111" cm="1">
        <f t="array" ref="C108">_xll.BC(B108,"DVC")</f>
        <v>44249</v>
      </c>
      <c r="D108" s="29" t="str">
        <f t="shared" si="23"/>
        <v>Aguardar</v>
      </c>
      <c r="E108" s="30" cm="1">
        <f t="array" ref="E108">_xll.BC(B108,"ULT")</f>
        <v>1.05</v>
      </c>
      <c r="F108" s="31">
        <f t="shared" si="24"/>
        <v>2.9778786159954627E-2</v>
      </c>
      <c r="G108" s="32">
        <f t="shared" si="25"/>
        <v>-4.1326808047852159E-2</v>
      </c>
      <c r="H108" s="27" t="str">
        <f t="shared" si="26"/>
        <v>OTM</v>
      </c>
      <c r="I108" s="33">
        <f>RTD("octo.rtdserver","",B108,73)</f>
        <v>41900</v>
      </c>
      <c r="J108" s="108" cm="1">
        <f t="array" ref="J108">_xll.BC($B108,"VIM")</f>
        <v>40.729999999999997</v>
      </c>
      <c r="K108" s="108" cm="1">
        <f t="array" ref="K108">_xll.BC($B108,"DEL")</f>
        <v>-0.37019999999999997</v>
      </c>
      <c r="L108" s="108" cm="1">
        <f t="array" ref="L108">_xll.BC($B108,"THE")</f>
        <v>-5.67E-2</v>
      </c>
      <c r="M108" s="108" cm="1">
        <f t="array" ref="M108">_xll.BC($B108,"GAM")</f>
        <v>5.6000000000000001E-2</v>
      </c>
      <c r="N108" s="109" cm="1">
        <f t="array" ref="N108">_xll.BC($B108,"PJU")</f>
        <v>1.9137999999999999</v>
      </c>
    </row>
    <row r="109" spans="1:14" x14ac:dyDescent="0.2">
      <c r="A109" s="110" cm="1">
        <f t="array" ref="A109">_xll.BC(B109,"PEX")</f>
        <v>36.51</v>
      </c>
      <c r="B109" s="36" t="s">
        <v>14800</v>
      </c>
      <c r="C109" s="111" cm="1">
        <f t="array" ref="C109">_xll.BC(B109,"DVC")</f>
        <v>44249</v>
      </c>
      <c r="D109" s="29" t="str">
        <f t="shared" si="23"/>
        <v>Aguardar</v>
      </c>
      <c r="E109" s="30" cm="1">
        <f t="array" ref="E109">_xll.BC(B109,"ULT")</f>
        <v>1.5</v>
      </c>
      <c r="F109" s="31">
        <f t="shared" si="24"/>
        <v>4.1084634346754315E-2</v>
      </c>
      <c r="G109" s="32">
        <f t="shared" si="25"/>
        <v>-7.3409461663949127E-3</v>
      </c>
      <c r="H109" s="27" t="str">
        <f t="shared" si="26"/>
        <v>ATM</v>
      </c>
      <c r="I109" s="33">
        <f>RTD("octo.rtdserver","",B109,73)</f>
        <v>18600</v>
      </c>
      <c r="J109" s="108" cm="1">
        <f t="array" ref="J109">_xll.BC($B109,"VIM")</f>
        <v>38.51</v>
      </c>
      <c r="K109" s="108" cm="1">
        <f t="array" ref="K109">_xll.BC($B109,"DEL")</f>
        <v>-0.44379999999999997</v>
      </c>
      <c r="L109" s="108" cm="1">
        <f t="array" ref="L109">_xll.BC($B109,"THE")</f>
        <v>-5.91E-2</v>
      </c>
      <c r="M109" s="108" cm="1">
        <f t="array" ref="M109">_xll.BC($B109,"GAM")</f>
        <v>5.8599999999999999E-2</v>
      </c>
      <c r="N109" s="109" cm="1">
        <f t="array" ref="N109">_xll.BC($B109,"PJU")</f>
        <v>2.5116999999999998</v>
      </c>
    </row>
    <row r="110" spans="1:14" x14ac:dyDescent="0.2">
      <c r="A110" s="110" cm="1">
        <f t="array" ref="A110">_xll.BC(B110,"PEX")</f>
        <v>38.26</v>
      </c>
      <c r="B110" s="36" t="s">
        <v>14408</v>
      </c>
      <c r="C110" s="111" cm="1">
        <f t="array" ref="C110">_xll.BC(B110,"DVC")</f>
        <v>44249</v>
      </c>
      <c r="D110" s="29" t="str">
        <f t="shared" si="23"/>
        <v>Aguardar</v>
      </c>
      <c r="E110" s="30" cm="1">
        <f t="array" ref="E110">_xll.BC(B110,"ULT")</f>
        <v>2.77</v>
      </c>
      <c r="F110" s="31">
        <f t="shared" ref="F110" si="27">IFERROR(E110*100%/A110,"")</f>
        <v>7.2399372713016205E-2</v>
      </c>
      <c r="G110" s="32">
        <f t="shared" si="25"/>
        <v>4.0239260467645366E-2</v>
      </c>
      <c r="H110" s="27" t="str">
        <f t="shared" ref="H110" si="28">IF(G110&lt;(-3%),"OTM",IF(G110&gt;(3%),"ITM","ATM"))</f>
        <v>ITM</v>
      </c>
      <c r="I110" s="33">
        <f>RTD("octo.rtdserver","",B110,73)</f>
        <v>0</v>
      </c>
      <c r="J110" s="108" cm="1">
        <f t="array" ref="J110">_xll.BC($B110,"VIM")</f>
        <v>44.92</v>
      </c>
      <c r="K110" s="108" cm="1">
        <f t="array" ref="K110">_xll.BC($B110,"DEL")</f>
        <v>-0.5454</v>
      </c>
      <c r="L110" s="108" cm="1">
        <f t="array" ref="L110">_xll.BC($B110,"THE")</f>
        <v>-5.8900000000000001E-2</v>
      </c>
      <c r="M110" s="108" cm="1">
        <f t="array" ref="M110">_xll.BC($B110,"GAM")</f>
        <v>5.8799999999999998E-2</v>
      </c>
      <c r="N110" s="109" cm="1">
        <f t="array" ref="N110">_xll.BC($B110,"PJU")</f>
        <v>3.5032999999999999</v>
      </c>
    </row>
    <row r="111" spans="1:14" x14ac:dyDescent="0.2">
      <c r="A111" s="29" t="s">
        <v>13996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J111" s="27" t="s">
        <v>26417</v>
      </c>
      <c r="K111" s="27" t="s">
        <v>26418</v>
      </c>
      <c r="L111" s="27" t="s">
        <v>26420</v>
      </c>
      <c r="M111" s="27" t="s">
        <v>26419</v>
      </c>
      <c r="N111" s="27" t="s">
        <v>26421</v>
      </c>
    </row>
    <row r="112" spans="1:14" x14ac:dyDescent="0.2">
      <c r="A112" s="110" cm="1">
        <f t="array" ref="A112">_xll.BC(B112,"PEX")</f>
        <v>80</v>
      </c>
      <c r="B112" s="36" t="s">
        <v>19283</v>
      </c>
      <c r="C112" s="111" cm="1">
        <f t="array" ref="C112">_xll.BC(B112,"DVC")</f>
        <v>44249</v>
      </c>
      <c r="D112" s="29" t="str">
        <f t="shared" ref="D112:D127" si="29">IF(G112&gt;(-10%),"Aguardar",IF(F112&gt;2.5%,"Montar","Aguardar"))</f>
        <v>Aguardar</v>
      </c>
      <c r="E112" s="30" cm="1">
        <f t="array" ref="E112">_xll.BC(B112,"ULT")</f>
        <v>0.1</v>
      </c>
      <c r="F112" s="31">
        <f t="shared" ref="F112:F127" si="30">IFERROR(E112*100%/A112,"")</f>
        <v>1.25E-3</v>
      </c>
      <c r="G112" s="32">
        <f t="shared" ref="G112:G127" si="31">IFERROR((A112/$P$23)-100%,"")</f>
        <v>-0.31740614334470996</v>
      </c>
      <c r="H112" s="27" t="str">
        <f t="shared" ref="H112:H127" si="32">IF(G112&lt;(-3%),"OTM",IF(G112&gt;(3%),"ITM","ATM"))</f>
        <v>OTM</v>
      </c>
      <c r="I112" s="33">
        <f>RTD("octo.rtdserver","",B112,73)</f>
        <v>29151</v>
      </c>
      <c r="J112" s="108" cm="1">
        <f t="array" ref="J112">_xll.BC($B112,"VIM")</f>
        <v>60.65</v>
      </c>
      <c r="K112" s="108" cm="1">
        <f t="array" ref="K112">_xll.BC($B112,"DEL")</f>
        <v>-1.2999999999999999E-3</v>
      </c>
      <c r="L112" s="108" cm="1">
        <f t="array" ref="L112">_xll.BC($B112,"THE")</f>
        <v>-1.5E-3</v>
      </c>
      <c r="M112" s="108" cm="1">
        <f t="array" ref="M112">_xll.BC($B112,"GAM")</f>
        <v>2.9999999999999997E-4</v>
      </c>
      <c r="N112" s="109" cm="1">
        <f t="array" ref="N112">_xll.BC($B112,"PJU")</f>
        <v>5.7000000000000002E-3</v>
      </c>
    </row>
    <row r="113" spans="1:14" x14ac:dyDescent="0.2">
      <c r="A113" s="110" cm="1">
        <f t="array" ref="A113">_xll.BC(B113,"PEX")</f>
        <v>85</v>
      </c>
      <c r="B113" s="36" t="s">
        <v>19157</v>
      </c>
      <c r="C113" s="111" cm="1">
        <f t="array" ref="C113">_xll.BC(B113,"DVC")</f>
        <v>44249</v>
      </c>
      <c r="D113" s="29" t="str">
        <f t="shared" si="29"/>
        <v>Aguardar</v>
      </c>
      <c r="E113" s="30" cm="1">
        <f t="array" ref="E113">_xll.BC(B113,"ULT")</f>
        <v>0.14000000000000001</v>
      </c>
      <c r="F113" s="31">
        <f t="shared" si="30"/>
        <v>1.6470588235294118E-3</v>
      </c>
      <c r="G113" s="32">
        <f t="shared" si="31"/>
        <v>-0.27474402730375425</v>
      </c>
      <c r="H113" s="27" t="str">
        <f t="shared" si="32"/>
        <v>OTM</v>
      </c>
      <c r="I113" s="33">
        <f>RTD("octo.rtdserver","",B113,73)</f>
        <v>103300</v>
      </c>
      <c r="J113" s="108" cm="1">
        <f t="array" ref="J113">_xll.BC($B113,"VIM")</f>
        <v>54.87</v>
      </c>
      <c r="K113" s="108" cm="1">
        <f t="array" ref="K113">_xll.BC($B113,"DEL")</f>
        <v>-5.4000000000000003E-3</v>
      </c>
      <c r="L113" s="108" cm="1">
        <f t="array" ref="L113">_xll.BC($B113,"THE")</f>
        <v>-5.3E-3</v>
      </c>
      <c r="M113" s="108" cm="1">
        <f t="array" ref="M113">_xll.BC($B113,"GAM")</f>
        <v>1E-3</v>
      </c>
      <c r="N113" s="109" cm="1">
        <f t="array" ref="N113">_xll.BC($B113,"PJU")</f>
        <v>2.7400000000000001E-2</v>
      </c>
    </row>
    <row r="114" spans="1:14" x14ac:dyDescent="0.2">
      <c r="A114" s="110" cm="1">
        <f t="array" ref="A114">_xll.BC(B114,"PEX")</f>
        <v>87</v>
      </c>
      <c r="B114" s="36" t="s">
        <v>19158</v>
      </c>
      <c r="C114" s="111" cm="1">
        <f t="array" ref="C114">_xll.BC(B114,"DVC")</f>
        <v>44249</v>
      </c>
      <c r="D114" s="29" t="str">
        <f t="shared" si="29"/>
        <v>Aguardar</v>
      </c>
      <c r="E114" s="30" cm="1">
        <f t="array" ref="E114">_xll.BC(B114,"ULT")</f>
        <v>0.18</v>
      </c>
      <c r="F114" s="31">
        <f t="shared" si="30"/>
        <v>2.0689655172413794E-3</v>
      </c>
      <c r="G114" s="32">
        <f t="shared" si="31"/>
        <v>-0.25767918088737207</v>
      </c>
      <c r="H114" s="27" t="str">
        <f t="shared" si="32"/>
        <v>OTM</v>
      </c>
      <c r="I114" s="33">
        <f>RTD("octo.rtdserver","",B114,73)</f>
        <v>340</v>
      </c>
      <c r="J114" s="108" cm="1">
        <f t="array" ref="J114">_xll.BC($B114,"VIM")</f>
        <v>53.6</v>
      </c>
      <c r="K114" s="108" cm="1">
        <f t="array" ref="K114">_xll.BC($B114,"DEL")</f>
        <v>-8.8999999999999999E-3</v>
      </c>
      <c r="L114" s="108" cm="1">
        <f t="array" ref="L114">_xll.BC($B114,"THE")</f>
        <v>-8.3000000000000001E-3</v>
      </c>
      <c r="M114" s="108" cm="1">
        <f t="array" ref="M114">_xll.BC($B114,"GAM")</f>
        <v>1.6000000000000001E-3</v>
      </c>
      <c r="N114" s="109" cm="1">
        <f t="array" ref="N114">_xll.BC($B114,"PJU")</f>
        <v>4.7399999999999998E-2</v>
      </c>
    </row>
    <row r="115" spans="1:14" x14ac:dyDescent="0.2">
      <c r="A115" s="110" cm="1">
        <f t="array" ref="A115">_xll.BC(B115,"PEX")</f>
        <v>90</v>
      </c>
      <c r="B115" s="36" t="s">
        <v>19284</v>
      </c>
      <c r="C115" s="111" cm="1">
        <f t="array" ref="C115">_xll.BC(B115,"DVC")</f>
        <v>44249</v>
      </c>
      <c r="D115" s="29" t="str">
        <f t="shared" si="29"/>
        <v>Aguardar</v>
      </c>
      <c r="E115" s="30" cm="1">
        <f t="array" ref="E115">_xll.BC(B115,"ULT")</f>
        <v>0.23</v>
      </c>
      <c r="F115" s="31">
        <f t="shared" si="30"/>
        <v>2.5555555555555557E-3</v>
      </c>
      <c r="G115" s="32">
        <f t="shared" si="31"/>
        <v>-0.23208191126279865</v>
      </c>
      <c r="H115" s="27" t="str">
        <f t="shared" si="32"/>
        <v>OTM</v>
      </c>
      <c r="I115" s="33">
        <f>RTD("octo.rtdserver","",B115,73)</f>
        <v>35640</v>
      </c>
      <c r="J115" s="108" cm="1">
        <f t="array" ref="J115">_xll.BC($B115,"VIM")</f>
        <v>50.55</v>
      </c>
      <c r="K115" s="108" cm="1">
        <f t="array" ref="K115">_xll.BC($B115,"DEL")</f>
        <v>-1.7500000000000002E-2</v>
      </c>
      <c r="L115" s="108" cm="1">
        <f t="array" ref="L115">_xll.BC($B115,"THE")</f>
        <v>-1.4800000000000001E-2</v>
      </c>
      <c r="M115" s="108" cm="1">
        <f t="array" ref="M115">_xll.BC($B115,"GAM")</f>
        <v>2.8E-3</v>
      </c>
      <c r="N115" s="109" cm="1">
        <f t="array" ref="N115">_xll.BC($B115,"PJU")</f>
        <v>0.1007</v>
      </c>
    </row>
    <row r="116" spans="1:14" x14ac:dyDescent="0.2">
      <c r="A116" s="110" cm="1">
        <f t="array" ref="A116">_xll.BC(B116,"PEX")</f>
        <v>93</v>
      </c>
      <c r="B116" s="36" t="s">
        <v>20348</v>
      </c>
      <c r="C116" s="111" cm="1">
        <f t="array" ref="C116">_xll.BC(B116,"DVC")</f>
        <v>44249</v>
      </c>
      <c r="D116" s="29" t="str">
        <f t="shared" si="29"/>
        <v>Aguardar</v>
      </c>
      <c r="E116" s="30" cm="1">
        <f t="array" ref="E116">_xll.BC(B116,"ULT")</f>
        <v>0.33</v>
      </c>
      <c r="F116" s="31">
        <f t="shared" si="30"/>
        <v>3.5483870967741938E-3</v>
      </c>
      <c r="G116" s="32">
        <f t="shared" si="31"/>
        <v>-0.20648464163822533</v>
      </c>
      <c r="H116" s="27" t="str">
        <f t="shared" si="32"/>
        <v>OTM</v>
      </c>
      <c r="I116" s="33">
        <f>RTD("octo.rtdserver","",B116,73)</f>
        <v>1500</v>
      </c>
      <c r="J116" s="108" cm="1">
        <f t="array" ref="J116">_xll.BC($B116,"VIM")</f>
        <v>48.61</v>
      </c>
      <c r="K116" s="108" cm="1">
        <f t="array" ref="K116">_xll.BC($B116,"DEL")</f>
        <v>-3.1699999999999999E-2</v>
      </c>
      <c r="L116" s="108" cm="1">
        <f t="array" ref="L116">_xll.BC($B116,"THE")</f>
        <v>-2.4400000000000002E-2</v>
      </c>
      <c r="M116" s="108" cm="1">
        <f t="array" ref="M116">_xll.BC($B116,"GAM")</f>
        <v>4.7000000000000002E-3</v>
      </c>
      <c r="N116" s="109" cm="1">
        <f t="array" ref="N116">_xll.BC($B116,"PJU")</f>
        <v>0.1978</v>
      </c>
    </row>
    <row r="117" spans="1:14" x14ac:dyDescent="0.2">
      <c r="A117" s="110" cm="1">
        <f t="array" ref="A117">_xll.BC(B117,"PEX")</f>
        <v>95</v>
      </c>
      <c r="B117" s="36" t="s">
        <v>15492</v>
      </c>
      <c r="C117" s="111" cm="1">
        <f t="array" ref="C117">_xll.BC(B117,"DVC")</f>
        <v>44249</v>
      </c>
      <c r="D117" s="29" t="str">
        <f t="shared" si="29"/>
        <v>Aguardar</v>
      </c>
      <c r="E117" s="30" cm="1">
        <f t="array" ref="E117">_xll.BC(B117,"ULT")</f>
        <v>0.33</v>
      </c>
      <c r="F117" s="31">
        <f t="shared" si="30"/>
        <v>3.4736842105263159E-3</v>
      </c>
      <c r="G117" s="32">
        <f t="shared" si="31"/>
        <v>-0.18941979522184305</v>
      </c>
      <c r="H117" s="27" t="str">
        <f t="shared" si="32"/>
        <v>OTM</v>
      </c>
      <c r="I117" s="33">
        <f>RTD("octo.rtdserver","",B117,73)</f>
        <v>29520</v>
      </c>
      <c r="J117" s="108" cm="1">
        <f t="array" ref="J117">_xll.BC($B117,"VIM")</f>
        <v>44.95</v>
      </c>
      <c r="K117" s="108" cm="1">
        <f t="array" ref="K117">_xll.BC($B117,"DEL")</f>
        <v>-4.53E-2</v>
      </c>
      <c r="L117" s="108" cm="1">
        <f t="array" ref="L117">_xll.BC($B117,"THE")</f>
        <v>-3.2599999999999997E-2</v>
      </c>
      <c r="M117" s="108" cm="1">
        <f t="array" ref="M117">_xll.BC($B117,"GAM")</f>
        <v>6.3E-3</v>
      </c>
      <c r="N117" s="109" cm="1">
        <f t="array" ref="N117">_xll.BC($B117,"PJU")</f>
        <v>0.29820000000000002</v>
      </c>
    </row>
    <row r="118" spans="1:14" x14ac:dyDescent="0.2">
      <c r="A118" s="110" cm="1">
        <f t="array" ref="A118">_xll.BC(B118,"PEX")</f>
        <v>98</v>
      </c>
      <c r="B118" s="36" t="s">
        <v>22984</v>
      </c>
      <c r="C118" s="111" cm="1">
        <f t="array" ref="C118">_xll.BC(B118,"DVC")</f>
        <v>44249</v>
      </c>
      <c r="D118" s="29" t="str">
        <f t="shared" si="29"/>
        <v>Aguardar</v>
      </c>
      <c r="E118" s="30" cm="1">
        <f t="array" ref="E118">_xll.BC(B118,"ULT")</f>
        <v>0.44</v>
      </c>
      <c r="F118" s="31">
        <f t="shared" si="30"/>
        <v>4.489795918367347E-3</v>
      </c>
      <c r="G118" s="32">
        <f t="shared" si="31"/>
        <v>-0.16382252559726962</v>
      </c>
      <c r="H118" s="27" t="str">
        <f t="shared" si="32"/>
        <v>OTM</v>
      </c>
      <c r="I118" s="33">
        <f>RTD("octo.rtdserver","",B118,73)</f>
        <v>410</v>
      </c>
      <c r="J118" s="108" cm="1">
        <f t="array" ref="J118">_xll.BC($B118,"VIM")</f>
        <v>42.21</v>
      </c>
      <c r="K118" s="108" cm="1">
        <f t="array" ref="K118">_xll.BC($B118,"DEL")</f>
        <v>-7.3099999999999998E-2</v>
      </c>
      <c r="L118" s="108" cm="1">
        <f t="array" ref="L118">_xll.BC($B118,"THE")</f>
        <v>-4.7399999999999998E-2</v>
      </c>
      <c r="M118" s="108" cm="1">
        <f t="array" ref="M118">_xll.BC($B118,"GAM")</f>
        <v>9.1000000000000004E-3</v>
      </c>
      <c r="N118" s="109" cm="1">
        <f t="array" ref="N118">_xll.BC($B118,"PJU")</f>
        <v>0.5232</v>
      </c>
    </row>
    <row r="119" spans="1:14" x14ac:dyDescent="0.2">
      <c r="A119" s="110" cm="1">
        <f t="array" ref="A119">_xll.BC(B119,"PEX")</f>
        <v>99</v>
      </c>
      <c r="B119" s="36" t="s">
        <v>22562</v>
      </c>
      <c r="C119" s="111" cm="1">
        <f t="array" ref="C119">_xll.BC(B119,"DVC")</f>
        <v>44249</v>
      </c>
      <c r="D119" s="29" t="str">
        <f t="shared" si="29"/>
        <v>Aguardar</v>
      </c>
      <c r="E119" s="30" cm="1">
        <f t="array" ref="E119">_xll.BC(B119,"ULT")</f>
        <v>0.49</v>
      </c>
      <c r="F119" s="31">
        <f t="shared" si="30"/>
        <v>4.9494949494949493E-3</v>
      </c>
      <c r="G119" s="32">
        <f t="shared" si="31"/>
        <v>-0.15529010238907848</v>
      </c>
      <c r="H119" s="27" t="str">
        <f t="shared" si="32"/>
        <v>OTM</v>
      </c>
      <c r="I119" s="33">
        <f>RTD("octo.rtdserver","",B119,73)</f>
        <v>100</v>
      </c>
      <c r="J119" s="108" cm="1">
        <f t="array" ref="J119">_xll.BC($B119,"VIM")</f>
        <v>41.41</v>
      </c>
      <c r="K119" s="108" cm="1">
        <f t="array" ref="K119">_xll.BC($B119,"DEL")</f>
        <v>-8.4500000000000006E-2</v>
      </c>
      <c r="L119" s="108" cm="1">
        <f t="array" ref="L119">_xll.BC($B119,"THE")</f>
        <v>-5.2900000000000003E-2</v>
      </c>
      <c r="M119" s="108" cm="1">
        <f t="array" ref="M119">_xll.BC($B119,"GAM")</f>
        <v>1.0200000000000001E-2</v>
      </c>
      <c r="N119" s="109" cm="1">
        <f t="array" ref="N119">_xll.BC($B119,"PJU")</f>
        <v>0.62260000000000004</v>
      </c>
    </row>
    <row r="120" spans="1:14" x14ac:dyDescent="0.2">
      <c r="A120" s="110" cm="1">
        <f t="array" ref="A120">_xll.BC(B120,"PEX")</f>
        <v>100</v>
      </c>
      <c r="B120" s="36" t="s">
        <v>22401</v>
      </c>
      <c r="C120" s="111" cm="1">
        <f t="array" ref="C120">_xll.BC(B120,"DVC")</f>
        <v>44249</v>
      </c>
      <c r="D120" s="29" t="str">
        <f t="shared" si="29"/>
        <v>Aguardar</v>
      </c>
      <c r="E120" s="30" cm="1">
        <f t="array" ref="E120">_xll.BC(B120,"ULT")</f>
        <v>0.52</v>
      </c>
      <c r="F120" s="31">
        <f t="shared" si="30"/>
        <v>5.1999999999999998E-3</v>
      </c>
      <c r="G120" s="32">
        <f t="shared" si="31"/>
        <v>-0.14675767918088745</v>
      </c>
      <c r="H120" s="27" t="str">
        <f t="shared" si="32"/>
        <v>OTM</v>
      </c>
      <c r="I120" s="33">
        <f>RTD("octo.rtdserver","",B120,73)</f>
        <v>40853</v>
      </c>
      <c r="J120" s="108" cm="1">
        <f t="array" ref="J120">_xll.BC($B120,"VIM")</f>
        <v>40.11</v>
      </c>
      <c r="K120" s="108" cm="1">
        <f t="array" ref="K120">_xll.BC($B120,"DEL")</f>
        <v>-9.7100000000000006E-2</v>
      </c>
      <c r="L120" s="108" cm="1">
        <f t="array" ref="L120">_xll.BC($B120,"THE")</f>
        <v>-5.8599999999999999E-2</v>
      </c>
      <c r="M120" s="108" cm="1">
        <f t="array" ref="M120">_xll.BC($B120,"GAM")</f>
        <v>1.1299999999999999E-2</v>
      </c>
      <c r="N120" s="109" cm="1">
        <f t="array" ref="N120">_xll.BC($B120,"PJU")</f>
        <v>0.73629999999999995</v>
      </c>
    </row>
    <row r="121" spans="1:14" x14ac:dyDescent="0.2">
      <c r="A121" s="110" cm="1">
        <f t="array" ref="A121">_xll.BC(B121,"PEX")</f>
        <v>102</v>
      </c>
      <c r="B121" s="36" t="s">
        <v>21930</v>
      </c>
      <c r="C121" s="111" cm="1">
        <f t="array" ref="C121">_xll.BC(B121,"DVC")</f>
        <v>44249</v>
      </c>
      <c r="D121" s="29" t="str">
        <f t="shared" si="29"/>
        <v>Aguardar</v>
      </c>
      <c r="E121" s="30" cm="1">
        <f t="array" ref="E121">_xll.BC(B121,"ULT")</f>
        <v>0.66</v>
      </c>
      <c r="F121" s="31">
        <f t="shared" si="30"/>
        <v>6.4705882352941177E-3</v>
      </c>
      <c r="G121" s="32">
        <f t="shared" si="31"/>
        <v>-0.12969283276450516</v>
      </c>
      <c r="H121" s="27" t="str">
        <f t="shared" si="32"/>
        <v>OTM</v>
      </c>
      <c r="I121" s="33">
        <f>RTD("octo.rtdserver","",B121,73)</f>
        <v>25152</v>
      </c>
      <c r="J121" s="108" cm="1">
        <f t="array" ref="J121">_xll.BC($B121,"VIM")</f>
        <v>38.71</v>
      </c>
      <c r="K121" s="108" cm="1">
        <f t="array" ref="K121">_xll.BC($B121,"DEL")</f>
        <v>-0.126</v>
      </c>
      <c r="L121" s="108" cm="1">
        <f t="array" ref="L121">_xll.BC($B121,"THE")</f>
        <v>-7.0400000000000004E-2</v>
      </c>
      <c r="M121" s="108" cm="1">
        <f t="array" ref="M121">_xll.BC($B121,"GAM")</f>
        <v>1.3599999999999999E-2</v>
      </c>
      <c r="N121" s="109" cm="1">
        <f t="array" ref="N121">_xll.BC($B121,"PJU")</f>
        <v>1.0113000000000001</v>
      </c>
    </row>
    <row r="122" spans="1:14" x14ac:dyDescent="0.2">
      <c r="A122" s="110" cm="1">
        <f t="array" ref="A122">_xll.BC(B122,"PEX")</f>
        <v>104</v>
      </c>
      <c r="B122" s="36" t="s">
        <v>21928</v>
      </c>
      <c r="C122" s="111" cm="1">
        <f t="array" ref="C122">_xll.BC(B122,"DVC")</f>
        <v>44249</v>
      </c>
      <c r="D122" s="29" t="str">
        <f t="shared" si="29"/>
        <v>Aguardar</v>
      </c>
      <c r="E122" s="30" cm="1">
        <f t="array" ref="E122">_xll.BC(B122,"ULT")</f>
        <v>0.83</v>
      </c>
      <c r="F122" s="31">
        <f t="shared" si="30"/>
        <v>7.9807692307692305E-3</v>
      </c>
      <c r="G122" s="32">
        <f t="shared" si="31"/>
        <v>-0.11262798634812288</v>
      </c>
      <c r="H122" s="27" t="str">
        <f t="shared" si="32"/>
        <v>OTM</v>
      </c>
      <c r="I122" s="33">
        <f>RTD("octo.rtdserver","",B122,73)</f>
        <v>31950</v>
      </c>
      <c r="J122" s="108" cm="1">
        <f t="array" ref="J122">_xll.BC($B122,"VIM")</f>
        <v>37.229999999999997</v>
      </c>
      <c r="K122" s="108" cm="1">
        <f t="array" ref="K122">_xll.BC($B122,"DEL")</f>
        <v>-0.1595</v>
      </c>
      <c r="L122" s="108" cm="1">
        <f t="array" ref="L122">_xll.BC($B122,"THE")</f>
        <v>-8.2500000000000004E-2</v>
      </c>
      <c r="M122" s="108" cm="1">
        <f t="array" ref="M122">_xll.BC($B122,"GAM")</f>
        <v>1.5900000000000001E-2</v>
      </c>
      <c r="N122" s="109" cm="1">
        <f t="array" ref="N122">_xll.BC($B122,"PJU")</f>
        <v>1.3580000000000001</v>
      </c>
    </row>
    <row r="123" spans="1:14" x14ac:dyDescent="0.2">
      <c r="A123" s="110" cm="1">
        <f t="array" ref="A123">_xll.BC(B123,"PEX")</f>
        <v>105</v>
      </c>
      <c r="B123" s="36" t="s">
        <v>15491</v>
      </c>
      <c r="C123" s="111" cm="1">
        <f t="array" ref="C123">_xll.BC(B123,"DVC")</f>
        <v>44249</v>
      </c>
      <c r="D123" s="29" t="str">
        <f t="shared" si="29"/>
        <v>Aguardar</v>
      </c>
      <c r="E123" s="30" cm="1">
        <f t="array" ref="E123">_xll.BC(B123,"ULT")</f>
        <v>0.93</v>
      </c>
      <c r="F123" s="31">
        <f t="shared" si="30"/>
        <v>8.8571428571428568E-3</v>
      </c>
      <c r="G123" s="32">
        <f t="shared" si="31"/>
        <v>-0.10409556313993173</v>
      </c>
      <c r="H123" s="27" t="str">
        <f t="shared" si="32"/>
        <v>OTM</v>
      </c>
      <c r="I123" s="33">
        <f>RTD("octo.rtdserver","",B123,73)</f>
        <v>108151</v>
      </c>
      <c r="J123" s="108" cm="1">
        <f t="array" ref="J123">_xll.BC($B123,"VIM")</f>
        <v>36.479999999999997</v>
      </c>
      <c r="K123" s="108" cm="1">
        <f t="array" ref="K123">_xll.BC($B123,"DEL")</f>
        <v>-0.17799999999999999</v>
      </c>
      <c r="L123" s="108" cm="1">
        <f t="array" ref="L123">_xll.BC($B123,"THE")</f>
        <v>-8.8499999999999995E-2</v>
      </c>
      <c r="M123" s="108" cm="1">
        <f t="array" ref="M123">_xll.BC($B123,"GAM")</f>
        <v>1.7100000000000001E-2</v>
      </c>
      <c r="N123" s="109" cm="1">
        <f t="array" ref="N123">_xll.BC($B123,"PJU")</f>
        <v>1.5610999999999999</v>
      </c>
    </row>
    <row r="124" spans="1:14" x14ac:dyDescent="0.2">
      <c r="A124" s="110" cm="1">
        <f t="array" ref="A124">_xll.BC(B124,"PEX")</f>
        <v>106</v>
      </c>
      <c r="B124" s="36" t="s">
        <v>21929</v>
      </c>
      <c r="C124" s="111" cm="1">
        <f t="array" ref="C124">_xll.BC(B124,"DVC")</f>
        <v>44249</v>
      </c>
      <c r="D124" s="29" t="str">
        <f t="shared" si="29"/>
        <v>Aguardar</v>
      </c>
      <c r="E124" s="30" cm="1">
        <f t="array" ref="E124">_xll.BC(B124,"ULT")</f>
        <v>1.04</v>
      </c>
      <c r="F124" s="31">
        <f t="shared" si="30"/>
        <v>9.8113207547169817E-3</v>
      </c>
      <c r="G124" s="32">
        <f t="shared" si="31"/>
        <v>-9.5563139931740593E-2</v>
      </c>
      <c r="H124" s="27" t="str">
        <f t="shared" si="32"/>
        <v>OTM</v>
      </c>
      <c r="I124" s="33">
        <f>RTD("octo.rtdserver","",B124,73)</f>
        <v>138951</v>
      </c>
      <c r="J124" s="108" cm="1">
        <f t="array" ref="J124">_xll.BC($B124,"VIM")</f>
        <v>35.71</v>
      </c>
      <c r="K124" s="108" cm="1">
        <f t="array" ref="K124">_xll.BC($B124,"DEL")</f>
        <v>-0.19769999999999999</v>
      </c>
      <c r="L124" s="108" cm="1">
        <f t="array" ref="L124">_xll.BC($B124,"THE")</f>
        <v>-9.4299999999999995E-2</v>
      </c>
      <c r="M124" s="108" cm="1">
        <f t="array" ref="M124">_xll.BC($B124,"GAM")</f>
        <v>1.8200000000000001E-2</v>
      </c>
      <c r="N124" s="109" cm="1">
        <f t="array" ref="N124">_xll.BC($B124,"PJU")</f>
        <v>1.7855000000000001</v>
      </c>
    </row>
    <row r="125" spans="1:14" x14ac:dyDescent="0.2">
      <c r="A125" s="110" cm="1">
        <f t="array" ref="A125">_xll.BC(B125,"PEX")</f>
        <v>108</v>
      </c>
      <c r="B125" s="36" t="s">
        <v>22402</v>
      </c>
      <c r="C125" s="111" cm="1">
        <f t="array" ref="C125">_xll.BC(B125,"DVC")</f>
        <v>44249</v>
      </c>
      <c r="D125" s="29" t="str">
        <f t="shared" si="29"/>
        <v>Aguardar</v>
      </c>
      <c r="E125" s="30" cm="1">
        <f t="array" ref="E125">_xll.BC(B125,"ULT")</f>
        <v>1.33</v>
      </c>
      <c r="F125" s="31">
        <f t="shared" si="30"/>
        <v>1.2314814814814815E-2</v>
      </c>
      <c r="G125" s="32">
        <f t="shared" si="31"/>
        <v>-7.8498293515358419E-2</v>
      </c>
      <c r="H125" s="27" t="str">
        <f t="shared" si="32"/>
        <v>OTM</v>
      </c>
      <c r="I125" s="33">
        <f>RTD("octo.rtdserver","",B125,73)</f>
        <v>13443</v>
      </c>
      <c r="J125" s="108" cm="1">
        <f t="array" ref="J125">_xll.BC($B125,"VIM")</f>
        <v>34.47</v>
      </c>
      <c r="K125" s="108" cm="1">
        <f t="array" ref="K125">_xll.BC($B125,"DEL")</f>
        <v>-0.24</v>
      </c>
      <c r="L125" s="108" cm="1">
        <f t="array" ref="L125">_xll.BC($B125,"THE")</f>
        <v>-0.1053</v>
      </c>
      <c r="M125" s="108" cm="1">
        <f t="array" ref="M125">_xll.BC($B125,"GAM")</f>
        <v>2.0400000000000001E-2</v>
      </c>
      <c r="N125" s="109" cm="1">
        <f t="array" ref="N125">_xll.BC($B125,"PJU")</f>
        <v>2.3020999999999998</v>
      </c>
    </row>
    <row r="126" spans="1:14" x14ac:dyDescent="0.2">
      <c r="A126" s="110" cm="1">
        <f t="array" ref="A126">_xll.BC(B126,"PEX")</f>
        <v>109</v>
      </c>
      <c r="B126" s="36" t="s">
        <v>20347</v>
      </c>
      <c r="C126" s="111" cm="1">
        <f t="array" ref="C126">_xll.BC(B126,"DVC")</f>
        <v>44249</v>
      </c>
      <c r="D126" s="29" t="str">
        <f t="shared" si="29"/>
        <v>Aguardar</v>
      </c>
      <c r="E126" s="30" cm="1">
        <f t="array" ref="E126">_xll.BC(B126,"ULT")</f>
        <v>1.55</v>
      </c>
      <c r="F126" s="31">
        <f t="shared" si="30"/>
        <v>1.4220183486238533E-2</v>
      </c>
      <c r="G126" s="32">
        <f t="shared" si="31"/>
        <v>-6.9965870307167277E-2</v>
      </c>
      <c r="H126" s="27" t="str">
        <f t="shared" si="32"/>
        <v>OTM</v>
      </c>
      <c r="I126" s="33">
        <f>RTD("octo.rtdserver","",B126,73)</f>
        <v>36448</v>
      </c>
      <c r="J126" s="108" cm="1">
        <f t="array" ref="J126">_xll.BC($B126,"VIM")</f>
        <v>34.33</v>
      </c>
      <c r="K126" s="108" cm="1">
        <f t="array" ref="K126">_xll.BC($B126,"DEL")</f>
        <v>-0.2626</v>
      </c>
      <c r="L126" s="108" cm="1">
        <f t="array" ref="L126">_xll.BC($B126,"THE")</f>
        <v>-0.1103</v>
      </c>
      <c r="M126" s="108" cm="1">
        <f t="array" ref="M126">_xll.BC($B126,"GAM")</f>
        <v>2.1399999999999999E-2</v>
      </c>
      <c r="N126" s="109" cm="1">
        <f t="array" ref="N126">_xll.BC($B126,"PJU")</f>
        <v>2.5960000000000001</v>
      </c>
    </row>
    <row r="127" spans="1:14" x14ac:dyDescent="0.2">
      <c r="A127" s="110" cm="1">
        <f t="array" ref="A127">_xll.BC(B127,"PEX")</f>
        <v>110</v>
      </c>
      <c r="B127" s="36" t="s">
        <v>23661</v>
      </c>
      <c r="C127" s="111" cm="1">
        <f t="array" ref="C127">_xll.BC(B127,"DVC")</f>
        <v>44249</v>
      </c>
      <c r="D127" s="29" t="str">
        <f t="shared" si="29"/>
        <v>Aguardar</v>
      </c>
      <c r="E127" s="30" cm="1">
        <f t="array" ref="E127">_xll.BC(B127,"ULT")</f>
        <v>1.68</v>
      </c>
      <c r="F127" s="31">
        <f t="shared" si="30"/>
        <v>1.5272727272727273E-2</v>
      </c>
      <c r="G127" s="32">
        <f t="shared" si="31"/>
        <v>-6.1433447098976135E-2</v>
      </c>
      <c r="H127" s="27" t="str">
        <f t="shared" si="32"/>
        <v>OTM</v>
      </c>
      <c r="I127" s="33">
        <f>RTD("octo.rtdserver","",B127,73)</f>
        <v>92099</v>
      </c>
      <c r="J127" s="108" cm="1">
        <f t="array" ref="J127">_xll.BC($B127,"VIM")</f>
        <v>33.1</v>
      </c>
      <c r="K127" s="108" cm="1">
        <f t="array" ref="K127">_xll.BC($B127,"DEL")</f>
        <v>-0.28599999999999998</v>
      </c>
      <c r="L127" s="108" cm="1">
        <f t="array" ref="L127">_xll.BC($B127,"THE")</f>
        <v>-0.1149</v>
      </c>
      <c r="M127" s="108" cm="1">
        <f t="array" ref="M127">_xll.BC($B127,"GAM")</f>
        <v>2.23E-2</v>
      </c>
      <c r="N127" s="109" cm="1">
        <f t="array" ref="N127">_xll.BC($B127,"PJU")</f>
        <v>2.9146000000000001</v>
      </c>
    </row>
    <row r="128" spans="1:14" x14ac:dyDescent="0.2">
      <c r="A128" s="29" t="s">
        <v>13996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J128" s="27" t="s">
        <v>26417</v>
      </c>
      <c r="K128" s="27" t="s">
        <v>26418</v>
      </c>
      <c r="L128" s="27" t="s">
        <v>26420</v>
      </c>
      <c r="M128" s="27" t="s">
        <v>26419</v>
      </c>
      <c r="N128" s="27" t="s">
        <v>26421</v>
      </c>
    </row>
    <row r="129" spans="1:14" x14ac:dyDescent="0.2">
      <c r="A129" s="110" cm="1">
        <f t="array" ref="A129">_xll.BC(B129,"PEX")</f>
        <v>19</v>
      </c>
      <c r="B129" s="36" t="s">
        <v>19162</v>
      </c>
      <c r="C129" s="111" cm="1">
        <f t="array" ref="C129">_xll.BC(B129,"DVC")</f>
        <v>44249</v>
      </c>
      <c r="D129" s="29" t="str">
        <f>IF(G129&gt;(-10%),"Aguardar",IF(F129&gt;2%,"Montar","Aguardar"))</f>
        <v>Aguardar</v>
      </c>
      <c r="E129" s="30" cm="1">
        <f t="array" ref="E129">_xll.BC(B129,"ULT")</f>
        <v>0.06</v>
      </c>
      <c r="F129" s="31">
        <f t="shared" ref="F129:F143" si="33">IFERROR(E129*100%/A129,"")</f>
        <v>3.1578947368421052E-3</v>
      </c>
      <c r="G129" s="32">
        <f t="shared" ref="G129:G144" si="34">IFERROR((A129/$P$25)-100%,"")</f>
        <v>-0.22035289290110793</v>
      </c>
      <c r="H129" s="27" t="str">
        <f t="shared" ref="H129:H143" si="35">IF(G129&lt;(-3%),"OTM",IF(G129&gt;(3%),"ITM","ATM"))</f>
        <v>OTM</v>
      </c>
      <c r="I129" s="33">
        <f>RTD("octo.rtdserver","",B129,73)</f>
        <v>0</v>
      </c>
      <c r="J129" s="108" cm="1">
        <f t="array" ref="J129">_xll.BC($B129,"VIM")</f>
        <v>50.26</v>
      </c>
      <c r="K129" s="108" cm="1">
        <f t="array" ref="K129">_xll.BC($B129,"DEL")</f>
        <v>-6.9400000000000003E-2</v>
      </c>
      <c r="L129" s="108" cm="1">
        <f t="array" ref="L129">_xll.BC($B129,"THE")</f>
        <v>-1.32E-2</v>
      </c>
      <c r="M129" s="108" cm="1">
        <f t="array" ref="M129">_xll.BC($B129,"GAM")</f>
        <v>3.04E-2</v>
      </c>
      <c r="N129" s="109" cm="1">
        <f t="array" ref="N129">_xll.BC($B129,"PJU")</f>
        <v>0.14480000000000001</v>
      </c>
    </row>
    <row r="130" spans="1:14" x14ac:dyDescent="0.2">
      <c r="A130" s="110" cm="1">
        <f t="array" ref="A130">_xll.BC(B130,"PEX")</f>
        <v>19.5</v>
      </c>
      <c r="B130" s="36" t="s">
        <v>24507</v>
      </c>
      <c r="C130" s="111" cm="1">
        <f t="array" ref="C130">_xll.BC(B130,"DVC")</f>
        <v>44249</v>
      </c>
      <c r="D130" s="29" t="str">
        <f t="shared" ref="D130:D144" si="36">IF(G130&gt;(-10%),"Aguardar",IF(F130&gt;2%,"Montar","Aguardar"))</f>
        <v>Aguardar</v>
      </c>
      <c r="E130" s="30" cm="1">
        <f t="array" ref="E130">_xll.BC(B130,"ULT")</f>
        <v>0.34</v>
      </c>
      <c r="F130" s="31">
        <f t="shared" si="33"/>
        <v>1.7435897435897438E-2</v>
      </c>
      <c r="G130" s="32">
        <f t="shared" si="34"/>
        <v>-0.19983586376692664</v>
      </c>
      <c r="H130" s="27" t="str">
        <f t="shared" si="35"/>
        <v>OTM</v>
      </c>
      <c r="I130" s="33">
        <f>RTD("octo.rtdserver","",B130,73)</f>
        <v>0</v>
      </c>
      <c r="J130" s="108" cm="1">
        <f t="array" ref="J130">_xll.BC($B130,"VIM")</f>
        <v>71.64</v>
      </c>
      <c r="K130" s="108" cm="1">
        <f t="array" ref="K130">_xll.BC($B130,"DEL")</f>
        <v>-9.0700000000000003E-2</v>
      </c>
      <c r="L130" s="108" cm="1">
        <f t="array" ref="L130">_xll.BC($B130,"THE")</f>
        <v>-1.61E-2</v>
      </c>
      <c r="M130" s="108" cm="1">
        <f t="array" ref="M130">_xll.BC($B130,"GAM")</f>
        <v>3.7199999999999997E-2</v>
      </c>
      <c r="N130" s="109" cm="1">
        <f t="array" ref="N130">_xll.BC($B130,"PJU")</f>
        <v>0.19969999999999999</v>
      </c>
    </row>
    <row r="131" spans="1:14" x14ac:dyDescent="0.2">
      <c r="A131" s="110" cm="1">
        <f t="array" ref="A131">_xll.BC(B131,"PEX")</f>
        <v>19.75</v>
      </c>
      <c r="B131" s="36" t="s">
        <v>22991</v>
      </c>
      <c r="C131" s="111" cm="1">
        <f t="array" ref="C131">_xll.BC(B131,"DVC")</f>
        <v>44249</v>
      </c>
      <c r="D131" s="29" t="str">
        <f t="shared" si="36"/>
        <v>Aguardar</v>
      </c>
      <c r="E131" s="30" cm="1">
        <f t="array" ref="E131">_xll.BC(B131,"ULT")</f>
        <v>0.06</v>
      </c>
      <c r="F131" s="31">
        <f t="shared" si="33"/>
        <v>3.0379746835443038E-3</v>
      </c>
      <c r="G131" s="32">
        <f t="shared" si="34"/>
        <v>-0.18957734919983593</v>
      </c>
      <c r="H131" s="27" t="str">
        <f t="shared" si="35"/>
        <v>OTM</v>
      </c>
      <c r="I131" s="33">
        <f>RTD("octo.rtdserver","",B131,73)</f>
        <v>0</v>
      </c>
      <c r="J131" s="108" cm="1">
        <f t="array" ref="J131">_xll.BC($B131,"VIM")</f>
        <v>43.77</v>
      </c>
      <c r="K131" s="108" cm="1">
        <f t="array" ref="K131">_xll.BC($B131,"DEL")</f>
        <v>-0.1028</v>
      </c>
      <c r="L131" s="108" cm="1">
        <f t="array" ref="L131">_xll.BC($B131,"THE")</f>
        <v>-1.77E-2</v>
      </c>
      <c r="M131" s="108" cm="1">
        <f t="array" ref="M131">_xll.BC($B131,"GAM")</f>
        <v>4.0800000000000003E-2</v>
      </c>
      <c r="N131" s="109" cm="1">
        <f t="array" ref="N131">_xll.BC($B131,"PJU")</f>
        <v>0.23250000000000001</v>
      </c>
    </row>
    <row r="132" spans="1:14" x14ac:dyDescent="0.2">
      <c r="A132" s="110" cm="1">
        <f t="array" ref="A132">_xll.BC(B132,"PEX")</f>
        <v>20.25</v>
      </c>
      <c r="B132" s="36" t="s">
        <v>22992</v>
      </c>
      <c r="C132" s="111" cm="1">
        <f t="array" ref="C132">_xll.BC(B132,"DVC")</f>
        <v>44249</v>
      </c>
      <c r="D132" s="29" t="str">
        <f t="shared" si="36"/>
        <v>Aguardar</v>
      </c>
      <c r="E132" s="30" cm="1">
        <f t="array" ref="E132">_xll.BC(B132,"ULT")</f>
        <v>0.09</v>
      </c>
      <c r="F132" s="31">
        <f t="shared" si="33"/>
        <v>4.4444444444444444E-3</v>
      </c>
      <c r="G132" s="32">
        <f t="shared" si="34"/>
        <v>-0.16906032006565452</v>
      </c>
      <c r="H132" s="27" t="str">
        <f t="shared" si="35"/>
        <v>OTM</v>
      </c>
      <c r="I132" s="33">
        <f>RTD("octo.rtdserver","",B132,73)</f>
        <v>0</v>
      </c>
      <c r="J132" s="108" cm="1">
        <f t="array" ref="J132">_xll.BC($B132,"VIM")</f>
        <v>43.22</v>
      </c>
      <c r="K132" s="108" cm="1">
        <f t="array" ref="K132">_xll.BC($B132,"DEL")</f>
        <v>-0.12989999999999999</v>
      </c>
      <c r="L132" s="108" cm="1">
        <f t="array" ref="L132">_xll.BC($B132,"THE")</f>
        <v>-2.0799999999999999E-2</v>
      </c>
      <c r="M132" s="108" cm="1">
        <f t="array" ref="M132">_xll.BC($B132,"GAM")</f>
        <v>4.8099999999999997E-2</v>
      </c>
      <c r="N132" s="109" cm="1">
        <f t="array" ref="N132">_xll.BC($B132,"PJU")</f>
        <v>0.30990000000000001</v>
      </c>
    </row>
    <row r="133" spans="1:14" x14ac:dyDescent="0.2">
      <c r="A133" s="110" cm="1">
        <f t="array" ref="A133">_xll.BC(B133,"PEX")</f>
        <v>20.75</v>
      </c>
      <c r="B133" s="36" t="s">
        <v>24508</v>
      </c>
      <c r="C133" s="111" cm="1">
        <f t="array" ref="C133">_xll.BC(B133,"DVC")</f>
        <v>44249</v>
      </c>
      <c r="D133" s="29" t="str">
        <f t="shared" si="36"/>
        <v>Aguardar</v>
      </c>
      <c r="E133" s="30" cm="1">
        <f t="array" ref="E133">_xll.BC(B133,"ULT")</f>
        <v>0.1</v>
      </c>
      <c r="F133" s="31">
        <f t="shared" si="33"/>
        <v>4.8192771084337354E-3</v>
      </c>
      <c r="G133" s="32">
        <f t="shared" si="34"/>
        <v>-0.14854329093147312</v>
      </c>
      <c r="H133" s="27" t="str">
        <f t="shared" si="35"/>
        <v>OTM</v>
      </c>
      <c r="I133" s="33">
        <f>RTD("octo.rtdserver","",B133,73)</f>
        <v>0</v>
      </c>
      <c r="J133" s="108" cm="1">
        <f t="array" ref="J133">_xll.BC($B133,"VIM")</f>
        <v>39.74</v>
      </c>
      <c r="K133" s="108" cm="1">
        <f t="array" ref="K133">_xll.BC($B133,"DEL")</f>
        <v>-0.16070000000000001</v>
      </c>
      <c r="L133" s="108" cm="1">
        <f t="array" ref="L133">_xll.BC($B133,"THE")</f>
        <v>-2.4E-2</v>
      </c>
      <c r="M133" s="108" cm="1">
        <f t="array" ref="M133">_xll.BC($B133,"GAM")</f>
        <v>5.5500000000000001E-2</v>
      </c>
      <c r="N133" s="109" cm="1">
        <f t="array" ref="N133">_xll.BC($B133,"PJU")</f>
        <v>0.4047</v>
      </c>
    </row>
    <row r="134" spans="1:14" x14ac:dyDescent="0.2">
      <c r="A134" s="110" cm="1">
        <f t="array" ref="A134">_xll.BC(B134,"PEX")</f>
        <v>21</v>
      </c>
      <c r="B134" s="36" t="s">
        <v>20531</v>
      </c>
      <c r="C134" s="111" cm="1">
        <f t="array" ref="C134">_xll.BC(B134,"DVC")</f>
        <v>44249</v>
      </c>
      <c r="D134" s="29" t="str">
        <f t="shared" si="36"/>
        <v>Aguardar</v>
      </c>
      <c r="E134" s="30" cm="1">
        <f t="array" ref="E134">_xll.BC(B134,"ULT")</f>
        <v>0.13</v>
      </c>
      <c r="F134" s="31">
        <f t="shared" si="33"/>
        <v>6.1904761904761907E-3</v>
      </c>
      <c r="G134" s="32">
        <f t="shared" si="34"/>
        <v>-0.13828477636438252</v>
      </c>
      <c r="H134" s="27" t="str">
        <f t="shared" si="35"/>
        <v>OTM</v>
      </c>
      <c r="I134" s="33">
        <f>RTD("octo.rtdserver","",B134,73)</f>
        <v>0</v>
      </c>
      <c r="J134" s="108" cm="1">
        <f t="array" ref="J134">_xll.BC($B134,"VIM")</f>
        <v>40.14</v>
      </c>
      <c r="K134" s="108" cm="1">
        <f t="array" ref="K134">_xll.BC($B134,"DEL")</f>
        <v>-0.1774</v>
      </c>
      <c r="L134" s="108" cm="1">
        <f t="array" ref="L134">_xll.BC($B134,"THE")</f>
        <v>-2.5600000000000001E-2</v>
      </c>
      <c r="M134" s="108" cm="1">
        <f t="array" ref="M134">_xll.BC($B134,"GAM")</f>
        <v>5.9200000000000003E-2</v>
      </c>
      <c r="N134" s="109" cm="1">
        <f t="array" ref="N134">_xll.BC($B134,"PJU")</f>
        <v>0.4592</v>
      </c>
    </row>
    <row r="135" spans="1:14" x14ac:dyDescent="0.2">
      <c r="A135" s="110" cm="1">
        <f t="array" ref="A135">_xll.BC(B135,"PEX")</f>
        <v>21.25</v>
      </c>
      <c r="B135" s="36" t="s">
        <v>21249</v>
      </c>
      <c r="C135" s="111" cm="1">
        <f t="array" ref="C135">_xll.BC(B135,"DVC")</f>
        <v>44249</v>
      </c>
      <c r="D135" s="29" t="str">
        <f t="shared" si="36"/>
        <v>Aguardar</v>
      </c>
      <c r="E135" s="30" cm="1">
        <f t="array" ref="E135">_xll.BC(B135,"ULT")</f>
        <v>0.13</v>
      </c>
      <c r="F135" s="31">
        <f t="shared" si="33"/>
        <v>6.1176470588235297E-3</v>
      </c>
      <c r="G135" s="32">
        <f t="shared" si="34"/>
        <v>-0.12802626179729182</v>
      </c>
      <c r="H135" s="27" t="str">
        <f t="shared" si="35"/>
        <v>OTM</v>
      </c>
      <c r="I135" s="33">
        <f>RTD("octo.rtdserver","",B135,73)</f>
        <v>0</v>
      </c>
      <c r="J135" s="108" cm="1">
        <f t="array" ref="J135">_xll.BC($B135,"VIM")</f>
        <v>37.76</v>
      </c>
      <c r="K135" s="108" cm="1">
        <f t="array" ref="K135">_xll.BC($B135,"DEL")</f>
        <v>-0.19500000000000001</v>
      </c>
      <c r="L135" s="108" cm="1">
        <f t="array" ref="L135">_xll.BC($B135,"THE")</f>
        <v>-2.7099999999999999E-2</v>
      </c>
      <c r="M135" s="108" cm="1">
        <f t="array" ref="M135">_xll.BC($B135,"GAM")</f>
        <v>6.2799999999999995E-2</v>
      </c>
      <c r="N135" s="109" cm="1">
        <f t="array" ref="N135">_xll.BC($B135,"PJU")</f>
        <v>0.51870000000000005</v>
      </c>
    </row>
    <row r="136" spans="1:14" x14ac:dyDescent="0.2">
      <c r="A136" s="110" cm="1">
        <f t="array" ref="A136">_xll.BC(B136,"PEX")</f>
        <v>21.5</v>
      </c>
      <c r="B136" s="36" t="s">
        <v>24149</v>
      </c>
      <c r="C136" s="111" cm="1">
        <f t="array" ref="C136">_xll.BC(B136,"DVC")</f>
        <v>44249</v>
      </c>
      <c r="D136" s="29" t="str">
        <f t="shared" si="36"/>
        <v>Aguardar</v>
      </c>
      <c r="E136" s="30" cm="1">
        <f t="array" ref="E136">_xll.BC(B136,"ULT")</f>
        <v>0.18</v>
      </c>
      <c r="F136" s="31">
        <f t="shared" si="33"/>
        <v>8.3720930232558128E-3</v>
      </c>
      <c r="G136" s="32">
        <f t="shared" si="34"/>
        <v>-0.11776774723020111</v>
      </c>
      <c r="H136" s="27" t="str">
        <f t="shared" si="35"/>
        <v>OTM</v>
      </c>
      <c r="I136" s="33">
        <f>RTD("octo.rtdserver","",B136,73)</f>
        <v>10000</v>
      </c>
      <c r="J136" s="108" cm="1">
        <f t="array" ref="J136">_xll.BC($B136,"VIM")</f>
        <v>39.01</v>
      </c>
      <c r="K136" s="108" cm="1">
        <f t="array" ref="K136">_xll.BC($B136,"DEL")</f>
        <v>-0.21340000000000001</v>
      </c>
      <c r="L136" s="108" cm="1">
        <f t="array" ref="L136">_xll.BC($B136,"THE")</f>
        <v>-2.86E-2</v>
      </c>
      <c r="M136" s="108" cm="1">
        <f t="array" ref="M136">_xll.BC($B136,"GAM")</f>
        <v>6.6199999999999995E-2</v>
      </c>
      <c r="N136" s="109" cm="1">
        <f t="array" ref="N136">_xll.BC($B136,"PJU")</f>
        <v>0.58330000000000004</v>
      </c>
    </row>
    <row r="137" spans="1:14" x14ac:dyDescent="0.2">
      <c r="A137" s="110" cm="1">
        <f t="array" ref="A137">_xll.BC(B137,"PEX")</f>
        <v>21.75</v>
      </c>
      <c r="B137" s="36" t="s">
        <v>24509</v>
      </c>
      <c r="C137" s="111" cm="1">
        <f t="array" ref="C137">_xll.BC(B137,"DVC")</f>
        <v>44249</v>
      </c>
      <c r="D137" s="29" t="str">
        <f t="shared" si="36"/>
        <v>Aguardar</v>
      </c>
      <c r="E137" s="30" cm="1">
        <f t="array" ref="E137">_xll.BC(B137,"ULT")</f>
        <v>0.21</v>
      </c>
      <c r="F137" s="31">
        <f t="shared" si="33"/>
        <v>9.6551724137931023E-3</v>
      </c>
      <c r="G137" s="32">
        <f t="shared" si="34"/>
        <v>-0.10750923266311041</v>
      </c>
      <c r="H137" s="27" t="str">
        <f t="shared" si="35"/>
        <v>OTM</v>
      </c>
      <c r="I137" s="33">
        <f>RTD("octo.rtdserver","",B137,73)</f>
        <v>0</v>
      </c>
      <c r="J137" s="108" cm="1">
        <f t="array" ref="J137">_xll.BC($B137,"VIM")</f>
        <v>38.4</v>
      </c>
      <c r="K137" s="108" cm="1">
        <f t="array" ref="K137">_xll.BC($B137,"DEL")</f>
        <v>-0.23250000000000001</v>
      </c>
      <c r="L137" s="108" cm="1">
        <f t="array" ref="L137">_xll.BC($B137,"THE")</f>
        <v>-0.03</v>
      </c>
      <c r="M137" s="108" cm="1">
        <f t="array" ref="M137">_xll.BC($B137,"GAM")</f>
        <v>6.9500000000000006E-2</v>
      </c>
      <c r="N137" s="109" cm="1">
        <f t="array" ref="N137">_xll.BC($B137,"PJU")</f>
        <v>0.6532</v>
      </c>
    </row>
    <row r="138" spans="1:14" x14ac:dyDescent="0.2">
      <c r="A138" s="110" cm="1">
        <f t="array" ref="A138">_xll.BC(B138,"PEX")</f>
        <v>22</v>
      </c>
      <c r="B138" s="36" t="s">
        <v>21556</v>
      </c>
      <c r="C138" s="111" cm="1">
        <f t="array" ref="C138">_xll.BC(B138,"DVC")</f>
        <v>44249</v>
      </c>
      <c r="D138" s="29" t="str">
        <f t="shared" si="36"/>
        <v>Aguardar</v>
      </c>
      <c r="E138" s="30" cm="1">
        <f t="array" ref="E138">_xll.BC(B138,"ULT")</f>
        <v>0.22</v>
      </c>
      <c r="F138" s="31">
        <f t="shared" si="33"/>
        <v>0.01</v>
      </c>
      <c r="G138" s="32">
        <f t="shared" si="34"/>
        <v>-9.7250718096019706E-2</v>
      </c>
      <c r="H138" s="27" t="str">
        <f t="shared" si="35"/>
        <v>OTM</v>
      </c>
      <c r="I138" s="33">
        <f>RTD("octo.rtdserver","",B138,73)</f>
        <v>4200</v>
      </c>
      <c r="J138" s="108" cm="1">
        <f t="array" ref="J138">_xll.BC($B138,"VIM")</f>
        <v>36.380000000000003</v>
      </c>
      <c r="K138" s="108" cm="1">
        <f t="array" ref="K138">_xll.BC($B138,"DEL")</f>
        <v>-0.25230000000000002</v>
      </c>
      <c r="L138" s="108" cm="1">
        <f t="array" ref="L138">_xll.BC($B138,"THE")</f>
        <v>-3.1300000000000001E-2</v>
      </c>
      <c r="M138" s="108" cm="1">
        <f t="array" ref="M138">_xll.BC($B138,"GAM")</f>
        <v>7.2700000000000001E-2</v>
      </c>
      <c r="N138" s="109" cm="1">
        <f t="array" ref="N138">_xll.BC($B138,"PJU")</f>
        <v>0.72860000000000003</v>
      </c>
    </row>
    <row r="139" spans="1:14" x14ac:dyDescent="0.2">
      <c r="A139" s="110" cm="1">
        <f t="array" ref="A139">_xll.BC(B139,"PEX")</f>
        <v>22.25</v>
      </c>
      <c r="B139" s="36" t="s">
        <v>23412</v>
      </c>
      <c r="C139" s="111" cm="1">
        <f t="array" ref="C139">_xll.BC(B139,"DVC")</f>
        <v>44249</v>
      </c>
      <c r="D139" s="29" t="str">
        <f t="shared" si="36"/>
        <v>Aguardar</v>
      </c>
      <c r="E139" s="30" cm="1">
        <f t="array" ref="E139">_xll.BC(B139,"ULT")</f>
        <v>0.3</v>
      </c>
      <c r="F139" s="31">
        <f t="shared" si="33"/>
        <v>1.3483146067415731E-2</v>
      </c>
      <c r="G139" s="32">
        <f t="shared" si="34"/>
        <v>-8.6992203528929002E-2</v>
      </c>
      <c r="H139" s="27" t="str">
        <f t="shared" si="35"/>
        <v>OTM</v>
      </c>
      <c r="I139" s="33">
        <f>RTD("octo.rtdserver","",B139,73)</f>
        <v>0</v>
      </c>
      <c r="J139" s="108" cm="1">
        <f t="array" ref="J139">_xll.BC($B139,"VIM")</f>
        <v>38.020000000000003</v>
      </c>
      <c r="K139" s="108" cm="1">
        <f t="array" ref="K139">_xll.BC($B139,"DEL")</f>
        <v>-0.27279999999999999</v>
      </c>
      <c r="L139" s="108" cm="1">
        <f t="array" ref="L139">_xll.BC($B139,"THE")</f>
        <v>-3.2599999999999997E-2</v>
      </c>
      <c r="M139" s="108" cm="1">
        <f t="array" ref="M139">_xll.BC($B139,"GAM")</f>
        <v>7.5600000000000001E-2</v>
      </c>
      <c r="N139" s="109" cm="1">
        <f t="array" ref="N139">_xll.BC($B139,"PJU")</f>
        <v>0.80959999999999999</v>
      </c>
    </row>
    <row r="140" spans="1:14" x14ac:dyDescent="0.2">
      <c r="A140" s="110" cm="1">
        <f t="array" ref="A140">_xll.BC(B140,"PEX")</f>
        <v>22.75</v>
      </c>
      <c r="B140" s="36" t="s">
        <v>21742</v>
      </c>
      <c r="C140" s="111" cm="1">
        <f t="array" ref="C140">_xll.BC(B140,"DVC")</f>
        <v>44249</v>
      </c>
      <c r="D140" s="29" t="str">
        <f t="shared" si="36"/>
        <v>Aguardar</v>
      </c>
      <c r="E140" s="30" cm="1">
        <f t="array" ref="E140">_xll.BC(B140,"ULT")</f>
        <v>0.41</v>
      </c>
      <c r="F140" s="31">
        <f t="shared" si="33"/>
        <v>1.8021978021978021E-2</v>
      </c>
      <c r="G140" s="32">
        <f t="shared" si="34"/>
        <v>-6.6475174394747705E-2</v>
      </c>
      <c r="H140" s="27" t="str">
        <f t="shared" si="35"/>
        <v>OTM</v>
      </c>
      <c r="I140" s="33">
        <f>RTD("octo.rtdserver","",B140,73)</f>
        <v>11200</v>
      </c>
      <c r="J140" s="108" cm="1">
        <f t="array" ref="J140">_xll.BC($B140,"VIM")</f>
        <v>37.33</v>
      </c>
      <c r="K140" s="108" cm="1">
        <f t="array" ref="K140">_xll.BC($B140,"DEL")</f>
        <v>-0.31519999999999998</v>
      </c>
      <c r="L140" s="108" cm="1">
        <f t="array" ref="L140">_xll.BC($B140,"THE")</f>
        <v>-3.4799999999999998E-2</v>
      </c>
      <c r="M140" s="108" cm="1">
        <f t="array" ref="M140">_xll.BC($B140,"GAM")</f>
        <v>8.09E-2</v>
      </c>
      <c r="N140" s="109" cm="1">
        <f t="array" ref="N140">_xll.BC($B140,"PJU")</f>
        <v>0.98860000000000003</v>
      </c>
    </row>
    <row r="141" spans="1:14" x14ac:dyDescent="0.2">
      <c r="A141" s="110" cm="1">
        <f t="array" ref="A141">_xll.BC(B141,"PEX")</f>
        <v>23.25</v>
      </c>
      <c r="B141" s="36" t="s">
        <v>22566</v>
      </c>
      <c r="C141" s="111" cm="1">
        <f t="array" ref="C141">_xll.BC(B141,"DVC")</f>
        <v>44249</v>
      </c>
      <c r="D141" s="29" t="str">
        <f t="shared" si="36"/>
        <v>Aguardar</v>
      </c>
      <c r="E141" s="30" cm="1">
        <f t="array" ref="E141">_xll.BC(B141,"ULT")</f>
        <v>0.52</v>
      </c>
      <c r="F141" s="31">
        <f t="shared" si="33"/>
        <v>2.2365591397849462E-2</v>
      </c>
      <c r="G141" s="32">
        <f t="shared" si="34"/>
        <v>-4.5958145260566297E-2</v>
      </c>
      <c r="H141" s="27" t="str">
        <f t="shared" si="35"/>
        <v>OTM</v>
      </c>
      <c r="I141" s="33">
        <f>RTD("octo.rtdserver","",B141,73)</f>
        <v>500</v>
      </c>
      <c r="J141" s="108" cm="1">
        <f t="array" ref="J141">_xll.BC($B141,"VIM")</f>
        <v>35.479999999999997</v>
      </c>
      <c r="K141" s="108" cm="1">
        <f t="array" ref="K141">_xll.BC($B141,"DEL")</f>
        <v>-0.35920000000000002</v>
      </c>
      <c r="L141" s="108" cm="1">
        <f t="array" ref="L141">_xll.BC($B141,"THE")</f>
        <v>-3.6499999999999998E-2</v>
      </c>
      <c r="M141" s="108" cm="1">
        <f t="array" ref="M141">_xll.BC($B141,"GAM")</f>
        <v>8.5099999999999995E-2</v>
      </c>
      <c r="N141" s="109" cm="1">
        <f t="array" ref="N141">_xll.BC($B141,"PJU")</f>
        <v>1.1908000000000001</v>
      </c>
    </row>
    <row r="142" spans="1:14" x14ac:dyDescent="0.2">
      <c r="A142" s="110" cm="1">
        <f t="array" ref="A142">_xll.BC(B142,"PEX")</f>
        <v>23.75</v>
      </c>
      <c r="B142" s="36" t="s">
        <v>23833</v>
      </c>
      <c r="C142" s="111" cm="1">
        <f t="array" ref="C142">_xll.BC(B142,"DVC")</f>
        <v>44249</v>
      </c>
      <c r="D142" s="29" t="str">
        <f t="shared" si="36"/>
        <v>Aguardar</v>
      </c>
      <c r="E142" s="30" cm="1">
        <f t="array" ref="E142">_xll.BC(B142,"ULT")</f>
        <v>0.74</v>
      </c>
      <c r="F142" s="31">
        <f t="shared" si="33"/>
        <v>3.1157894736842103E-2</v>
      </c>
      <c r="G142" s="32">
        <f t="shared" si="34"/>
        <v>-2.5441116126384888E-2</v>
      </c>
      <c r="H142" s="27" t="str">
        <f t="shared" si="35"/>
        <v>ATM</v>
      </c>
      <c r="I142" s="33">
        <f>RTD("octo.rtdserver","",B142,73)</f>
        <v>35200</v>
      </c>
      <c r="J142" s="108" cm="1">
        <f t="array" ref="J142">_xll.BC($B142,"VIM")</f>
        <v>36.619999999999997</v>
      </c>
      <c r="K142" s="108" cm="1">
        <f t="array" ref="K142">_xll.BC($B142,"DEL")</f>
        <v>-0.40410000000000001</v>
      </c>
      <c r="L142" s="108" cm="1">
        <f t="array" ref="L142">_xll.BC($B142,"THE")</f>
        <v>-3.78E-2</v>
      </c>
      <c r="M142" s="108" cm="1">
        <f t="array" ref="M142">_xll.BC($B142,"GAM")</f>
        <v>8.8200000000000001E-2</v>
      </c>
      <c r="N142" s="109" cm="1">
        <f t="array" ref="N142">_xll.BC($B142,"PJU")</f>
        <v>1.4162999999999999</v>
      </c>
    </row>
    <row r="143" spans="1:14" x14ac:dyDescent="0.2">
      <c r="A143" s="110" cm="1">
        <f t="array" ref="A143">_xll.BC(B143,"PEX")</f>
        <v>24.25</v>
      </c>
      <c r="B143" s="36" t="s">
        <v>22993</v>
      </c>
      <c r="C143" s="111" cm="1">
        <f t="array" ref="C143">_xll.BC(B143,"DVC")</f>
        <v>44249</v>
      </c>
      <c r="D143" s="29" t="str">
        <f t="shared" si="36"/>
        <v>Aguardar</v>
      </c>
      <c r="E143" s="30" cm="1">
        <f t="array" ref="E143">_xll.BC(B143,"ULT")</f>
        <v>1.01</v>
      </c>
      <c r="F143" s="31">
        <f t="shared" si="33"/>
        <v>4.1649484536082478E-2</v>
      </c>
      <c r="G143" s="32">
        <f t="shared" si="34"/>
        <v>-4.9240869922035913E-3</v>
      </c>
      <c r="H143" s="27" t="str">
        <f t="shared" si="35"/>
        <v>ATM</v>
      </c>
      <c r="I143" s="33">
        <f>RTD("octo.rtdserver","",B143,73)</f>
        <v>100</v>
      </c>
      <c r="J143" s="108" cm="1">
        <f t="array" ref="J143">_xll.BC($B143,"VIM")</f>
        <v>38.06</v>
      </c>
      <c r="K143" s="108" cm="1">
        <f t="array" ref="K143">_xll.BC($B143,"DEL")</f>
        <v>-0.44940000000000002</v>
      </c>
      <c r="L143" s="108" cm="1">
        <f t="array" ref="L143">_xll.BC($B143,"THE")</f>
        <v>-3.85E-2</v>
      </c>
      <c r="M143" s="108" cm="1">
        <f t="array" ref="M143">_xll.BC($B143,"GAM")</f>
        <v>9.01E-2</v>
      </c>
      <c r="N143" s="109" cm="1">
        <f t="array" ref="N143">_xll.BC($B143,"PJU")</f>
        <v>1.665</v>
      </c>
    </row>
    <row r="144" spans="1:14" x14ac:dyDescent="0.2">
      <c r="A144" s="110" cm="1">
        <f t="array" ref="A144">_xll.BC(B144,"PEX")</f>
        <v>24.75</v>
      </c>
      <c r="B144" s="36" t="s">
        <v>25227</v>
      </c>
      <c r="C144" s="111" cm="1">
        <f t="array" ref="C144">_xll.BC(B144,"DVC")</f>
        <v>44249</v>
      </c>
      <c r="D144" s="29" t="str">
        <f t="shared" si="36"/>
        <v>Aguardar</v>
      </c>
      <c r="E144" s="30" cm="1">
        <f t="array" ref="E144">_xll.BC(B144,"ULT")</f>
        <v>1.26</v>
      </c>
      <c r="F144" s="31">
        <f t="shared" ref="F144" si="37">IFERROR(E144*100%/A144,"")</f>
        <v>5.0909090909090911E-2</v>
      </c>
      <c r="G144" s="32">
        <f t="shared" si="34"/>
        <v>1.5592942141977817E-2</v>
      </c>
      <c r="H144" s="27" t="str">
        <f t="shared" ref="H144" si="38">IF(G144&lt;(-3%),"OTM",IF(G144&gt;(3%),"ITM","ATM"))</f>
        <v>ATM</v>
      </c>
      <c r="I144" s="33">
        <f>RTD("octo.rtdserver","",B144,73)</f>
        <v>0</v>
      </c>
      <c r="J144" s="108" cm="1">
        <f t="array" ref="J144">_xll.BC($B144,"VIM")</f>
        <v>37.46</v>
      </c>
      <c r="K144" s="108" cm="1">
        <f t="array" ref="K144">_xll.BC($B144,"DEL")</f>
        <v>-0.49440000000000001</v>
      </c>
      <c r="L144" s="108" cm="1">
        <f t="array" ref="L144">_xll.BC($B144,"THE")</f>
        <v>-3.8699999999999998E-2</v>
      </c>
      <c r="M144" s="108" cm="1">
        <f t="array" ref="M144">_xll.BC($B144,"GAM")</f>
        <v>9.0800000000000006E-2</v>
      </c>
      <c r="N144" s="109" cm="1">
        <f t="array" ref="N144">_xll.BC($B144,"PJU")</f>
        <v>1.9363999999999999</v>
      </c>
    </row>
    <row r="145" spans="1:14" x14ac:dyDescent="0.2">
      <c r="A145" s="29" t="s">
        <v>13996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J145" s="27" t="s">
        <v>26417</v>
      </c>
      <c r="K145" s="27" t="s">
        <v>26418</v>
      </c>
      <c r="L145" s="27" t="s">
        <v>26420</v>
      </c>
      <c r="M145" s="27" t="s">
        <v>26419</v>
      </c>
      <c r="N145" s="27" t="s">
        <v>26421</v>
      </c>
    </row>
    <row r="146" spans="1:14" x14ac:dyDescent="0.2">
      <c r="A146" s="110" cm="1">
        <f t="array" ref="A146">_xll.BC(B146,"PEX")</f>
        <v>10</v>
      </c>
      <c r="B146" s="36" t="s">
        <v>16046</v>
      </c>
      <c r="C146" s="111" cm="1">
        <f t="array" ref="C146">_xll.BC(B146,"DVC")</f>
        <v>44249</v>
      </c>
      <c r="D146" s="29" t="str">
        <f t="shared" ref="D146:D161" si="39">IF(G146&gt;(-10%),"Aguardar",IF(F146&gt;2%,"Montar","Aguardar"))</f>
        <v>Aguardar</v>
      </c>
      <c r="E146" s="30" cm="1">
        <f t="array" ref="E146">_xll.BC(B146,"ULT")</f>
        <v>0.04</v>
      </c>
      <c r="F146" s="31">
        <f t="shared" ref="F146:F160" si="40">IFERROR(E146*100%/A146,"")</f>
        <v>4.0000000000000001E-3</v>
      </c>
      <c r="G146" s="32">
        <f t="shared" ref="G146:G161" si="41">IFERROR((A146/$P$21)-100%,"")</f>
        <v>-0.32975871313672922</v>
      </c>
      <c r="H146" s="27" t="str">
        <f t="shared" ref="H146:H160" si="42">IF(G146&lt;(-3%),"OTM",IF(G146&gt;(3%),"ITM","ATM"))</f>
        <v>OTM</v>
      </c>
      <c r="I146" s="33">
        <f>RTD("octo.rtdserver","",B146,73)</f>
        <v>15600</v>
      </c>
      <c r="J146" s="108" cm="1">
        <f t="array" ref="J146">_xll.BC($B146,"VIM")</f>
        <v>76.010000000000005</v>
      </c>
      <c r="K146" s="108" cm="1">
        <f t="array" ref="K146">_xll.BC($B146,"DEL")</f>
        <v>-5.1799999999999999E-2</v>
      </c>
      <c r="L146" s="108" cm="1">
        <f t="array" ref="L146">_xll.BC($B146,"THE")</f>
        <v>-9.5999999999999992E-3</v>
      </c>
      <c r="M146" s="108" cm="1">
        <f t="array" ref="M146">_xll.BC($B146,"GAM")</f>
        <v>2.64E-2</v>
      </c>
      <c r="N146" s="109" cm="1">
        <f t="array" ref="N146">_xll.BC($B146,"PJU")</f>
        <v>9.7100000000000006E-2</v>
      </c>
    </row>
    <row r="147" spans="1:14" x14ac:dyDescent="0.2">
      <c r="A147" s="110" cm="1">
        <f t="array" ref="A147">_xll.BC(B147,"PEX")</f>
        <v>10.75</v>
      </c>
      <c r="B147" s="36" t="s">
        <v>25902</v>
      </c>
      <c r="C147" s="111" cm="1">
        <f t="array" ref="C147">_xll.BC(B147,"DVC")</f>
        <v>44249</v>
      </c>
      <c r="D147" s="29" t="str">
        <f t="shared" si="39"/>
        <v>Aguardar</v>
      </c>
      <c r="E147" s="30" cm="1">
        <f t="array" ref="E147">_xll.BC(B147,"ULT")</f>
        <v>0.05</v>
      </c>
      <c r="F147" s="31">
        <f t="shared" si="40"/>
        <v>4.6511627906976744E-3</v>
      </c>
      <c r="G147" s="32">
        <f t="shared" si="41"/>
        <v>-0.27949061662198393</v>
      </c>
      <c r="H147" s="27" t="str">
        <f t="shared" si="42"/>
        <v>OTM</v>
      </c>
      <c r="I147" s="33">
        <f>RTD("octo.rtdserver","",B147,73)</f>
        <v>4800</v>
      </c>
      <c r="J147" s="108" cm="1">
        <f t="array" ref="J147">_xll.BC($B147,"VIM")</f>
        <v>67.069999999999993</v>
      </c>
      <c r="K147" s="108" cm="1">
        <f t="array" ref="K147">_xll.BC($B147,"DEL")</f>
        <v>-8.7099999999999997E-2</v>
      </c>
      <c r="L147" s="108" cm="1">
        <f t="array" ref="L147">_xll.BC($B147,"THE")</f>
        <v>-1.43E-2</v>
      </c>
      <c r="M147" s="108" cm="1">
        <f t="array" ref="M147">_xll.BC($B147,"GAM")</f>
        <v>3.95E-2</v>
      </c>
      <c r="N147" s="109" cm="1">
        <f t="array" ref="N147">_xll.BC($B147,"PJU")</f>
        <v>0.18049999999999999</v>
      </c>
    </row>
    <row r="148" spans="1:14" x14ac:dyDescent="0.2">
      <c r="A148" s="110" cm="1">
        <f t="array" ref="A148">_xll.BC(B148,"PEX")</f>
        <v>13.5</v>
      </c>
      <c r="B148" s="36" t="s">
        <v>26317</v>
      </c>
      <c r="C148" s="111" cm="1">
        <f t="array" ref="C148">_xll.BC(B148,"DVC")</f>
        <v>44249</v>
      </c>
      <c r="D148" s="29" t="str">
        <f t="shared" si="39"/>
        <v>Aguardar</v>
      </c>
      <c r="E148" s="30" cm="1">
        <f t="array" ref="E148">_xll.BC(B148,"ULT")</f>
        <v>0.25</v>
      </c>
      <c r="F148" s="31">
        <f t="shared" si="40"/>
        <v>1.8518518518518517E-2</v>
      </c>
      <c r="G148" s="32">
        <f t="shared" si="41"/>
        <v>-9.5174262734584403E-2</v>
      </c>
      <c r="H148" s="27" t="str">
        <f t="shared" si="42"/>
        <v>OTM</v>
      </c>
      <c r="I148" s="33">
        <f>RTD("octo.rtdserver","",B148,73)</f>
        <v>46800</v>
      </c>
      <c r="J148" s="108" cm="1">
        <f t="array" ref="J148">_xll.BC($B148,"VIM")</f>
        <v>45.75</v>
      </c>
      <c r="K148" s="108" cm="1">
        <f t="array" ref="K148">_xll.BC($B148,"DEL")</f>
        <v>-0.30409999999999998</v>
      </c>
      <c r="L148" s="108" cm="1">
        <f t="array" ref="L148">_xll.BC($B148,"THE")</f>
        <v>-3.15E-2</v>
      </c>
      <c r="M148" s="108" cm="1">
        <f t="array" ref="M148">_xll.BC($B148,"GAM")</f>
        <v>8.7099999999999997E-2</v>
      </c>
      <c r="N148" s="109" cm="1">
        <f t="array" ref="N148">_xll.BC($B148,"PJU")</f>
        <v>0.90459999999999996</v>
      </c>
    </row>
    <row r="149" spans="1:14" x14ac:dyDescent="0.2">
      <c r="A149" s="110" cm="1">
        <f t="array" ref="A149">_xll.BC(B149,"PEX")</f>
        <v>15</v>
      </c>
      <c r="B149" s="36" t="s">
        <v>21265</v>
      </c>
      <c r="C149" s="111" cm="1">
        <f t="array" ref="C149">_xll.BC(B149,"DVC")</f>
        <v>44249</v>
      </c>
      <c r="D149" s="29" t="str">
        <f t="shared" si="39"/>
        <v>Aguardar</v>
      </c>
      <c r="E149" s="30" cm="1">
        <f t="array" ref="E149">_xll.BC(B149,"ULT")</f>
        <v>0.77</v>
      </c>
      <c r="F149" s="31">
        <f t="shared" si="40"/>
        <v>5.1333333333333335E-2</v>
      </c>
      <c r="G149" s="32">
        <f t="shared" si="41"/>
        <v>5.3619302949061698E-3</v>
      </c>
      <c r="H149" s="27" t="str">
        <f t="shared" si="42"/>
        <v>ATM</v>
      </c>
      <c r="I149" s="33">
        <f>RTD("octo.rtdserver","",B149,73)</f>
        <v>244400</v>
      </c>
      <c r="J149" s="108" cm="1">
        <f t="array" ref="J149">_xll.BC($B149,"VIM")</f>
        <v>42.18</v>
      </c>
      <c r="K149" s="108" cm="1">
        <f t="array" ref="K149">_xll.BC($B149,"DEL")</f>
        <v>-0.45179999999999998</v>
      </c>
      <c r="L149" s="108" cm="1">
        <f t="array" ref="L149">_xll.BC($B149,"THE")</f>
        <v>-3.5499999999999997E-2</v>
      </c>
      <c r="M149" s="108" cm="1">
        <f t="array" ref="M149">_xll.BC($B149,"GAM")</f>
        <v>9.8599999999999993E-2</v>
      </c>
      <c r="N149" s="109" cm="1">
        <f t="array" ref="N149">_xll.BC($B149,"PJU")</f>
        <v>1.6271</v>
      </c>
    </row>
    <row r="150" spans="1:14" x14ac:dyDescent="0.2">
      <c r="A150" s="110" cm="1">
        <f t="array" ref="A150">_xll.BC(B150,"PEX")</f>
        <v>16.5</v>
      </c>
      <c r="B150" s="36" t="s">
        <v>14435</v>
      </c>
      <c r="C150" s="111" cm="1">
        <f t="array" ref="C150">_xll.BC(B150,"DVC")</f>
        <v>44249</v>
      </c>
      <c r="D150" s="29" t="str">
        <f t="shared" si="39"/>
        <v>Aguardar</v>
      </c>
      <c r="E150" s="30" cm="1">
        <f t="array" ref="E150">_xll.BC(B150,"ULT")</f>
        <v>1.77</v>
      </c>
      <c r="F150" s="31">
        <f t="shared" si="40"/>
        <v>0.10727272727272727</v>
      </c>
      <c r="G150" s="32">
        <f t="shared" si="41"/>
        <v>0.10589812332439674</v>
      </c>
      <c r="H150" s="27" t="str">
        <f t="shared" si="42"/>
        <v>ITM</v>
      </c>
      <c r="I150" s="33">
        <f>RTD("octo.rtdserver","",B150,73)</f>
        <v>15100</v>
      </c>
      <c r="J150" s="108" cm="1">
        <f t="array" ref="J150">_xll.BC($B150,"VIM")</f>
        <v>40.78</v>
      </c>
      <c r="K150" s="108" cm="1">
        <f t="array" ref="K150">_xll.BC($B150,"DEL")</f>
        <v>-0.59209999999999996</v>
      </c>
      <c r="L150" s="108" cm="1">
        <f t="array" ref="L150">_xll.BC($B150,"THE")</f>
        <v>-3.4500000000000003E-2</v>
      </c>
      <c r="M150" s="108" cm="1">
        <f t="array" ref="M150">_xll.BC($B150,"GAM")</f>
        <v>9.6699999999999994E-2</v>
      </c>
      <c r="N150" s="109" cm="1">
        <f t="array" ref="N150">_xll.BC($B150,"PJU")</f>
        <v>2.5672000000000001</v>
      </c>
    </row>
    <row r="151" spans="1:14" x14ac:dyDescent="0.2">
      <c r="A151" s="110" cm="1">
        <f t="array" ref="A151">_xll.BC(B151,"PEX")</f>
        <v>17</v>
      </c>
      <c r="B151" s="36" t="s">
        <v>24160</v>
      </c>
      <c r="C151" s="111" cm="1">
        <f t="array" ref="C151">_xll.BC(B151,"DVC")</f>
        <v>44249</v>
      </c>
      <c r="D151" s="29" t="str">
        <f t="shared" si="39"/>
        <v>Aguardar</v>
      </c>
      <c r="E151" s="30" cm="1">
        <f t="array" ref="E151">_xll.BC(B151,"ULT")</f>
        <v>2.34</v>
      </c>
      <c r="F151" s="31">
        <f t="shared" si="40"/>
        <v>0.1376470588235294</v>
      </c>
      <c r="G151" s="32">
        <f t="shared" si="41"/>
        <v>0.13941018766756041</v>
      </c>
      <c r="H151" s="27" t="str">
        <f t="shared" si="42"/>
        <v>ITM</v>
      </c>
      <c r="I151" s="33">
        <f>RTD("octo.rtdserver","",B151,73)</f>
        <v>28700</v>
      </c>
      <c r="J151" s="108" cm="1">
        <f t="array" ref="J151">_xll.BC($B151,"VIM")</f>
        <v>53.15</v>
      </c>
      <c r="K151" s="108" cm="1">
        <f t="array" ref="K151">_xll.BC($B151,"DEL")</f>
        <v>-0.63460000000000005</v>
      </c>
      <c r="L151" s="108" cm="1">
        <f t="array" ref="L151">_xll.BC($B151,"THE")</f>
        <v>-3.3300000000000003E-2</v>
      </c>
      <c r="M151" s="108" cm="1">
        <f t="array" ref="M151">_xll.BC($B151,"GAM")</f>
        <v>9.3700000000000006E-2</v>
      </c>
      <c r="N151" s="109" cm="1">
        <f t="array" ref="N151">_xll.BC($B151,"PJU")</f>
        <v>2.9222999999999999</v>
      </c>
    </row>
    <row r="152" spans="1:14" x14ac:dyDescent="0.2">
      <c r="A152" s="110" cm="1">
        <f t="array" ref="A152">_xll.BC(B152,"PEX")</f>
        <v>18</v>
      </c>
      <c r="B152" s="36" t="s">
        <v>14502</v>
      </c>
      <c r="C152" s="111" cm="1">
        <f t="array" ref="C152">_xll.BC(B152,"DVC")</f>
        <v>44249</v>
      </c>
      <c r="D152" s="29" t="str">
        <f t="shared" si="39"/>
        <v>Aguardar</v>
      </c>
      <c r="E152" s="30" cm="1">
        <f t="array" ref="E152">_xll.BC(B152,"ULT")</f>
        <v>3.15</v>
      </c>
      <c r="F152" s="31">
        <f t="shared" si="40"/>
        <v>0.17499999999999999</v>
      </c>
      <c r="G152" s="32">
        <f t="shared" si="41"/>
        <v>0.20643431635388731</v>
      </c>
      <c r="H152" s="27" t="str">
        <f t="shared" si="42"/>
        <v>ITM</v>
      </c>
      <c r="I152" s="33">
        <f>RTD("octo.rtdserver","",B152,73)</f>
        <v>35800</v>
      </c>
      <c r="J152" s="108" cm="1">
        <f t="array" ref="J152">_xll.BC($B152,"VIM")</f>
        <v>47.75</v>
      </c>
      <c r="K152" s="108" cm="1">
        <f t="array" ref="K152">_xll.BC($B152,"DEL")</f>
        <v>-0.71099999999999997</v>
      </c>
      <c r="L152" s="108" cm="1">
        <f t="array" ref="L152">_xll.BC($B152,"THE")</f>
        <v>-3.0099999999999998E-2</v>
      </c>
      <c r="M152" s="108" cm="1">
        <f t="array" ref="M152">_xll.BC($B152,"GAM")</f>
        <v>8.5099999999999995E-2</v>
      </c>
      <c r="N152" s="109" cm="1">
        <f t="array" ref="N152">_xll.BC($B152,"PJU")</f>
        <v>3.6848999999999998</v>
      </c>
    </row>
    <row r="153" spans="1:14" x14ac:dyDescent="0.2">
      <c r="A153" s="110" cm="1">
        <f t="array" ref="A153">_xll.BC(B153,"PEX")</f>
        <v>18.25</v>
      </c>
      <c r="B153" s="36" t="s">
        <v>21056</v>
      </c>
      <c r="C153" s="111" cm="1">
        <f t="array" ref="C153">_xll.BC(B153,"DVC")</f>
        <v>44249</v>
      </c>
      <c r="D153" s="29" t="str">
        <f t="shared" si="39"/>
        <v>Aguardar</v>
      </c>
      <c r="E153" s="30" cm="1">
        <f t="array" ref="E153">_xll.BC(B153,"ULT")</f>
        <v>3.5</v>
      </c>
      <c r="F153" s="31">
        <f t="shared" si="40"/>
        <v>0.19178082191780821</v>
      </c>
      <c r="G153" s="32">
        <f t="shared" si="41"/>
        <v>0.22319034852546915</v>
      </c>
      <c r="H153" s="27" t="str">
        <f t="shared" si="42"/>
        <v>ITM</v>
      </c>
      <c r="I153" s="33">
        <f>RTD("octo.rtdserver","",B153,73)</f>
        <v>22500</v>
      </c>
      <c r="J153" s="108" cm="1">
        <f t="array" ref="J153">_xll.BC($B153,"VIM")</f>
        <v>61.14</v>
      </c>
      <c r="K153" s="108" cm="1">
        <f t="array" ref="K153">_xll.BC($B153,"DEL")</f>
        <v>-0.72829999999999995</v>
      </c>
      <c r="L153" s="108" cm="1">
        <f t="array" ref="L153">_xll.BC($B153,"THE")</f>
        <v>-2.9100000000000001E-2</v>
      </c>
      <c r="M153" s="108" cm="1">
        <f t="array" ref="M153">_xll.BC($B153,"GAM")</f>
        <v>8.2600000000000007E-2</v>
      </c>
      <c r="N153" s="109" cm="1">
        <f t="array" ref="N153">_xll.BC($B153,"PJU")</f>
        <v>3.8852000000000002</v>
      </c>
    </row>
    <row r="154" spans="1:14" x14ac:dyDescent="0.2">
      <c r="A154" s="110" cm="1">
        <f t="array" ref="A154">_xll.BC(B154,"PEX")</f>
        <v>19.5</v>
      </c>
      <c r="B154" s="36" t="s">
        <v>14436</v>
      </c>
      <c r="C154" s="111" cm="1">
        <f t="array" ref="C154">_xll.BC(B154,"DVC")</f>
        <v>44249</v>
      </c>
      <c r="D154" s="29" t="str">
        <f t="shared" si="39"/>
        <v>Aguardar</v>
      </c>
      <c r="E154" s="30" cm="1">
        <f t="array" ref="E154">_xll.BC(B154,"ULT")</f>
        <v>4.55</v>
      </c>
      <c r="F154" s="31">
        <f t="shared" si="40"/>
        <v>0.23333333333333334</v>
      </c>
      <c r="G154" s="32">
        <f t="shared" si="41"/>
        <v>0.30697050938337811</v>
      </c>
      <c r="H154" s="27" t="str">
        <f t="shared" si="42"/>
        <v>ITM</v>
      </c>
      <c r="I154" s="33">
        <f>RTD("octo.rtdserver","",B154,73)</f>
        <v>1000</v>
      </c>
      <c r="J154" s="108" cm="1">
        <f t="array" ref="J154">_xll.BC($B154,"VIM")</f>
        <v>36.07</v>
      </c>
      <c r="K154" s="108" cm="1">
        <f t="array" ref="K154">_xll.BC($B154,"DEL")</f>
        <v>-0.8034</v>
      </c>
      <c r="L154" s="108" cm="1">
        <f t="array" ref="L154">_xll.BC($B154,"THE")</f>
        <v>-2.4E-2</v>
      </c>
      <c r="M154" s="108" cm="1">
        <f t="array" ref="M154">_xll.BC($B154,"GAM")</f>
        <v>6.9000000000000006E-2</v>
      </c>
      <c r="N154" s="109" cm="1">
        <f t="array" ref="N154">_xll.BC($B154,"PJU")</f>
        <v>4.9347000000000003</v>
      </c>
    </row>
    <row r="155" spans="1:14" x14ac:dyDescent="0.2">
      <c r="A155" s="110" cm="1">
        <f t="array" ref="A155">_xll.BC(B155,"PEX")</f>
        <v>20</v>
      </c>
      <c r="B155" s="36" t="s">
        <v>21435</v>
      </c>
      <c r="C155" s="111" cm="1">
        <f t="array" ref="C155">_xll.BC(B155,"DVC")</f>
        <v>44249</v>
      </c>
      <c r="D155" s="29" t="str">
        <f t="shared" si="39"/>
        <v>Aguardar</v>
      </c>
      <c r="E155" s="30" cm="1">
        <f t="array" ref="E155">_xll.BC(B155,"ULT")</f>
        <v>5.35</v>
      </c>
      <c r="F155" s="31">
        <f t="shared" si="40"/>
        <v>0.26749999999999996</v>
      </c>
      <c r="G155" s="32">
        <f t="shared" si="41"/>
        <v>0.34048257372654156</v>
      </c>
      <c r="H155" s="27" t="str">
        <f t="shared" si="42"/>
        <v>ITM</v>
      </c>
      <c r="I155" s="33">
        <f>RTD("octo.rtdserver","",B155,73)</f>
        <v>1000</v>
      </c>
      <c r="J155" s="108" cm="1">
        <f t="array" ref="J155">_xll.BC($B155,"VIM")</f>
        <v>88.96</v>
      </c>
      <c r="K155" s="108" cm="1">
        <f t="array" ref="K155">_xll.BC($B155,"DEL")</f>
        <v>-0.82840000000000003</v>
      </c>
      <c r="L155" s="108" cm="1">
        <f t="array" ref="L155">_xll.BC($B155,"THE")</f>
        <v>-2.18E-2</v>
      </c>
      <c r="M155" s="108" cm="1">
        <f t="array" ref="M155">_xll.BC($B155,"GAM")</f>
        <v>6.3399999999999998E-2</v>
      </c>
      <c r="N155" s="109" cm="1">
        <f t="array" ref="N155">_xll.BC($B155,"PJU")</f>
        <v>5.3734000000000002</v>
      </c>
    </row>
    <row r="156" spans="1:14" x14ac:dyDescent="0.2">
      <c r="A156" s="110" cm="1">
        <f t="array" ref="A156">_xll.BC(B156,"PEX")</f>
        <v>20.25</v>
      </c>
      <c r="B156" s="36" t="s">
        <v>22422</v>
      </c>
      <c r="C156" s="111" cm="1">
        <f t="array" ref="C156">_xll.BC(B156,"DVC")</f>
        <v>44249</v>
      </c>
      <c r="D156" s="29" t="str">
        <f t="shared" si="39"/>
        <v>Aguardar</v>
      </c>
      <c r="E156" s="30" cm="1">
        <f t="array" ref="E156">_xll.BC(B156,"ULT")</f>
        <v>5.3</v>
      </c>
      <c r="F156" s="31">
        <f t="shared" si="40"/>
        <v>0.2617283950617284</v>
      </c>
      <c r="G156" s="32">
        <f t="shared" si="41"/>
        <v>0.3572386058981234</v>
      </c>
      <c r="H156" s="27" t="str">
        <f t="shared" si="42"/>
        <v>ITM</v>
      </c>
      <c r="I156" s="33">
        <f>RTD("octo.rtdserver","",B156,73)</f>
        <v>0</v>
      </c>
      <c r="J156" s="108" cm="1">
        <f t="array" ref="J156">_xll.BC($B156,"VIM")</f>
        <v>41.91</v>
      </c>
      <c r="K156" s="108" cm="1">
        <f t="array" ref="K156">_xll.BC($B156,"DEL")</f>
        <v>-0.83989999999999998</v>
      </c>
      <c r="L156" s="108" cm="1">
        <f t="array" ref="L156">_xll.BC($B156,"THE")</f>
        <v>-2.0799999999999999E-2</v>
      </c>
      <c r="M156" s="108" cm="1">
        <f t="array" ref="M156">_xll.BC($B156,"GAM")</f>
        <v>6.0600000000000001E-2</v>
      </c>
      <c r="N156" s="109" cm="1">
        <f t="array" ref="N156">_xll.BC($B156,"PJU")</f>
        <v>5.5961999999999996</v>
      </c>
    </row>
    <row r="157" spans="1:14" x14ac:dyDescent="0.2">
      <c r="A157" s="110" cm="1">
        <f t="array" ref="A157">_xll.BC(B157,"PEX")</f>
        <v>21</v>
      </c>
      <c r="B157" s="36" t="s">
        <v>22794</v>
      </c>
      <c r="C157" s="111" cm="1">
        <f t="array" ref="C157">_xll.BC(B157,"DVC")</f>
        <v>44249</v>
      </c>
      <c r="D157" s="29" t="str">
        <f t="shared" si="39"/>
        <v>Aguardar</v>
      </c>
      <c r="E157" s="30" cm="1">
        <f t="array" ref="E157">_xll.BC(B157,"ULT")</f>
        <v>6.25</v>
      </c>
      <c r="F157" s="31">
        <f t="shared" si="40"/>
        <v>0.29761904761904762</v>
      </c>
      <c r="G157" s="32">
        <f t="shared" si="41"/>
        <v>0.40750670241286868</v>
      </c>
      <c r="H157" s="27" t="str">
        <f t="shared" si="42"/>
        <v>ITM</v>
      </c>
      <c r="I157" s="33">
        <f>RTD("octo.rtdserver","",B157,73)</f>
        <v>0</v>
      </c>
      <c r="J157" s="108" cm="1">
        <f t="array" ref="J157">_xll.BC($B157,"VIM")</f>
        <v>88.19</v>
      </c>
      <c r="K157" s="108" cm="1">
        <f t="array" ref="K157">_xll.BC($B157,"DEL")</f>
        <v>-0.87060000000000004</v>
      </c>
      <c r="L157" s="108" cm="1">
        <f t="array" ref="L157">_xll.BC($B157,"THE")</f>
        <v>-1.77E-2</v>
      </c>
      <c r="M157" s="108" cm="1">
        <f t="array" ref="M157">_xll.BC($B157,"GAM")</f>
        <v>5.2499999999999998E-2</v>
      </c>
      <c r="N157" s="109" cm="1">
        <f t="array" ref="N157">_xll.BC($B157,"PJU")</f>
        <v>6.2762000000000002</v>
      </c>
    </row>
    <row r="158" spans="1:14" x14ac:dyDescent="0.2">
      <c r="A158" s="110" cm="1">
        <f t="array" ref="A158">_xll.BC(B158,"PEX")</f>
        <v>24</v>
      </c>
      <c r="B158" s="36" t="s">
        <v>14974</v>
      </c>
      <c r="C158" s="111" cm="1">
        <f t="array" ref="C158">_xll.BC(B158,"DVC")</f>
        <v>44249</v>
      </c>
      <c r="D158" s="29" t="str">
        <f t="shared" si="39"/>
        <v>Aguardar</v>
      </c>
      <c r="E158" s="30" cm="1">
        <f t="array" ref="E158">_xll.BC(B158,"ULT")</f>
        <v>8.34</v>
      </c>
      <c r="F158" s="31">
        <f t="shared" si="40"/>
        <v>0.34749999999999998</v>
      </c>
      <c r="G158" s="32">
        <f t="shared" si="41"/>
        <v>0.60857908847184983</v>
      </c>
      <c r="H158" s="27" t="str">
        <f t="shared" si="42"/>
        <v>ITM</v>
      </c>
      <c r="I158" s="33">
        <f>RTD("octo.rtdserver","",B158,73)</f>
        <v>0</v>
      </c>
      <c r="J158" s="108" t="str" cm="1">
        <f t="array" ref="J158">_xll.BC($B158,"VIM")</f>
        <v/>
      </c>
      <c r="K158" s="108" cm="1">
        <f t="array" ref="K158">_xll.BC($B158,"DEL")</f>
        <v>-0.94799999999999995</v>
      </c>
      <c r="L158" s="108" cm="1">
        <f t="array" ref="L158">_xll.BC($B158,"THE")</f>
        <v>-7.9000000000000008E-3</v>
      </c>
      <c r="M158" s="108" cm="1">
        <f t="array" ref="M158">_xll.BC($B158,"GAM")</f>
        <v>2.6499999999999999E-2</v>
      </c>
      <c r="N158" s="109" cm="1">
        <f t="array" ref="N158">_xll.BC($B158,"PJU")</f>
        <v>9.1182999999999996</v>
      </c>
    </row>
    <row r="159" spans="1:14" x14ac:dyDescent="0.2">
      <c r="A159" s="110" cm="1">
        <f t="array" ref="A159">_xll.BC(B159,"PEX")</f>
        <v>25.5</v>
      </c>
      <c r="B159" s="36" t="s">
        <v>20126</v>
      </c>
      <c r="C159" s="111" cm="1">
        <f t="array" ref="C159">_xll.BC(B159,"DVC")</f>
        <v>44249</v>
      </c>
      <c r="D159" s="29" t="str">
        <f t="shared" si="39"/>
        <v>Aguardar</v>
      </c>
      <c r="E159" s="30" cm="1">
        <f t="array" ref="E159">_xll.BC(B159,"ULT")</f>
        <v>10.6</v>
      </c>
      <c r="F159" s="31">
        <f t="shared" si="40"/>
        <v>0.41568627450980389</v>
      </c>
      <c r="G159" s="32">
        <f t="shared" si="41"/>
        <v>0.7091152815013404</v>
      </c>
      <c r="H159" s="27" t="str">
        <f t="shared" si="42"/>
        <v>ITM</v>
      </c>
      <c r="I159" s="33">
        <f>RTD("octo.rtdserver","",B159,73)</f>
        <v>0</v>
      </c>
      <c r="J159" s="108" t="str" cm="1">
        <f t="array" ref="J159">_xll.BC($B159,"VIM")</f>
        <v>n/d</v>
      </c>
      <c r="K159" s="108" cm="1">
        <f t="array" ref="K159">_xll.BC($B159,"DEL")</f>
        <v>-0.96789999999999998</v>
      </c>
      <c r="L159" s="108" cm="1">
        <f t="array" ref="L159">_xll.BC($B159,"THE")</f>
        <v>-4.5999999999999999E-3</v>
      </c>
      <c r="M159" s="108" cm="1">
        <f t="array" ref="M159">_xll.BC($B159,"GAM")</f>
        <v>1.7899999999999999E-2</v>
      </c>
      <c r="N159" s="109" cm="1">
        <f t="array" ref="N159">_xll.BC($B159,"PJU")</f>
        <v>10.581899999999999</v>
      </c>
    </row>
    <row r="160" spans="1:14" x14ac:dyDescent="0.2">
      <c r="A160" s="110" cm="1">
        <f t="array" ref="A160">_xll.BC(B160,"PEX")</f>
        <v>26</v>
      </c>
      <c r="B160" s="36" t="s">
        <v>24783</v>
      </c>
      <c r="C160" s="111" cm="1">
        <f t="array" ref="C160">_xll.BC(B160,"DVC")</f>
        <v>44249</v>
      </c>
      <c r="D160" s="29" t="str">
        <f t="shared" si="39"/>
        <v>Aguardar</v>
      </c>
      <c r="E160" s="30" cm="1">
        <f t="array" ref="E160">_xll.BC(B160,"ULT")</f>
        <v>10.029999999999999</v>
      </c>
      <c r="F160" s="31">
        <f t="shared" si="40"/>
        <v>0.38576923076923075</v>
      </c>
      <c r="G160" s="32">
        <f t="shared" si="41"/>
        <v>0.74262734584450407</v>
      </c>
      <c r="H160" s="27" t="str">
        <f t="shared" si="42"/>
        <v>ITM</v>
      </c>
      <c r="I160" s="33">
        <f>RTD("octo.rtdserver","",B160,73)</f>
        <v>0</v>
      </c>
      <c r="J160" s="108" t="str" cm="1">
        <f t="array" ref="J160">_xll.BC($B160,"VIM")</f>
        <v/>
      </c>
      <c r="K160" s="108" cm="1">
        <f t="array" ref="K160">_xll.BC($B160,"DEL")</f>
        <v>-0.9728</v>
      </c>
      <c r="L160" s="108" cm="1">
        <f t="array" ref="L160">_xll.BC($B160,"THE")</f>
        <v>-3.7000000000000002E-3</v>
      </c>
      <c r="M160" s="108" cm="1">
        <f t="array" ref="M160">_xll.BC($B160,"GAM")</f>
        <v>1.5599999999999999E-2</v>
      </c>
      <c r="N160" s="109" cm="1">
        <f t="array" ref="N160">_xll.BC($B160,"PJU")</f>
        <v>11.0733</v>
      </c>
    </row>
    <row r="161" spans="1:14" x14ac:dyDescent="0.2">
      <c r="A161" s="110" cm="1">
        <f t="array" ref="A161">_xll.BC(B161,"PEX")</f>
        <v>20.5</v>
      </c>
      <c r="B161" s="36" t="s">
        <v>16598</v>
      </c>
      <c r="C161" s="111" cm="1">
        <f t="array" ref="C161">_xll.BC(B161,"DVC")</f>
        <v>44214</v>
      </c>
      <c r="D161" s="29" t="str">
        <f t="shared" si="39"/>
        <v>Aguardar</v>
      </c>
      <c r="E161" s="30" cm="1">
        <f t="array" ref="E161">_xll.BC(B161,"ULT")</f>
        <v>5.8</v>
      </c>
      <c r="F161" s="31">
        <f t="shared" ref="F161" si="43">IFERROR(E161*100%/A161,"")</f>
        <v>0.28292682926829266</v>
      </c>
      <c r="G161" s="32">
        <f t="shared" si="41"/>
        <v>0.37399463806970501</v>
      </c>
      <c r="H161" s="27" t="str">
        <f t="shared" ref="H161" si="44">IF(G161&lt;(-3%),"OTM",IF(G161&gt;(3%),"ITM","ATM"))</f>
        <v>ITM</v>
      </c>
      <c r="I161" s="33">
        <f>RTD("octo.rtdserver","",B161,73)</f>
        <v>0</v>
      </c>
      <c r="J161" s="108" t="str" cm="1">
        <f t="array" ref="J161">_xll.BC($B161,"VIM")</f>
        <v/>
      </c>
      <c r="K161" s="108" t="str" cm="1">
        <f t="array" ref="K161">_xll.BC($B161,"DEL")</f>
        <v/>
      </c>
      <c r="L161" s="108" t="str" cm="1">
        <f t="array" ref="L161">_xll.BC($B161,"THE")</f>
        <v/>
      </c>
      <c r="M161" s="108" t="str" cm="1">
        <f t="array" ref="M161">_xll.BC($B161,"GAM")</f>
        <v/>
      </c>
      <c r="N161" s="109" t="str" cm="1">
        <f t="array" ref="N161">_xll.BC($B161,"PJU")</f>
        <v/>
      </c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0:Q33">
    <cfRule type="cellIs" dxfId="276" priority="1" operator="greaterThan">
      <formula>0</formula>
    </cfRule>
    <cfRule type="cellIs" dxfId="275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0C315-6743-7642-8717-28B0EDCC3416}">
  <sheetPr codeName="Planilha14"/>
  <dimension ref="A1:N73"/>
  <sheetViews>
    <sheetView workbookViewId="0">
      <selection activeCell="J32" sqref="J32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 bestFit="1"/>
    <col min="10" max="10" width="8.85546875" style="49" bestFit="1"/>
    <col min="11" max="11" width="8.85546875" style="14" bestFit="1"/>
    <col min="12" max="12" width="8.28515625" style="14" bestFit="1" customWidth="1"/>
    <col min="13" max="13" width="8.85546875" style="14" bestFit="1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17,53</v>
      </c>
      <c r="B2" s="15" t="s">
        <v>19156</v>
      </c>
      <c r="C2" s="28" t="str">
        <f>IFERROR(VLOOKUP(B2,Banco_Dados!$B$2:$G$9706,5,0),"")</f>
        <v>22/02/2021</v>
      </c>
      <c r="D2" s="29" t="str">
        <f t="shared" ref="D2:D41" si="0">IF(G2&gt;(-10%),"Aguardar",IF(F2&gt;2%,"Montar","Aguardar"))</f>
        <v>Aguardar</v>
      </c>
      <c r="E2" s="30">
        <f>RTD("octo.rtdserver","",B2,56)</f>
        <v>0.03</v>
      </c>
      <c r="F2" s="31">
        <f t="shared" ref="F2:F41" si="1">IFERROR(E2*100%/A2,"")</f>
        <v>1.7113519680547631E-3</v>
      </c>
      <c r="G2" s="103">
        <f t="shared" ref="G2:G41" si="2">IFERROR((A2/$L$3)-100%,"")</f>
        <v>-0.35001853911753789</v>
      </c>
      <c r="H2" s="27" t="str">
        <f t="shared" ref="H2:H41" si="3">IF(G2&lt;(-3%),"OTM",IF(G2&gt;(3%),"ITM","ATM"))</f>
        <v>OTM</v>
      </c>
      <c r="I2" s="33">
        <f>RTD("octo.rtdserver","",B2,73)</f>
        <v>82700</v>
      </c>
      <c r="J2" s="102">
        <f t="shared" ref="J2:J41" ca="1" si="4">C2-TODAY()</f>
        <v>35</v>
      </c>
      <c r="K2" s="15" t="s">
        <v>26</v>
      </c>
      <c r="L2" s="30">
        <f>RTD("octo.rtdserver","",K2,56)</f>
        <v>28.43</v>
      </c>
      <c r="M2" s="103">
        <f>IFERROR(RTD("octo.rtdserver","",K2,60)/100,"")</f>
        <v>1.1000000000000001E-2</v>
      </c>
      <c r="N2" s="26">
        <f>VLOOKUP(K2,Banco_Volatilidade!$A$2:$H$492,5,0)</f>
        <v>0.44130000000000003</v>
      </c>
    </row>
    <row r="3" spans="1:14" x14ac:dyDescent="0.25">
      <c r="A3" s="98" t="str">
        <f>IFERROR(VLOOKUP(B3,Banco_Dados!$B$2:$G$18547,3,0),"")</f>
        <v xml:space="preserve">   18,03</v>
      </c>
      <c r="B3" s="15" t="s">
        <v>15080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1.6638935108153076E-3</v>
      </c>
      <c r="G3" s="103">
        <f t="shared" si="2"/>
        <v>-0.3314794215795327</v>
      </c>
      <c r="H3" s="27" t="str">
        <f t="shared" si="3"/>
        <v>OTM</v>
      </c>
      <c r="I3" s="33">
        <f>RTD("octo.rtdserver","",B3,73)</f>
        <v>0</v>
      </c>
      <c r="J3" s="102">
        <f t="shared" ca="1" si="4"/>
        <v>35</v>
      </c>
      <c r="K3" s="15" t="s">
        <v>3</v>
      </c>
      <c r="L3" s="30">
        <f>RTD("octo.rtdserver","",K3,56)</f>
        <v>26.97</v>
      </c>
      <c r="M3" s="103">
        <f>IFERROR(RTD("octo.rtdserver","",K3,60)/100,"")</f>
        <v>8.6E-3</v>
      </c>
      <c r="N3" s="26">
        <f>VLOOKUP(K3,Banco_Volatilidade!$A$2:$H$492,5,0)</f>
        <v>0.4259</v>
      </c>
    </row>
    <row r="4" spans="1:14" x14ac:dyDescent="0.25">
      <c r="A4" s="98" t="str">
        <f>IFERROR(VLOOKUP(B4,Banco_Dados!$B$2:$G$18547,3,0),"")</f>
        <v xml:space="preserve">   19,66</v>
      </c>
      <c r="B4" s="15" t="s">
        <v>24115</v>
      </c>
      <c r="C4" s="28" t="str">
        <f>IFERROR(VLOOKUP(B4,Banco_Dados!$B$2:$G$9706,5,0),"")</f>
        <v>22/02/2021</v>
      </c>
      <c r="D4" s="29" t="str">
        <f t="shared" si="0"/>
        <v>Montar</v>
      </c>
      <c r="E4" s="30">
        <f>RTD("octo.rtdserver","",B4,56)</f>
        <v>0.5</v>
      </c>
      <c r="F4" s="31">
        <f t="shared" si="1"/>
        <v>2.5432349949135302E-2</v>
      </c>
      <c r="G4" s="103">
        <f t="shared" si="2"/>
        <v>-0.27104189840563586</v>
      </c>
      <c r="H4" s="27" t="str">
        <f t="shared" si="3"/>
        <v>OTM</v>
      </c>
      <c r="I4" s="33">
        <f>RTD("octo.rtdserver","",B4,73)</f>
        <v>0</v>
      </c>
      <c r="J4" s="102">
        <f t="shared" ca="1" si="4"/>
        <v>35</v>
      </c>
      <c r="K4" s="15" t="s">
        <v>15</v>
      </c>
      <c r="L4" s="30">
        <f>RTD("octo.rtdserver","",K4,56)</f>
        <v>31.59</v>
      </c>
      <c r="M4" s="103">
        <f>IFERROR(RTD("octo.rtdserver","",K4,60)/100,"")</f>
        <v>7.3000000000000001E-3</v>
      </c>
      <c r="N4" s="26">
        <f>VLOOKUP(K4,Banco_Volatilidade!$A$2:$H$492,5,0)</f>
        <v>0.37080000000000002</v>
      </c>
    </row>
    <row r="5" spans="1:14" x14ac:dyDescent="0.25">
      <c r="A5" s="98" t="str">
        <f>IFERROR(VLOOKUP(B5,Banco_Dados!$B$2:$G$18547,3,0),"")</f>
        <v xml:space="preserve">   19,78</v>
      </c>
      <c r="B5" s="15" t="s">
        <v>14806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0.06</v>
      </c>
      <c r="F5" s="31">
        <f t="shared" si="1"/>
        <v>3.0333670374115265E-3</v>
      </c>
      <c r="G5" s="103">
        <f t="shared" si="2"/>
        <v>-0.26659251019651453</v>
      </c>
      <c r="H5" s="27" t="str">
        <f t="shared" si="3"/>
        <v>OTM</v>
      </c>
      <c r="I5" s="33">
        <f>RTD("octo.rtdserver","",B5,73)</f>
        <v>0</v>
      </c>
      <c r="J5" s="102">
        <f t="shared" ca="1" si="4"/>
        <v>35</v>
      </c>
      <c r="K5" s="15" t="s">
        <v>2</v>
      </c>
      <c r="L5" s="30">
        <f>RTD("octo.rtdserver","",K5,56)</f>
        <v>36.78</v>
      </c>
      <c r="M5" s="103">
        <f>IFERROR(RTD("octo.rtdserver","",K5,60)/100,"")</f>
        <v>1.32E-2</v>
      </c>
      <c r="N5" s="26">
        <f>VLOOKUP(K5,Banco_Volatilidade!$A$2:$H$492,5,0)</f>
        <v>0.37159999999999999</v>
      </c>
    </row>
    <row r="6" spans="1:14" x14ac:dyDescent="0.25">
      <c r="A6" s="98" t="str">
        <f>IFERROR(VLOOKUP(B6,Banco_Dados!$B$2:$G$18547,3,0),"")</f>
        <v xml:space="preserve">   20,03</v>
      </c>
      <c r="B6" s="15" t="s">
        <v>14940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0.03</v>
      </c>
      <c r="F6" s="31">
        <f t="shared" si="1"/>
        <v>1.4977533699450823E-3</v>
      </c>
      <c r="G6" s="103">
        <f t="shared" si="2"/>
        <v>-0.25732295142751194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35</v>
      </c>
      <c r="K6" s="15" t="s">
        <v>7072</v>
      </c>
      <c r="L6" s="30">
        <f>RTD("octo.rtdserver","",K6,56)</f>
        <v>61.97</v>
      </c>
      <c r="M6" s="103">
        <f>IFERROR(RTD("octo.rtdserver","",K6,60)/100,"")</f>
        <v>1.34E-2</v>
      </c>
      <c r="N6" s="26">
        <f>VLOOKUP(K6,Banco_Volatilidade!$A$2:$H$492,5,0)</f>
        <v>0.42849999999999999</v>
      </c>
    </row>
    <row r="7" spans="1:14" x14ac:dyDescent="0.25">
      <c r="A7" s="98" t="str">
        <f>IFERROR(VLOOKUP(B7,Banco_Dados!$B$2:$G$18547,3,0),"")</f>
        <v xml:space="preserve">   20,28</v>
      </c>
      <c r="B7" s="15" t="s">
        <v>14807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0.06</v>
      </c>
      <c r="F7" s="31">
        <f t="shared" si="1"/>
        <v>2.9585798816568047E-3</v>
      </c>
      <c r="G7" s="103">
        <f t="shared" si="2"/>
        <v>-0.24805339265850934</v>
      </c>
      <c r="H7" s="27" t="str">
        <f t="shared" si="3"/>
        <v>OTM</v>
      </c>
      <c r="I7" s="33">
        <f>RTD("octo.rtdserver","",B7,73)</f>
        <v>1500</v>
      </c>
      <c r="J7" s="102">
        <f t="shared" ca="1" si="4"/>
        <v>35</v>
      </c>
      <c r="K7" s="15" t="s">
        <v>7073</v>
      </c>
      <c r="L7" s="30">
        <f>RTD("octo.rtdserver","",K7,56)</f>
        <v>35.19</v>
      </c>
      <c r="M7" s="103">
        <f>IFERROR(RTD("octo.rtdserver","",K7,60)/100,"")</f>
        <v>2.4199999999999999E-2</v>
      </c>
      <c r="N7" s="26">
        <f>VLOOKUP(K7,Banco_Volatilidade!$A$2:$H$492,5,0)</f>
        <v>0.58069999999999999</v>
      </c>
    </row>
    <row r="8" spans="1:14" x14ac:dyDescent="0.25">
      <c r="A8" s="98" t="str">
        <f>IFERROR(VLOOKUP(B8,Banco_Dados!$B$2:$G$18547,3,0),"")</f>
        <v xml:space="preserve">   20,53</v>
      </c>
      <c r="B8" s="15" t="s">
        <v>14567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3.4096444227959084E-3</v>
      </c>
      <c r="G8" s="103">
        <f t="shared" si="2"/>
        <v>-0.23878383388950675</v>
      </c>
      <c r="H8" s="27" t="str">
        <f t="shared" si="3"/>
        <v>OTM</v>
      </c>
      <c r="I8" s="33">
        <f>RTD("octo.rtdserver","",B8,73)</f>
        <v>0</v>
      </c>
      <c r="J8" s="102">
        <f t="shared" ca="1" si="4"/>
        <v>35</v>
      </c>
      <c r="K8" s="15" t="s">
        <v>7074</v>
      </c>
      <c r="L8" s="30">
        <f>RTD("octo.rtdserver","",K8,56)</f>
        <v>11.89</v>
      </c>
      <c r="M8" s="103">
        <f>IFERROR(RTD("octo.rtdserver","",K8,60)/100,"")</f>
        <v>7.6E-3</v>
      </c>
      <c r="N8" s="26">
        <f>VLOOKUP(K8,Banco_Volatilidade!$A$2:$H$492,5,0)</f>
        <v>0.39460000000000001</v>
      </c>
    </row>
    <row r="9" spans="1:14" x14ac:dyDescent="0.25">
      <c r="A9" s="98" t="str">
        <f>IFERROR(VLOOKUP(B9,Banco_Dados!$B$2:$G$18547,3,0),"")</f>
        <v xml:space="preserve">   21,03</v>
      </c>
      <c r="B9" s="15" t="s">
        <v>24117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0.09</v>
      </c>
      <c r="F9" s="31">
        <f t="shared" si="1"/>
        <v>4.2796005706134087E-3</v>
      </c>
      <c r="G9" s="103">
        <f t="shared" si="2"/>
        <v>-0.22024471635150156</v>
      </c>
      <c r="H9" s="27" t="str">
        <f t="shared" si="3"/>
        <v>OTM</v>
      </c>
      <c r="I9" s="33">
        <f>RTD("octo.rtdserver","",B9,73)</f>
        <v>500</v>
      </c>
      <c r="J9" s="102">
        <f t="shared" ca="1" si="4"/>
        <v>35</v>
      </c>
      <c r="K9" s="15" t="s">
        <v>74</v>
      </c>
      <c r="L9" s="30">
        <f>RTD("octo.rtdserver","",K9,56)</f>
        <v>15.17</v>
      </c>
      <c r="M9" s="103">
        <f>IFERROR(RTD("octo.rtdserver","",K9,60)/100,"")</f>
        <v>0.01</v>
      </c>
      <c r="N9" s="26">
        <f>VLOOKUP(K9,Banco_Volatilidade!$A$2:$H$492,5,0)</f>
        <v>0.52059999999999995</v>
      </c>
    </row>
    <row r="10" spans="1:14" x14ac:dyDescent="0.25">
      <c r="A10" s="98" t="str">
        <f>IFERROR(VLOOKUP(B10,Banco_Dados!$B$2:$G$18547,3,0),"")</f>
        <v xml:space="preserve">   21,16</v>
      </c>
      <c r="B10" s="15" t="s">
        <v>21236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0.21</v>
      </c>
      <c r="F10" s="31">
        <f t="shared" si="1"/>
        <v>9.9243856332703207E-3</v>
      </c>
      <c r="G10" s="103">
        <f t="shared" si="2"/>
        <v>-0.21542454579162029</v>
      </c>
      <c r="H10" s="27" t="str">
        <f t="shared" si="3"/>
        <v>OTM</v>
      </c>
      <c r="I10" s="33">
        <f>RTD("octo.rtdserver","",B10,73)</f>
        <v>0</v>
      </c>
      <c r="J10" s="102">
        <f t="shared" ca="1" si="4"/>
        <v>35</v>
      </c>
      <c r="K10" s="15" t="s">
        <v>1</v>
      </c>
      <c r="L10" s="30">
        <f>RTD("octo.rtdserver","",K10,56)</f>
        <v>39.159999999999997</v>
      </c>
      <c r="M10" s="103">
        <f>IFERROR(RTD("octo.rtdserver","",K10,60)/100,"")</f>
        <v>4.6500000000000007E-2</v>
      </c>
      <c r="N10" s="26">
        <f>VLOOKUP(K10,Banco_Volatilidade!$A$2:$H$492,5,0)</f>
        <v>0.66210000000000002</v>
      </c>
    </row>
    <row r="11" spans="1:14" x14ac:dyDescent="0.25">
      <c r="A11" s="98" t="str">
        <f>IFERROR(VLOOKUP(B11,Banco_Dados!$B$2:$G$18547,3,0),"")</f>
        <v xml:space="preserve">   21,28</v>
      </c>
      <c r="B11" s="15" t="s">
        <v>14413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0.09</v>
      </c>
      <c r="F11" s="31">
        <f t="shared" si="1"/>
        <v>4.2293233082706765E-3</v>
      </c>
      <c r="G11" s="103">
        <f t="shared" si="2"/>
        <v>-0.21097515758249896</v>
      </c>
      <c r="H11" s="27" t="str">
        <f t="shared" si="3"/>
        <v>OTM</v>
      </c>
      <c r="I11" s="33">
        <f>RTD("octo.rtdserver","",B11,73)</f>
        <v>0</v>
      </c>
      <c r="J11" s="102">
        <f t="shared" ca="1" si="4"/>
        <v>35</v>
      </c>
      <c r="K11" s="15" t="s">
        <v>7075</v>
      </c>
      <c r="L11" s="30">
        <f>RTD("octo.rtdserver","",K11,56)</f>
        <v>24.6</v>
      </c>
      <c r="M11" s="103">
        <f>IFERROR(RTD("octo.rtdserver","",K11,60)/100,"")</f>
        <v>4.4600000000000001E-2</v>
      </c>
      <c r="N11" s="26">
        <f>VLOOKUP(K11,Banco_Volatilidade!$A$2:$H$492,5,0)</f>
        <v>0.66949999999999998</v>
      </c>
    </row>
    <row r="12" spans="1:14" x14ac:dyDescent="0.25">
      <c r="A12" s="98" t="str">
        <f>IFERROR(VLOOKUP(B12,Banco_Dados!$B$2:$G$18547,3,0),"")</f>
        <v xml:space="preserve">   21,53</v>
      </c>
      <c r="B12" s="15" t="s">
        <v>14487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0.1</v>
      </c>
      <c r="F12" s="31">
        <f t="shared" si="1"/>
        <v>4.6446818392940088E-3</v>
      </c>
      <c r="G12" s="103">
        <f t="shared" si="2"/>
        <v>-0.20170559881349637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35</v>
      </c>
      <c r="K12" s="15" t="s">
        <v>7076</v>
      </c>
      <c r="L12" s="30">
        <f>RTD("octo.rtdserver","",K12,56)</f>
        <v>94.6</v>
      </c>
      <c r="M12" s="103">
        <f>IFERROR(RTD("octo.rtdserver","",K12,60)/100,"")</f>
        <v>1.1200000000000002E-2</v>
      </c>
      <c r="N12" s="26">
        <f>VLOOKUP(K12,Banco_Volatilidade!$A$2:$H$492,5,0)</f>
        <v>0.34260000000000002</v>
      </c>
    </row>
    <row r="13" spans="1:14" x14ac:dyDescent="0.25">
      <c r="A13" s="98" t="str">
        <f>IFERROR(VLOOKUP(B13,Banco_Dados!$B$2:$G$18547,3,0),"")</f>
        <v xml:space="preserve">   21,66</v>
      </c>
      <c r="B13" s="15" t="s">
        <v>21049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0.38</v>
      </c>
      <c r="F13" s="31">
        <f t="shared" si="1"/>
        <v>1.7543859649122806E-2</v>
      </c>
      <c r="G13" s="103">
        <f t="shared" si="2"/>
        <v>-0.1968854282536151</v>
      </c>
      <c r="H13" s="27" t="str">
        <f t="shared" si="3"/>
        <v>OTM</v>
      </c>
      <c r="I13" s="33">
        <f>RTD("octo.rtdserver","",B13,73)</f>
        <v>0</v>
      </c>
      <c r="J13" s="102">
        <f t="shared" ca="1" si="4"/>
        <v>35</v>
      </c>
      <c r="K13" s="15" t="s">
        <v>9728</v>
      </c>
      <c r="L13" s="30">
        <f>RTD("octo.rtdserver","",K13,56)</f>
        <v>14.92</v>
      </c>
      <c r="M13" s="103">
        <f>IFERROR(RTD("octo.rtdserver","",K13,60)/100,"")</f>
        <v>2.3300000000000001E-2</v>
      </c>
      <c r="N13" s="26">
        <f>VLOOKUP(K13,Banco_Volatilidade!$A$2:$H$492,5,0)</f>
        <v>0.44569999999999999</v>
      </c>
    </row>
    <row r="14" spans="1:14" x14ac:dyDescent="0.25">
      <c r="A14" s="98" t="str">
        <f>IFERROR(VLOOKUP(B14,Banco_Dados!$B$2:$G$18547,3,0),"")</f>
        <v xml:space="preserve">   21,78</v>
      </c>
      <c r="B14" s="15" t="s">
        <v>23218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0.12</v>
      </c>
      <c r="F14" s="31">
        <f t="shared" si="1"/>
        <v>5.5096418732782362E-3</v>
      </c>
      <c r="G14" s="103">
        <f t="shared" si="2"/>
        <v>-0.19243604004449377</v>
      </c>
      <c r="H14" s="27" t="str">
        <f t="shared" si="3"/>
        <v>OTM</v>
      </c>
      <c r="I14" s="33">
        <f>RTD("octo.rtdserver","",B14,73)</f>
        <v>0</v>
      </c>
      <c r="J14" s="102">
        <f t="shared" ca="1" si="4"/>
        <v>35</v>
      </c>
      <c r="K14" s="15" t="s">
        <v>1748</v>
      </c>
      <c r="L14" s="30">
        <f>RTD("octo.rtdserver","",K14,56)</f>
        <v>9.61</v>
      </c>
      <c r="M14" s="103">
        <f>IFERROR(RTD("octo.rtdserver","",K14,60)/100,"")</f>
        <v>3.56E-2</v>
      </c>
      <c r="N14" s="26">
        <f>VLOOKUP(K14,Banco_Volatilidade!$A$2:$H$492,5,0)</f>
        <v>0.4884</v>
      </c>
    </row>
    <row r="15" spans="1:14" x14ac:dyDescent="0.25">
      <c r="A15" s="98" t="str">
        <f>IFERROR(VLOOKUP(B15,Banco_Dados!$B$2:$G$18547,3,0),"")</f>
        <v xml:space="preserve">   22,03</v>
      </c>
      <c r="B15" s="15" t="s">
        <v>24120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0.11</v>
      </c>
      <c r="F15" s="31">
        <f t="shared" si="1"/>
        <v>4.9931911030413074E-3</v>
      </c>
      <c r="G15" s="103">
        <f t="shared" si="2"/>
        <v>-0.18316648127549118</v>
      </c>
      <c r="H15" s="27" t="str">
        <f t="shared" si="3"/>
        <v>OTM</v>
      </c>
      <c r="I15" s="33">
        <f>RTD("octo.rtdserver","",B15,73)</f>
        <v>9900</v>
      </c>
      <c r="J15" s="102">
        <f t="shared" ca="1" si="4"/>
        <v>35</v>
      </c>
      <c r="K15" s="15" t="s">
        <v>1957</v>
      </c>
      <c r="L15" s="30">
        <f>RTD("octo.rtdserver","",K15,56)</f>
        <v>3.83</v>
      </c>
      <c r="M15" s="103">
        <f>IFERROR(RTD("octo.rtdserver","",K15,60)/100,"")</f>
        <v>2.5999999999999999E-3</v>
      </c>
      <c r="N15" s="26">
        <f>VLOOKUP(K15,Banco_Volatilidade!$A$2:$H$492,5,0)</f>
        <v>0.4995</v>
      </c>
    </row>
    <row r="16" spans="1:14" x14ac:dyDescent="0.25">
      <c r="A16" s="98" t="str">
        <f>IFERROR(VLOOKUP(B16,Banco_Dados!$B$2:$G$18547,3,0),"")</f>
        <v xml:space="preserve">   22,16</v>
      </c>
      <c r="B16" s="15" t="s">
        <v>20760</v>
      </c>
      <c r="C16" s="28" t="str">
        <f>IFERROR(VLOOKUP(B16,Banco_Dados!$B$2:$G$9706,5,0),"")</f>
        <v>22/02/2021</v>
      </c>
      <c r="D16" s="29" t="str">
        <f t="shared" si="0"/>
        <v>Montar</v>
      </c>
      <c r="E16" s="30">
        <f>RTD("octo.rtdserver","",B16,56)</f>
        <v>0.47</v>
      </c>
      <c r="F16" s="31">
        <f t="shared" si="1"/>
        <v>2.1209386281588447E-2</v>
      </c>
      <c r="G16" s="103">
        <f t="shared" si="2"/>
        <v>-0.17834631071560991</v>
      </c>
      <c r="H16" s="27" t="str">
        <f t="shared" si="3"/>
        <v>OTM</v>
      </c>
      <c r="I16" s="33">
        <f>RTD("octo.rtdserver","",B16,73)</f>
        <v>0</v>
      </c>
      <c r="J16" s="102">
        <f t="shared" ca="1" si="4"/>
        <v>35</v>
      </c>
      <c r="K16" s="15" t="s">
        <v>9636</v>
      </c>
      <c r="L16" s="30">
        <f>RTD("octo.rtdserver","",K16,56)</f>
        <v>4.79</v>
      </c>
      <c r="M16" s="103">
        <f>IFERROR(RTD("octo.rtdserver","",K16,60)/100,"")</f>
        <v>6.3E-3</v>
      </c>
      <c r="N16" s="26" t="e">
        <f>VLOOKUP(K16,Banco_Volatilidade!$A$2:$H$492,5,0)</f>
        <v>#N/A</v>
      </c>
    </row>
    <row r="17" spans="1:14" x14ac:dyDescent="0.25">
      <c r="A17" s="98" t="str">
        <f>IFERROR(VLOOKUP(B17,Banco_Dados!$B$2:$G$18547,3,0),"")</f>
        <v xml:space="preserve">   22,28</v>
      </c>
      <c r="B17" s="15" t="s">
        <v>24119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0.14000000000000001</v>
      </c>
      <c r="F17" s="31">
        <f t="shared" si="1"/>
        <v>6.2836624775583485E-3</v>
      </c>
      <c r="G17" s="103">
        <f t="shared" si="2"/>
        <v>-0.17389692250648858</v>
      </c>
      <c r="H17" s="27" t="str">
        <f t="shared" si="3"/>
        <v>OTM</v>
      </c>
      <c r="I17" s="33">
        <f>RTD("octo.rtdserver","",B17,73)</f>
        <v>0</v>
      </c>
      <c r="J17" s="102">
        <f t="shared" ca="1" si="4"/>
        <v>35</v>
      </c>
      <c r="K17" s="15" t="s">
        <v>9652</v>
      </c>
      <c r="L17" s="30">
        <f>RTD("octo.rtdserver","",K17,56)</f>
        <v>24.37</v>
      </c>
      <c r="M17" s="103">
        <f>IFERROR(RTD("octo.rtdserver","",K17,60)/100,"")</f>
        <v>-2E-3</v>
      </c>
      <c r="N17" s="26">
        <f>VLOOKUP(K17,Banco_Volatilidade!$A$2:$H$492,5,0)</f>
        <v>0.27879999999999999</v>
      </c>
    </row>
    <row r="18" spans="1:14" x14ac:dyDescent="0.25">
      <c r="A18" s="98" t="str">
        <f>IFERROR(VLOOKUP(B18,Banco_Dados!$B$2:$G$18547,3,0),"")</f>
        <v xml:space="preserve">   22,66</v>
      </c>
      <c r="B18" s="15" t="s">
        <v>21050</v>
      </c>
      <c r="C18" s="28" t="str">
        <f>IFERROR(VLOOKUP(B18,Banco_Dados!$B$2:$G$9706,5,0),"")</f>
        <v>22/02/2021</v>
      </c>
      <c r="D18" s="29" t="str">
        <f t="shared" si="0"/>
        <v>Montar</v>
      </c>
      <c r="E18" s="30">
        <f>RTD("octo.rtdserver","",B18,56)</f>
        <v>0.6</v>
      </c>
      <c r="F18" s="31">
        <f t="shared" si="1"/>
        <v>2.6478375992939097E-2</v>
      </c>
      <c r="G18" s="103">
        <f t="shared" si="2"/>
        <v>-0.15980719317760472</v>
      </c>
      <c r="H18" s="27" t="str">
        <f t="shared" si="3"/>
        <v>OTM</v>
      </c>
      <c r="I18" s="33">
        <f>RTD("octo.rtdserver","",B18,73)</f>
        <v>600</v>
      </c>
      <c r="J18" s="102">
        <f t="shared" ca="1" si="4"/>
        <v>35</v>
      </c>
      <c r="K18" s="15"/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VLOOKUP(K18,Banco_Volatilidade!$A$2:$H$492,5,0)</f>
        <v>#N/A</v>
      </c>
    </row>
    <row r="19" spans="1:14" x14ac:dyDescent="0.25">
      <c r="A19" s="98" t="str">
        <f>IFERROR(VLOOKUP(B19,Banco_Dados!$B$2:$G$18547,3,0),"")</f>
        <v xml:space="preserve">   23,03</v>
      </c>
      <c r="B19" s="15" t="s">
        <v>24121</v>
      </c>
      <c r="C19" s="28" t="str">
        <f>IFERROR(VLOOKUP(B19,Banco_Dados!$B$2:$G$9706,5,0),"")</f>
        <v>22/02/2021</v>
      </c>
      <c r="D19" s="29" t="str">
        <f t="shared" si="0"/>
        <v>Aguardar</v>
      </c>
      <c r="E19" s="30">
        <f>RTD("octo.rtdserver","",B19,56)</f>
        <v>0.2</v>
      </c>
      <c r="F19" s="31">
        <f t="shared" si="1"/>
        <v>8.6843247937472869E-3</v>
      </c>
      <c r="G19" s="103">
        <f t="shared" si="2"/>
        <v>-0.1460882461994808</v>
      </c>
      <c r="H19" s="27" t="str">
        <f t="shared" si="3"/>
        <v>OTM</v>
      </c>
      <c r="I19" s="33">
        <f>RTD("octo.rtdserver","",B19,73)</f>
        <v>0</v>
      </c>
      <c r="J19" s="102">
        <f t="shared" ca="1" si="4"/>
        <v>35</v>
      </c>
      <c r="K19" s="15"/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VLOOKUP(K19,Banco_Volatilidade!$A$2:$H$492,5,0)</f>
        <v>#N/A</v>
      </c>
    </row>
    <row r="20" spans="1:14" x14ac:dyDescent="0.25">
      <c r="A20" s="98" t="str">
        <f>IFERROR(VLOOKUP(B20,Banco_Dados!$B$2:$G$18547,3,0),"")</f>
        <v xml:space="preserve">   23,53</v>
      </c>
      <c r="B20" s="15" t="s">
        <v>19804</v>
      </c>
      <c r="C20" s="28" t="str">
        <f>IFERROR(VLOOKUP(B20,Banco_Dados!$B$2:$G$9706,5,0),"")</f>
        <v>22/02/2021</v>
      </c>
      <c r="D20" s="29" t="str">
        <f t="shared" si="0"/>
        <v>Aguardar</v>
      </c>
      <c r="E20" s="30">
        <f>RTD("octo.rtdserver","",B20,56)</f>
        <v>0.23</v>
      </c>
      <c r="F20" s="31">
        <f t="shared" si="1"/>
        <v>9.7747556311092217E-3</v>
      </c>
      <c r="G20" s="103">
        <f t="shared" si="2"/>
        <v>-0.12754912866147561</v>
      </c>
      <c r="H20" s="27" t="str">
        <f t="shared" si="3"/>
        <v>OTM</v>
      </c>
      <c r="I20" s="33">
        <f>RTD("octo.rtdserver","",B20,73)</f>
        <v>1000</v>
      </c>
      <c r="J20" s="102">
        <f t="shared" ca="1" si="4"/>
        <v>35</v>
      </c>
      <c r="K20" s="15"/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VLOOKUP(K20,Banco_Volatilidade!$A$2:$H$492,5,0)</f>
        <v>#N/A</v>
      </c>
    </row>
    <row r="21" spans="1:14" x14ac:dyDescent="0.25">
      <c r="A21" s="98" t="str">
        <f>IFERROR(VLOOKUP(B21,Banco_Dados!$B$2:$G$18547,3,0),"")</f>
        <v xml:space="preserve">   23,78</v>
      </c>
      <c r="B21" s="15" t="s">
        <v>21420</v>
      </c>
      <c r="C21" s="28" t="str">
        <f>IFERROR(VLOOKUP(B21,Banco_Dados!$B$2:$G$9706,5,0),"")</f>
        <v>22/02/2021</v>
      </c>
      <c r="D21" s="29" t="str">
        <f t="shared" si="0"/>
        <v>Aguardar</v>
      </c>
      <c r="E21" s="30">
        <f>RTD("octo.rtdserver","",B21,56)</f>
        <v>0.25</v>
      </c>
      <c r="F21" s="31">
        <f t="shared" si="1"/>
        <v>1.0513036164844407E-2</v>
      </c>
      <c r="G21" s="103">
        <f t="shared" si="2"/>
        <v>-0.11827956989247301</v>
      </c>
      <c r="H21" s="27" t="str">
        <f t="shared" si="3"/>
        <v>OTM</v>
      </c>
      <c r="I21" s="33">
        <f>RTD("octo.rtdserver","",B21,73)</f>
        <v>10200</v>
      </c>
      <c r="J21" s="102">
        <f t="shared" ca="1" si="4"/>
        <v>35</v>
      </c>
      <c r="K21" s="15"/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VLOOKUP(K21,Banco_Volatilidade!$A$2:$H$492,5,0)</f>
        <v>#N/A</v>
      </c>
    </row>
    <row r="22" spans="1:14" x14ac:dyDescent="0.25">
      <c r="A22" s="98" t="str">
        <f>IFERROR(VLOOKUP(B22,Banco_Dados!$B$2:$G$18547,3,0),"")</f>
        <v xml:space="preserve">   24,03</v>
      </c>
      <c r="B22" s="15" t="s">
        <v>22139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0.28000000000000003</v>
      </c>
      <c r="F22" s="31">
        <f t="shared" si="1"/>
        <v>1.165210153974199E-2</v>
      </c>
      <c r="G22" s="103">
        <f t="shared" si="2"/>
        <v>-0.10901001112347042</v>
      </c>
      <c r="H22" s="27" t="str">
        <f t="shared" si="3"/>
        <v>OTM</v>
      </c>
      <c r="I22" s="33">
        <f>RTD("octo.rtdserver","",B22,73)</f>
        <v>64700</v>
      </c>
      <c r="J22" s="102">
        <f t="shared" ca="1" si="4"/>
        <v>35</v>
      </c>
      <c r="K22" s="15"/>
      <c r="L22" s="15" t="str">
        <f>RTD("octo.rtdserver","",K22,56)</f>
        <v>-</v>
      </c>
      <c r="M22" s="15" t="str">
        <f>IFERROR(RTD("octo.rtdserver","",K22,60)/100,"")</f>
        <v/>
      </c>
      <c r="N22" s="104" t="e">
        <f>VLOOKUP(K22,Banco_Volatilidade!$A$2:$H$492,5,0)</f>
        <v>#N/A</v>
      </c>
    </row>
    <row r="23" spans="1:14" x14ac:dyDescent="0.25">
      <c r="A23" s="98" t="str">
        <f>IFERROR(VLOOKUP(B23,Banco_Dados!$B$2:$G$18547,3,0),"")</f>
        <v xml:space="preserve">   24,28</v>
      </c>
      <c r="B23" s="15" t="s">
        <v>21551</v>
      </c>
      <c r="C23" s="28" t="str">
        <f>IFERROR(VLOOKUP(B23,Banco_Dados!$B$2:$G$9706,5,0),"")</f>
        <v>22/02/2021</v>
      </c>
      <c r="D23" s="29" t="str">
        <f t="shared" si="0"/>
        <v>Aguardar</v>
      </c>
      <c r="E23" s="30">
        <f>RTD("octo.rtdserver","",B23,56)</f>
        <v>0.33</v>
      </c>
      <c r="F23" s="31">
        <f t="shared" si="1"/>
        <v>1.3591433278418451E-2</v>
      </c>
      <c r="G23" s="103">
        <f t="shared" si="2"/>
        <v>-9.9740452354467823E-2</v>
      </c>
      <c r="H23" s="27" t="str">
        <f t="shared" si="3"/>
        <v>OTM</v>
      </c>
      <c r="I23" s="33">
        <f>RTD("octo.rtdserver","",B23,73)</f>
        <v>119000</v>
      </c>
      <c r="J23" s="102">
        <f t="shared" ca="1" si="4"/>
        <v>35</v>
      </c>
      <c r="K23" s="15"/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VLOOKUP(K23,Banco_Volatilidade!$A$2:$H$492,5,0)</f>
        <v>#N/A</v>
      </c>
    </row>
    <row r="24" spans="1:14" x14ac:dyDescent="0.25">
      <c r="A24" s="98" t="str">
        <f>IFERROR(VLOOKUP(B24,Banco_Dados!$B$2:$G$18547,3,0),"")</f>
        <v xml:space="preserve">   24,53</v>
      </c>
      <c r="B24" s="15" t="s">
        <v>21419</v>
      </c>
      <c r="C24" s="28" t="str">
        <f>IFERROR(VLOOKUP(B24,Banco_Dados!$B$2:$G$9706,5,0),"")</f>
        <v>22/02/2021</v>
      </c>
      <c r="D24" s="29" t="str">
        <f t="shared" si="0"/>
        <v>Aguardar</v>
      </c>
      <c r="E24" s="30">
        <f>RTD("octo.rtdserver","",B24,56)</f>
        <v>0.36</v>
      </c>
      <c r="F24" s="31">
        <f t="shared" si="1"/>
        <v>1.4675907052588666E-2</v>
      </c>
      <c r="G24" s="103">
        <f t="shared" si="2"/>
        <v>-9.0470893585465229E-2</v>
      </c>
      <c r="H24" s="27" t="str">
        <f t="shared" si="3"/>
        <v>OTM</v>
      </c>
      <c r="I24" s="33">
        <f>RTD("octo.rtdserver","",B24,73)</f>
        <v>195800</v>
      </c>
      <c r="J24" s="102">
        <f t="shared" ca="1" si="4"/>
        <v>35</v>
      </c>
      <c r="K24" s="15"/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VLOOKUP(K24,Banco_Volatilidade!$A$2:$H$492,5,0)</f>
        <v>#N/A</v>
      </c>
    </row>
    <row r="25" spans="1:14" x14ac:dyDescent="0.25">
      <c r="A25" s="98" t="str">
        <f>IFERROR(VLOOKUP(B25,Banco_Dados!$B$2:$G$18547,3,0),"")</f>
        <v xml:space="preserve">   24,78</v>
      </c>
      <c r="B25" s="15" t="s">
        <v>21051</v>
      </c>
      <c r="C25" s="28" t="str">
        <f>IFERROR(VLOOKUP(B25,Banco_Dados!$B$2:$G$9706,5,0),"")</f>
        <v>22/02/2021</v>
      </c>
      <c r="D25" s="29" t="str">
        <f t="shared" si="0"/>
        <v>Aguardar</v>
      </c>
      <c r="E25" s="30">
        <f>RTD("octo.rtdserver","",B25,56)</f>
        <v>0.41</v>
      </c>
      <c r="F25" s="31">
        <f t="shared" si="1"/>
        <v>1.6545601291364002E-2</v>
      </c>
      <c r="G25" s="103">
        <f t="shared" si="2"/>
        <v>-8.1201334816462634E-2</v>
      </c>
      <c r="H25" s="27" t="str">
        <f t="shared" si="3"/>
        <v>OTM</v>
      </c>
      <c r="I25" s="33">
        <f>RTD("octo.rtdserver","",B25,73)</f>
        <v>252900</v>
      </c>
      <c r="J25" s="102">
        <f t="shared" ca="1" si="4"/>
        <v>35</v>
      </c>
      <c r="K25" s="15"/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VLOOKUP(K25,Banco_Volatilidade!$A$2:$H$492,5,0)</f>
        <v>#N/A</v>
      </c>
    </row>
    <row r="26" spans="1:14" x14ac:dyDescent="0.25">
      <c r="A26" s="98" t="str">
        <f>IFERROR(VLOOKUP(B26,Banco_Dados!$B$2:$G$18547,3,0),"")</f>
        <v xml:space="preserve">   25,03</v>
      </c>
      <c r="B26" s="15" t="s">
        <v>22768</v>
      </c>
      <c r="C26" s="28" t="str">
        <f>IFERROR(VLOOKUP(B26,Banco_Dados!$B$2:$G$9706,5,0),"")</f>
        <v>22/02/2021</v>
      </c>
      <c r="D26" s="29" t="str">
        <f t="shared" si="0"/>
        <v>Aguardar</v>
      </c>
      <c r="E26" s="30">
        <f>RTD("octo.rtdserver","",B26,56)</f>
        <v>0.47</v>
      </c>
      <c r="F26" s="31">
        <f t="shared" si="1"/>
        <v>1.8777467039552534E-2</v>
      </c>
      <c r="G26" s="103">
        <f t="shared" si="2"/>
        <v>-7.1931776047460039E-2</v>
      </c>
      <c r="H26" s="27" t="str">
        <f t="shared" si="3"/>
        <v>OTM</v>
      </c>
      <c r="I26" s="33">
        <f>RTD("octo.rtdserver","",B26,73)</f>
        <v>2666000</v>
      </c>
      <c r="J26" s="102">
        <f t="shared" ca="1" si="4"/>
        <v>35</v>
      </c>
      <c r="K26" s="15"/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VLOOKUP(K26,Banco_Volatilidade!$A$2:$H$492,5,0)</f>
        <v>#N/A</v>
      </c>
    </row>
    <row r="27" spans="1:14" x14ac:dyDescent="0.25">
      <c r="A27" s="98" t="str">
        <f>IFERROR(VLOOKUP(B27,Banco_Dados!$B$2:$G$18547,3,0),"")</f>
        <v xml:space="preserve">   25,28</v>
      </c>
      <c r="B27" s="15" t="s">
        <v>14488</v>
      </c>
      <c r="C27" s="28" t="str">
        <f>IFERROR(VLOOKUP(B27,Banco_Dados!$B$2:$G$9706,5,0),"")</f>
        <v>22/02/2021</v>
      </c>
      <c r="D27" s="29" t="str">
        <f t="shared" si="0"/>
        <v>Aguardar</v>
      </c>
      <c r="E27" s="30">
        <f>RTD("octo.rtdserver","",B27,56)</f>
        <v>0.54</v>
      </c>
      <c r="F27" s="31">
        <f t="shared" si="1"/>
        <v>2.1360759493670885E-2</v>
      </c>
      <c r="G27" s="103">
        <f t="shared" si="2"/>
        <v>-6.2662217278457444E-2</v>
      </c>
      <c r="H27" s="27" t="str">
        <f t="shared" si="3"/>
        <v>OTM</v>
      </c>
      <c r="I27" s="33">
        <f>RTD("octo.rtdserver","",B27,73)</f>
        <v>125700</v>
      </c>
      <c r="J27" s="102">
        <f t="shared" ca="1" si="4"/>
        <v>35</v>
      </c>
      <c r="K27" s="15"/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VLOOKUP(K27,Banco_Volatilidade!$A$2:$H$492,5,0)</f>
        <v>#N/A</v>
      </c>
    </row>
    <row r="28" spans="1:14" x14ac:dyDescent="0.25">
      <c r="A28" s="98" t="str">
        <f>IFERROR(VLOOKUP(B28,Banco_Dados!$B$2:$G$18547,3,0),"")</f>
        <v xml:space="preserve">   25,53</v>
      </c>
      <c r="B28" s="15" t="s">
        <v>21916</v>
      </c>
      <c r="C28" s="28" t="str">
        <f>IFERROR(VLOOKUP(B28,Banco_Dados!$B$2:$G$9706,5,0),"")</f>
        <v>22/02/2021</v>
      </c>
      <c r="D28" s="29" t="str">
        <f t="shared" si="0"/>
        <v>Aguardar</v>
      </c>
      <c r="E28" s="30">
        <f>RTD("octo.rtdserver","",B28,56)</f>
        <v>0.61</v>
      </c>
      <c r="F28" s="31">
        <f t="shared" si="1"/>
        <v>2.3893458676067372E-2</v>
      </c>
      <c r="G28" s="103">
        <f t="shared" si="2"/>
        <v>-5.3392658509454849E-2</v>
      </c>
      <c r="H28" s="27" t="str">
        <f t="shared" si="3"/>
        <v>OTM</v>
      </c>
      <c r="I28" s="33">
        <f>RTD("octo.rtdserver","",B28,73)</f>
        <v>52400</v>
      </c>
      <c r="J28" s="102">
        <f t="shared" ca="1" si="4"/>
        <v>35</v>
      </c>
      <c r="K28" s="15"/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VLOOKUP(K28,Banco_Volatilidade!$A$2:$H$492,5,0)</f>
        <v>#N/A</v>
      </c>
    </row>
    <row r="29" spans="1:14" x14ac:dyDescent="0.25">
      <c r="A29" s="98" t="str">
        <f>IFERROR(VLOOKUP(B29,Banco_Dados!$B$2:$G$18547,3,0),"")</f>
        <v xml:space="preserve">   25,78</v>
      </c>
      <c r="B29" s="15" t="s">
        <v>24122</v>
      </c>
      <c r="C29" s="28" t="str">
        <f>IFERROR(VLOOKUP(B29,Banco_Dados!$B$2:$G$9706,5,0),"")</f>
        <v>22/02/2021</v>
      </c>
      <c r="D29" s="29" t="str">
        <f t="shared" si="0"/>
        <v>Aguardar</v>
      </c>
      <c r="E29" s="30">
        <f>RTD("octo.rtdserver","",B29,56)</f>
        <v>0.7</v>
      </c>
      <c r="F29" s="31">
        <f t="shared" si="1"/>
        <v>2.7152831652443751E-2</v>
      </c>
      <c r="G29" s="103">
        <f t="shared" si="2"/>
        <v>-4.4123099740452254E-2</v>
      </c>
      <c r="H29" s="27" t="str">
        <f t="shared" si="3"/>
        <v>OTM</v>
      </c>
      <c r="I29" s="33">
        <f>RTD("octo.rtdserver","",B29,73)</f>
        <v>33000</v>
      </c>
      <c r="J29" s="102">
        <f t="shared" ca="1" si="4"/>
        <v>35</v>
      </c>
      <c r="K29" s="15"/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VLOOKUP(K29,Banco_Volatilidade!$A$2:$H$492,5,0)</f>
        <v>#N/A</v>
      </c>
    </row>
    <row r="30" spans="1:14" x14ac:dyDescent="0.25">
      <c r="A30" s="98" t="str">
        <f>IFERROR(VLOOKUP(B30,Banco_Dados!$B$2:$G$18547,3,0),"")</f>
        <v xml:space="preserve">   26,03</v>
      </c>
      <c r="B30" s="15" t="s">
        <v>24496</v>
      </c>
      <c r="C30" s="28" t="str">
        <f>IFERROR(VLOOKUP(B30,Banco_Dados!$B$2:$G$9706,5,0),"")</f>
        <v>22/02/2021</v>
      </c>
      <c r="D30" s="29" t="str">
        <f t="shared" si="0"/>
        <v>Aguardar</v>
      </c>
      <c r="E30" s="30">
        <f>RTD("octo.rtdserver","",B30,56)</f>
        <v>0.78</v>
      </c>
      <c r="F30" s="31">
        <f t="shared" si="1"/>
        <v>2.9965424510180562E-2</v>
      </c>
      <c r="G30" s="103">
        <f t="shared" si="2"/>
        <v>-3.4853540971449659E-2</v>
      </c>
      <c r="H30" s="27" t="str">
        <f t="shared" si="3"/>
        <v>OTM</v>
      </c>
      <c r="I30" s="33">
        <f>RTD("octo.rtdserver","",B30,73)</f>
        <v>14800</v>
      </c>
      <c r="J30" s="102">
        <f t="shared" ca="1" si="4"/>
        <v>35</v>
      </c>
      <c r="K30" s="15"/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VLOOKUP(K30,Banco_Volatilidade!$A$2:$H$492,5,0)</f>
        <v>#N/A</v>
      </c>
    </row>
    <row r="31" spans="1:14" x14ac:dyDescent="0.25">
      <c r="A31" s="98" t="str">
        <f>IFERROR(VLOOKUP(B31,Banco_Dados!$B$2:$G$18547,3,0),"")</f>
        <v xml:space="preserve">   26,28</v>
      </c>
      <c r="B31" s="15" t="s">
        <v>22140</v>
      </c>
      <c r="C31" s="28" t="str">
        <f>IFERROR(VLOOKUP(B31,Banco_Dados!$B$2:$G$9706,5,0),"")</f>
        <v>22/02/2021</v>
      </c>
      <c r="D31" s="29" t="str">
        <f t="shared" si="0"/>
        <v>Aguardar</v>
      </c>
      <c r="E31" s="30">
        <f>RTD("octo.rtdserver","",B31,56)</f>
        <v>0.88</v>
      </c>
      <c r="F31" s="31">
        <f t="shared" si="1"/>
        <v>3.3485540334855401E-2</v>
      </c>
      <c r="G31" s="103">
        <f t="shared" si="2"/>
        <v>-2.5583982202447064E-2</v>
      </c>
      <c r="H31" s="27" t="str">
        <f t="shared" si="3"/>
        <v>ATM</v>
      </c>
      <c r="I31" s="33">
        <f>RTD("octo.rtdserver","",B31,73)</f>
        <v>35000</v>
      </c>
      <c r="J31" s="102">
        <f t="shared" ca="1" si="4"/>
        <v>35</v>
      </c>
      <c r="K31" s="15"/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VLOOKUP(K31,Banco_Volatilidade!$A$2:$H$492,5,0)</f>
        <v>#N/A</v>
      </c>
    </row>
    <row r="32" spans="1:14" x14ac:dyDescent="0.25">
      <c r="A32" s="98" t="str">
        <f>IFERROR(VLOOKUP(B32,Banco_Dados!$B$2:$G$18547,3,0),"")</f>
        <v xml:space="preserve">   26,66</v>
      </c>
      <c r="B32" s="15" t="s">
        <v>21917</v>
      </c>
      <c r="C32" s="28" t="str">
        <f>IFERROR(VLOOKUP(B32,Banco_Dados!$B$2:$G$9706,5,0),"")</f>
        <v>22/02/2021</v>
      </c>
      <c r="D32" s="29" t="str">
        <f t="shared" si="0"/>
        <v>Aguardar</v>
      </c>
      <c r="E32" s="30">
        <f>RTD("octo.rtdserver","",B32,56)</f>
        <v>0</v>
      </c>
      <c r="F32" s="31">
        <f t="shared" si="1"/>
        <v>0</v>
      </c>
      <c r="G32" s="103">
        <f t="shared" si="2"/>
        <v>-1.1494252873563204E-2</v>
      </c>
      <c r="H32" s="27" t="str">
        <f t="shared" si="3"/>
        <v>ATM</v>
      </c>
      <c r="I32" s="33">
        <f>RTD("octo.rtdserver","",B32,73)</f>
        <v>0</v>
      </c>
      <c r="J32" s="102">
        <f t="shared" ca="1" si="4"/>
        <v>35</v>
      </c>
      <c r="K32" s="15"/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VLOOKUP(K32,Banco_Volatilidade!$A$2:$H$492,5,0)</f>
        <v>#N/A</v>
      </c>
    </row>
    <row r="33" spans="1:14" x14ac:dyDescent="0.25">
      <c r="A33" s="98" t="str">
        <f>IFERROR(VLOOKUP(B33,Banco_Dados!$B$2:$G$18547,3,0),"")</f>
        <v xml:space="preserve">   26,78</v>
      </c>
      <c r="B33" s="15" t="s">
        <v>24497</v>
      </c>
      <c r="C33" s="28" t="str">
        <f>IFERROR(VLOOKUP(B33,Banco_Dados!$B$2:$G$9706,5,0),"")</f>
        <v>22/02/2021</v>
      </c>
      <c r="D33" s="29" t="str">
        <f t="shared" si="0"/>
        <v>Aguardar</v>
      </c>
      <c r="E33" s="30">
        <f>RTD("octo.rtdserver","",B33,56)</f>
        <v>1.08</v>
      </c>
      <c r="F33" s="31">
        <f t="shared" si="1"/>
        <v>4.0328603435399554E-2</v>
      </c>
      <c r="G33" s="103">
        <f t="shared" si="2"/>
        <v>-7.0448646644418744E-3</v>
      </c>
      <c r="H33" s="27" t="str">
        <f t="shared" si="3"/>
        <v>ATM</v>
      </c>
      <c r="I33" s="33">
        <f>RTD("octo.rtdserver","",B33,73)</f>
        <v>80900</v>
      </c>
      <c r="J33" s="102">
        <f t="shared" ca="1" si="4"/>
        <v>35</v>
      </c>
      <c r="K33" s="15"/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VLOOKUP(K33,Banco_Volatilidade!$A$2:$H$492,5,0)</f>
        <v>#N/A</v>
      </c>
    </row>
    <row r="34" spans="1:14" x14ac:dyDescent="0.25">
      <c r="A34" s="98" t="str">
        <f>IFERROR(VLOOKUP(B34,Banco_Dados!$B$2:$G$18547,3,0),"")</f>
        <v xml:space="preserve">   27,53</v>
      </c>
      <c r="B34" s="15" t="s">
        <v>15818</v>
      </c>
      <c r="C34" s="28" t="str">
        <f>IFERROR(VLOOKUP(B34,Banco_Dados!$B$2:$G$9706,5,0),"")</f>
        <v>22/02/2021</v>
      </c>
      <c r="D34" s="29" t="str">
        <f t="shared" si="0"/>
        <v>Aguardar</v>
      </c>
      <c r="E34" s="30">
        <f>RTD("octo.rtdserver","",B34,56)</f>
        <v>1.49</v>
      </c>
      <c r="F34" s="31">
        <f t="shared" si="1"/>
        <v>5.4122775154377044E-2</v>
      </c>
      <c r="G34" s="103">
        <f t="shared" si="2"/>
        <v>2.076381164256591E-2</v>
      </c>
      <c r="H34" s="27" t="str">
        <f t="shared" si="3"/>
        <v>ATM</v>
      </c>
      <c r="I34" s="33">
        <f>RTD("octo.rtdserver","",B34,73)</f>
        <v>203700</v>
      </c>
      <c r="J34" s="102">
        <f t="shared" ca="1" si="4"/>
        <v>35</v>
      </c>
      <c r="K34" s="15"/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VLOOKUP(K34,Banco_Volatilidade!$A$2:$H$492,5,0)</f>
        <v>#N/A</v>
      </c>
    </row>
    <row r="35" spans="1:14" x14ac:dyDescent="0.25">
      <c r="A35" s="98" t="str">
        <f>IFERROR(VLOOKUP(B35,Banco_Dados!$B$2:$G$18547,3,0),"")</f>
        <v xml:space="preserve">   28,53</v>
      </c>
      <c r="B35" s="15" t="s">
        <v>24123</v>
      </c>
      <c r="C35" s="28" t="str">
        <f>IFERROR(VLOOKUP(B35,Banco_Dados!$B$2:$G$9706,5,0),"")</f>
        <v>22/02/2021</v>
      </c>
      <c r="D35" s="29" t="str">
        <f t="shared" si="0"/>
        <v>Aguardar</v>
      </c>
      <c r="E35" s="30">
        <f>RTD("octo.rtdserver","",B35,56)</f>
        <v>2.2799999999999998</v>
      </c>
      <c r="F35" s="31">
        <f t="shared" si="1"/>
        <v>7.9915878023133533E-2</v>
      </c>
      <c r="G35" s="103">
        <f t="shared" si="2"/>
        <v>5.784204671857629E-2</v>
      </c>
      <c r="H35" s="27" t="str">
        <f t="shared" si="3"/>
        <v>ITM</v>
      </c>
      <c r="I35" s="33">
        <f>RTD("octo.rtdserver","",B35,73)</f>
        <v>0</v>
      </c>
      <c r="J35" s="102">
        <f t="shared" ca="1" si="4"/>
        <v>35</v>
      </c>
      <c r="K35" s="15"/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VLOOKUP(K35,Banco_Volatilidade!$A$2:$H$492,5,0)</f>
        <v>#N/A</v>
      </c>
    </row>
    <row r="36" spans="1:14" x14ac:dyDescent="0.25">
      <c r="A36" s="98" t="str">
        <f>IFERROR(VLOOKUP(B36,Banco_Dados!$B$2:$G$18547,3,0),"")</f>
        <v xml:space="preserve">   28,66</v>
      </c>
      <c r="B36" s="15" t="s">
        <v>22981</v>
      </c>
      <c r="C36" s="28" t="str">
        <f>IFERROR(VLOOKUP(B36,Banco_Dados!$B$2:$G$9706,5,0),"")</f>
        <v>22/02/2021</v>
      </c>
      <c r="D36" s="29" t="str">
        <f t="shared" si="0"/>
        <v>Aguardar</v>
      </c>
      <c r="E36" s="30">
        <f>RTD("octo.rtdserver","",B36,56)</f>
        <v>0</v>
      </c>
      <c r="F36" s="31">
        <f t="shared" si="1"/>
        <v>0</v>
      </c>
      <c r="G36" s="103">
        <f t="shared" si="2"/>
        <v>6.2662217278457666E-2</v>
      </c>
      <c r="H36" s="27" t="str">
        <f t="shared" si="3"/>
        <v>ITM</v>
      </c>
      <c r="I36" s="33">
        <f>RTD("octo.rtdserver","",B36,73)</f>
        <v>0</v>
      </c>
      <c r="J36" s="102">
        <f t="shared" ca="1" si="4"/>
        <v>35</v>
      </c>
      <c r="K36" s="15"/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VLOOKUP(K36,Banco_Volatilidade!$A$2:$H$492,5,0)</f>
        <v>#N/A</v>
      </c>
    </row>
    <row r="37" spans="1:14" x14ac:dyDescent="0.25">
      <c r="A37" s="98" t="str">
        <f>IFERROR(VLOOKUP(B37,Banco_Dados!$B$2:$G$18547,3,0),"")</f>
        <v xml:space="preserve">   29,55</v>
      </c>
      <c r="B37" s="15" t="s">
        <v>14096</v>
      </c>
      <c r="C37" s="28" t="str">
        <f>IFERROR(VLOOKUP(B37,Banco_Dados!$B$2:$G$9706,5,0),"")</f>
        <v>22/02/2021</v>
      </c>
      <c r="D37" s="29" t="str">
        <f t="shared" si="0"/>
        <v>Aguardar</v>
      </c>
      <c r="E37" s="30">
        <f>RTD("octo.rtdserver","",B37,56)</f>
        <v>2.2000000000000002</v>
      </c>
      <c r="F37" s="31">
        <f t="shared" si="1"/>
        <v>7.4450084602368877E-2</v>
      </c>
      <c r="G37" s="103">
        <f t="shared" si="2"/>
        <v>9.5661846496106762E-2</v>
      </c>
      <c r="H37" s="27" t="str">
        <f t="shared" si="3"/>
        <v>ITM</v>
      </c>
      <c r="I37" s="33">
        <f>RTD("octo.rtdserver","",B37,73)</f>
        <v>0</v>
      </c>
      <c r="J37" s="102">
        <f t="shared" ca="1" si="4"/>
        <v>35</v>
      </c>
      <c r="K37" s="15"/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VLOOKUP(K37,Banco_Volatilidade!$A$2:$H$492,5,0)</f>
        <v>#N/A</v>
      </c>
    </row>
    <row r="38" spans="1:14" x14ac:dyDescent="0.25">
      <c r="A38" s="98" t="str">
        <f>IFERROR(VLOOKUP(B38,Banco_Dados!$B$2:$G$18547,3,0),"")</f>
        <v xml:space="preserve">   30,03</v>
      </c>
      <c r="B38" s="15" t="s">
        <v>24124</v>
      </c>
      <c r="C38" s="28" t="str">
        <f>IFERROR(VLOOKUP(B38,Banco_Dados!$B$2:$G$9706,5,0),"")</f>
        <v>22/02/2021</v>
      </c>
      <c r="D38" s="29" t="str">
        <f t="shared" si="0"/>
        <v>Aguardar</v>
      </c>
      <c r="E38" s="30">
        <f>RTD("octo.rtdserver","",B38,56)</f>
        <v>3.5</v>
      </c>
      <c r="F38" s="31">
        <f t="shared" si="1"/>
        <v>0.11655011655011654</v>
      </c>
      <c r="G38" s="103">
        <f t="shared" si="2"/>
        <v>0.11345939933259186</v>
      </c>
      <c r="H38" s="27" t="str">
        <f t="shared" si="3"/>
        <v>ITM</v>
      </c>
      <c r="I38" s="33">
        <f>RTD("octo.rtdserver","",B38,73)</f>
        <v>0</v>
      </c>
      <c r="J38" s="102">
        <f t="shared" ca="1" si="4"/>
        <v>35</v>
      </c>
      <c r="K38" s="15"/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VLOOKUP(K38,Banco_Volatilidade!$A$2:$H$492,5,0)</f>
        <v>#N/A</v>
      </c>
    </row>
    <row r="39" spans="1:14" x14ac:dyDescent="0.25">
      <c r="A39" s="98" t="str">
        <f>IFERROR(VLOOKUP(B39,Banco_Dados!$B$2:$G$18547,3,0),"")</f>
        <v xml:space="preserve">   30,28</v>
      </c>
      <c r="B39" s="15" t="s">
        <v>22982</v>
      </c>
      <c r="C39" s="28" t="str">
        <f>IFERROR(VLOOKUP(B39,Banco_Dados!$B$2:$G$9706,5,0),"")</f>
        <v>22/02/2021</v>
      </c>
      <c r="D39" s="29" t="str">
        <f t="shared" si="0"/>
        <v>Aguardar</v>
      </c>
      <c r="E39" s="30">
        <f>RTD("octo.rtdserver","",B39,56)</f>
        <v>3.55</v>
      </c>
      <c r="F39" s="31">
        <f t="shared" si="1"/>
        <v>0.11723910171730514</v>
      </c>
      <c r="G39" s="103">
        <f t="shared" si="2"/>
        <v>0.12272895810159445</v>
      </c>
      <c r="H39" s="27" t="str">
        <f t="shared" si="3"/>
        <v>ITM</v>
      </c>
      <c r="I39" s="33">
        <f>RTD("octo.rtdserver","",B39,73)</f>
        <v>0</v>
      </c>
      <c r="J39" s="102">
        <f t="shared" ca="1" si="4"/>
        <v>35</v>
      </c>
      <c r="K39" s="15"/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VLOOKUP(K39,Banco_Volatilidade!$A$2:$H$492,5,0)</f>
        <v>#N/A</v>
      </c>
    </row>
    <row r="40" spans="1:14" x14ac:dyDescent="0.25">
      <c r="A40" s="98" t="str">
        <f>IFERROR(VLOOKUP(B40,Banco_Dados!$B$2:$G$18547,3,0),"")</f>
        <v xml:space="preserve">   31,05</v>
      </c>
      <c r="B40" s="15" t="s">
        <v>14097</v>
      </c>
      <c r="C40" s="28" t="str">
        <f>IFERROR(VLOOKUP(B40,Banco_Dados!$B$2:$G$9706,5,0),"")</f>
        <v>22/02/2021</v>
      </c>
      <c r="D40" s="29" t="str">
        <f t="shared" si="0"/>
        <v>Aguardar</v>
      </c>
      <c r="E40" s="30">
        <f>RTD("octo.rtdserver","",B40,56)</f>
        <v>4.28</v>
      </c>
      <c r="F40" s="31">
        <f t="shared" si="1"/>
        <v>0.13784219001610307</v>
      </c>
      <c r="G40" s="103">
        <f t="shared" si="2"/>
        <v>0.15127919911012233</v>
      </c>
      <c r="H40" s="27" t="str">
        <f t="shared" si="3"/>
        <v>ITM</v>
      </c>
      <c r="I40" s="33">
        <f>RTD("octo.rtdserver","",B40,73)</f>
        <v>0</v>
      </c>
      <c r="J40" s="102">
        <f t="shared" ca="1" si="4"/>
        <v>35</v>
      </c>
      <c r="K40" s="15"/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VLOOKUP(K40,Banco_Volatilidade!$A$2:$H$492,5,0)</f>
        <v>#N/A</v>
      </c>
    </row>
    <row r="41" spans="1:14" x14ac:dyDescent="0.25">
      <c r="A41" s="98" t="str">
        <f>IFERROR(VLOOKUP(B41,Banco_Dados!$B$2:$G$18547,3,0),"")</f>
        <v xml:space="preserve">   34,05</v>
      </c>
      <c r="B41" s="15" t="s">
        <v>21918</v>
      </c>
      <c r="C41" s="28" t="str">
        <f>IFERROR(VLOOKUP(B41,Banco_Dados!$B$2:$G$9706,5,0),"")</f>
        <v>22/02/2021</v>
      </c>
      <c r="D41" s="29" t="str">
        <f t="shared" si="0"/>
        <v>Aguardar</v>
      </c>
      <c r="E41" s="30">
        <f>RTD("octo.rtdserver","",B41,56)</f>
        <v>6.56</v>
      </c>
      <c r="F41" s="31">
        <f t="shared" si="1"/>
        <v>0.19265785609397945</v>
      </c>
      <c r="G41" s="103">
        <f t="shared" si="2"/>
        <v>0.26251390433815347</v>
      </c>
      <c r="H41" s="27" t="str">
        <f t="shared" si="3"/>
        <v>ITM</v>
      </c>
      <c r="I41" s="33">
        <f>RTD("octo.rtdserver","",B41,73)</f>
        <v>0</v>
      </c>
      <c r="J41" s="102">
        <f t="shared" ca="1" si="4"/>
        <v>35</v>
      </c>
      <c r="K41" s="15"/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VLOOKUP(K41,Banco_Volatilidade!$A$2:$H$492,5,0)</f>
        <v>#N/A</v>
      </c>
    </row>
    <row r="42" spans="1:14" x14ac:dyDescent="0.25">
      <c r="A42" s="98"/>
      <c r="B42" s="15"/>
      <c r="C42" s="28"/>
      <c r="D42" s="29"/>
      <c r="E42" s="30"/>
      <c r="F42" s="31"/>
      <c r="G42" s="103"/>
      <c r="H42" s="27"/>
      <c r="I42" s="33"/>
      <c r="J42" s="102"/>
      <c r="K42" s="15"/>
      <c r="L42" s="15"/>
      <c r="M42" s="15"/>
      <c r="N42" s="104"/>
    </row>
    <row r="43" spans="1:14" x14ac:dyDescent="0.25">
      <c r="A43" s="98"/>
      <c r="B43" s="15"/>
      <c r="C43" s="28"/>
      <c r="D43" s="29"/>
      <c r="E43" s="30"/>
      <c r="F43" s="31"/>
      <c r="G43" s="103"/>
      <c r="H43" s="27"/>
      <c r="I43" s="33"/>
      <c r="J43" s="102"/>
      <c r="K43" s="15"/>
      <c r="L43" s="15"/>
      <c r="M43" s="15"/>
      <c r="N43" s="104"/>
    </row>
    <row r="44" spans="1:14" x14ac:dyDescent="0.25">
      <c r="A44" s="98"/>
      <c r="B44" s="15"/>
      <c r="C44" s="28"/>
      <c r="D44" s="29"/>
      <c r="E44" s="30"/>
      <c r="F44" s="31"/>
      <c r="G44" s="103"/>
      <c r="H44" s="27"/>
      <c r="I44" s="33"/>
      <c r="J44" s="102"/>
      <c r="K44" s="15"/>
      <c r="L44" s="15"/>
      <c r="M44" s="15"/>
      <c r="N44" s="104"/>
    </row>
    <row r="45" spans="1:14" x14ac:dyDescent="0.25">
      <c r="A45" s="98"/>
      <c r="B45" s="15"/>
      <c r="C45" s="28"/>
      <c r="D45" s="29"/>
      <c r="E45" s="30"/>
      <c r="F45" s="31"/>
      <c r="G45" s="103"/>
      <c r="H45" s="27"/>
      <c r="I45" s="33"/>
      <c r="J45" s="102"/>
      <c r="K45" s="15"/>
      <c r="L45" s="15"/>
      <c r="M45" s="15"/>
      <c r="N45" s="104"/>
    </row>
    <row r="46" spans="1:14" x14ac:dyDescent="0.25">
      <c r="A46" s="98"/>
      <c r="B46" s="15"/>
      <c r="C46" s="28"/>
      <c r="D46" s="29"/>
      <c r="E46" s="30"/>
      <c r="F46" s="31"/>
      <c r="G46" s="103"/>
      <c r="H46" s="27"/>
      <c r="I46" s="33"/>
      <c r="J46" s="102"/>
      <c r="K46" s="15"/>
      <c r="L46" s="15"/>
      <c r="M46" s="15"/>
      <c r="N46" s="104"/>
    </row>
    <row r="47" spans="1:14" x14ac:dyDescent="0.25">
      <c r="A47" s="98"/>
      <c r="B47" s="15"/>
      <c r="C47" s="28"/>
      <c r="D47" s="29"/>
      <c r="E47" s="30"/>
      <c r="F47" s="31"/>
      <c r="G47" s="103"/>
      <c r="H47" s="27"/>
      <c r="I47" s="33"/>
      <c r="J47" s="102"/>
      <c r="K47" s="15"/>
      <c r="L47" s="15"/>
      <c r="M47" s="15"/>
      <c r="N47" s="104"/>
    </row>
    <row r="48" spans="1:14" x14ac:dyDescent="0.25">
      <c r="A48" s="98"/>
      <c r="B48" s="15"/>
      <c r="C48" s="28"/>
      <c r="D48" s="29"/>
      <c r="E48" s="30"/>
      <c r="F48" s="31"/>
      <c r="G48" s="103"/>
      <c r="H48" s="27"/>
      <c r="I48" s="33"/>
      <c r="J48" s="102"/>
      <c r="K48" s="15"/>
      <c r="L48" s="15"/>
      <c r="M48" s="15"/>
      <c r="N48" s="104"/>
    </row>
    <row r="49" spans="1:14" x14ac:dyDescent="0.25">
      <c r="A49" s="98"/>
      <c r="B49" s="15"/>
      <c r="C49" s="28"/>
      <c r="D49" s="29"/>
      <c r="E49" s="30"/>
      <c r="F49" s="31"/>
      <c r="G49" s="103"/>
      <c r="H49" s="27"/>
      <c r="I49" s="33"/>
      <c r="J49" s="102"/>
      <c r="K49" s="15"/>
      <c r="L49" s="15"/>
      <c r="M49" s="15"/>
      <c r="N49" s="104"/>
    </row>
    <row r="50" spans="1:14" x14ac:dyDescent="0.25">
      <c r="A50" s="98"/>
      <c r="B50" s="15"/>
      <c r="C50" s="28"/>
      <c r="D50" s="29"/>
      <c r="E50" s="30"/>
      <c r="F50" s="31"/>
      <c r="G50" s="103"/>
      <c r="H50" s="27"/>
      <c r="I50" s="33"/>
      <c r="J50" s="102"/>
      <c r="K50" s="15"/>
      <c r="L50" s="15"/>
      <c r="M50" s="15"/>
      <c r="N50" s="104"/>
    </row>
    <row r="51" spans="1:14" x14ac:dyDescent="0.25">
      <c r="A51" s="98"/>
      <c r="B51" s="15"/>
      <c r="C51" s="28"/>
      <c r="D51" s="29"/>
      <c r="E51" s="30"/>
      <c r="F51" s="31"/>
      <c r="G51" s="103"/>
      <c r="H51" s="27"/>
      <c r="I51" s="33"/>
      <c r="J51" s="102"/>
      <c r="K51" s="15"/>
      <c r="L51" s="15"/>
      <c r="M51" s="15"/>
      <c r="N51" s="104"/>
    </row>
    <row r="52" spans="1:14" x14ac:dyDescent="0.25">
      <c r="A52" s="98"/>
      <c r="B52" s="15"/>
      <c r="C52" s="28"/>
      <c r="D52" s="29"/>
      <c r="E52" s="30"/>
      <c r="F52" s="31"/>
      <c r="G52" s="103"/>
      <c r="H52" s="27"/>
      <c r="I52" s="33"/>
      <c r="J52" s="102"/>
      <c r="K52" s="15"/>
      <c r="L52" s="15"/>
      <c r="M52" s="15"/>
      <c r="N52" s="104"/>
    </row>
    <row r="53" spans="1:14" x14ac:dyDescent="0.25">
      <c r="A53" s="98"/>
      <c r="B53" s="15"/>
      <c r="C53" s="28"/>
      <c r="D53" s="29"/>
      <c r="E53" s="30"/>
      <c r="F53" s="31"/>
      <c r="G53" s="103"/>
      <c r="H53" s="27"/>
      <c r="I53" s="33"/>
      <c r="J53" s="102"/>
      <c r="K53" s="15"/>
      <c r="L53" s="15"/>
      <c r="M53" s="15"/>
      <c r="N53" s="104"/>
    </row>
    <row r="54" spans="1:14" x14ac:dyDescent="0.25">
      <c r="A54" s="98"/>
      <c r="B54" s="15"/>
      <c r="C54" s="28"/>
      <c r="D54" s="29"/>
      <c r="E54" s="30"/>
      <c r="F54" s="31"/>
      <c r="G54" s="103"/>
      <c r="H54" s="27"/>
      <c r="I54" s="33"/>
      <c r="J54" s="102"/>
      <c r="K54" s="15"/>
      <c r="L54" s="15"/>
      <c r="M54" s="15"/>
      <c r="N54" s="104"/>
    </row>
    <row r="55" spans="1:14" x14ac:dyDescent="0.25">
      <c r="A55" s="98"/>
      <c r="B55" s="15"/>
      <c r="C55" s="28"/>
      <c r="D55" s="29"/>
      <c r="E55" s="30"/>
      <c r="F55" s="31"/>
      <c r="G55" s="103"/>
      <c r="H55" s="27"/>
      <c r="I55" s="33"/>
      <c r="J55" s="102"/>
      <c r="K55" s="15"/>
      <c r="L55" s="15"/>
      <c r="M55" s="15"/>
      <c r="N55" s="104"/>
    </row>
    <row r="56" spans="1:14" x14ac:dyDescent="0.25">
      <c r="A56" s="98"/>
      <c r="B56" s="15"/>
      <c r="C56" s="28"/>
      <c r="D56" s="29"/>
      <c r="E56" s="30"/>
      <c r="F56" s="31"/>
      <c r="G56" s="103"/>
      <c r="H56" s="27"/>
      <c r="I56" s="33"/>
      <c r="J56" s="102"/>
      <c r="K56" s="15"/>
      <c r="L56" s="15"/>
      <c r="M56" s="15"/>
      <c r="N56" s="104"/>
    </row>
    <row r="57" spans="1:14" x14ac:dyDescent="0.25">
      <c r="A57" s="98"/>
      <c r="B57" s="15"/>
      <c r="C57" s="28"/>
      <c r="D57" s="29"/>
      <c r="E57" s="30"/>
      <c r="F57" s="31"/>
      <c r="G57" s="103"/>
      <c r="H57" s="27"/>
      <c r="I57" s="33"/>
      <c r="J57" s="102"/>
      <c r="K57" s="15"/>
      <c r="L57" s="15"/>
      <c r="M57" s="15"/>
      <c r="N57" s="104"/>
    </row>
    <row r="58" spans="1:14" x14ac:dyDescent="0.25">
      <c r="A58" s="98"/>
      <c r="B58" s="15"/>
      <c r="C58" s="28"/>
      <c r="D58" s="29"/>
      <c r="E58" s="30"/>
      <c r="F58" s="31"/>
      <c r="G58" s="103"/>
      <c r="H58" s="27"/>
      <c r="I58" s="33"/>
      <c r="J58" s="102"/>
      <c r="K58" s="15"/>
      <c r="L58" s="15"/>
      <c r="M58" s="15"/>
      <c r="N58" s="104"/>
    </row>
    <row r="59" spans="1:14" x14ac:dyDescent="0.25">
      <c r="A59" s="98"/>
      <c r="B59" s="15"/>
      <c r="C59" s="28"/>
      <c r="D59" s="29"/>
      <c r="E59" s="30"/>
      <c r="F59" s="31"/>
      <c r="G59" s="103"/>
      <c r="H59" s="27"/>
      <c r="I59" s="33"/>
      <c r="J59" s="102"/>
      <c r="K59" s="15"/>
      <c r="L59" s="15"/>
      <c r="M59" s="15"/>
      <c r="N59" s="104"/>
    </row>
    <row r="60" spans="1:14" x14ac:dyDescent="0.25">
      <c r="A60" s="98"/>
      <c r="B60" s="15"/>
      <c r="C60" s="28"/>
      <c r="D60" s="29"/>
      <c r="E60" s="30"/>
      <c r="F60" s="31"/>
      <c r="G60" s="103"/>
      <c r="H60" s="27"/>
      <c r="I60" s="33"/>
      <c r="J60" s="102"/>
      <c r="K60" s="15"/>
      <c r="L60" s="15"/>
      <c r="M60" s="15"/>
      <c r="N60" s="104"/>
    </row>
    <row r="61" spans="1:14" x14ac:dyDescent="0.25">
      <c r="A61" s="98"/>
      <c r="B61" s="15"/>
      <c r="C61" s="28"/>
      <c r="D61" s="29"/>
      <c r="E61" s="30"/>
      <c r="F61" s="31"/>
      <c r="G61" s="103"/>
      <c r="H61" s="27"/>
      <c r="I61" s="33"/>
      <c r="J61" s="102"/>
      <c r="K61" s="15"/>
      <c r="L61" s="15"/>
      <c r="M61" s="15"/>
      <c r="N61" s="104"/>
    </row>
    <row r="62" spans="1:14" x14ac:dyDescent="0.25">
      <c r="A62" s="98" t="str">
        <f>IFERROR(VLOOKUP(B62,Banco_Dados!$B$2:$G$18547,3,0),"")</f>
        <v/>
      </c>
      <c r="B62" s="15"/>
      <c r="C62" s="28" t="str">
        <f>IFERROR(VLOOKUP(B62,Banco_Dados!$B$2:$G$9706,5,0),"")</f>
        <v/>
      </c>
      <c r="D62" s="29"/>
      <c r="E62" s="30"/>
      <c r="F62" s="31"/>
      <c r="G62" s="103"/>
      <c r="H62" s="27"/>
      <c r="I62" s="33"/>
      <c r="J62" s="102"/>
      <c r="K62" s="15"/>
      <c r="L62" s="15"/>
      <c r="M62" s="15"/>
      <c r="N62" s="104"/>
    </row>
    <row r="63" spans="1:14" x14ac:dyDescent="0.25">
      <c r="A63" s="98" t="str">
        <f>IFERROR(VLOOKUP(B63,Banco_Dados!$B$2:$G$18547,3,0),"")</f>
        <v/>
      </c>
      <c r="B63" s="15"/>
      <c r="C63" s="28" t="str">
        <f>IFERROR(VLOOKUP(B63,Banco_Dados!$B$2:$G$9706,5,0),"")</f>
        <v/>
      </c>
      <c r="D63" s="29"/>
      <c r="E63" s="30"/>
      <c r="F63" s="31"/>
      <c r="G63" s="103"/>
      <c r="H63" s="27"/>
      <c r="I63" s="33"/>
      <c r="J63" s="102"/>
      <c r="K63" s="15"/>
      <c r="L63" s="15"/>
      <c r="M63" s="15"/>
      <c r="N63" s="104"/>
    </row>
    <row r="64" spans="1:14" x14ac:dyDescent="0.25">
      <c r="A64" s="98" t="str">
        <f>IFERROR(VLOOKUP(B64,Banco_Dados!$B$2:$G$18547,3,0),"")</f>
        <v/>
      </c>
      <c r="B64" s="15"/>
      <c r="C64" s="28" t="str">
        <f>IFERROR(VLOOKUP(B64,Banco_Dados!$B$2:$G$9706,5,0),"")</f>
        <v/>
      </c>
      <c r="D64" s="29"/>
      <c r="E64" s="30"/>
      <c r="F64" s="31"/>
      <c r="G64" s="103"/>
      <c r="H64" s="27"/>
      <c r="I64" s="33"/>
      <c r="J64" s="102"/>
      <c r="K64" s="15"/>
      <c r="L64" s="15"/>
      <c r="M64" s="15"/>
      <c r="N64" s="104"/>
    </row>
    <row r="65" spans="1:14" x14ac:dyDescent="0.25">
      <c r="A65" s="98" t="str">
        <f>IFERROR(VLOOKUP(B65,Banco_Dados!$B$2:$G$18547,3,0),"")</f>
        <v/>
      </c>
      <c r="B65" s="15"/>
      <c r="C65" s="28" t="str">
        <f>IFERROR(VLOOKUP(B65,Banco_Dados!$B$2:$G$9706,5,0),"")</f>
        <v/>
      </c>
      <c r="D65" s="29"/>
      <c r="E65" s="30"/>
      <c r="F65" s="31"/>
      <c r="G65" s="103"/>
      <c r="H65" s="27"/>
      <c r="I65" s="33"/>
      <c r="J65" s="102"/>
      <c r="K65" s="15"/>
      <c r="L65" s="15"/>
      <c r="M65" s="15"/>
      <c r="N65" s="104"/>
    </row>
    <row r="66" spans="1:14" x14ac:dyDescent="0.25">
      <c r="A66" s="98" t="str">
        <f>IFERROR(VLOOKUP(B66,Banco_Dados!$B$2:$G$18547,3,0),"")</f>
        <v/>
      </c>
      <c r="B66" s="15"/>
      <c r="C66" s="28" t="str">
        <f>IFERROR(VLOOKUP(B66,Banco_Dados!$B$2:$G$9706,5,0),"")</f>
        <v/>
      </c>
      <c r="D66" s="29"/>
      <c r="E66" s="30"/>
      <c r="F66" s="31"/>
      <c r="G66" s="103"/>
      <c r="H66" s="27"/>
      <c r="I66" s="33"/>
      <c r="J66" s="102"/>
      <c r="K66" s="15"/>
      <c r="L66" s="15"/>
      <c r="M66" s="15"/>
      <c r="N66" s="104"/>
    </row>
    <row r="67" spans="1:14" x14ac:dyDescent="0.25">
      <c r="A67" s="98" t="str">
        <f>IFERROR(VLOOKUP(B67,Banco_Dados!$B$2:$G$18547,3,0),"")</f>
        <v/>
      </c>
      <c r="B67" s="15"/>
      <c r="C67" s="28" t="str">
        <f>IFERROR(VLOOKUP(B67,Banco_Dados!$B$2:$G$9706,5,0),"")</f>
        <v/>
      </c>
      <c r="D67" s="29"/>
      <c r="E67" s="30"/>
      <c r="F67" s="31"/>
      <c r="G67" s="103"/>
      <c r="H67" s="27"/>
      <c r="I67" s="33"/>
      <c r="J67" s="102"/>
      <c r="K67" s="15"/>
      <c r="L67" s="15"/>
      <c r="M67" s="15"/>
      <c r="N67" s="104"/>
    </row>
    <row r="68" spans="1:14" x14ac:dyDescent="0.25">
      <c r="A68" s="98" t="str">
        <f>IFERROR(VLOOKUP(B68,Banco_Dados!$B$2:$G$18547,3,0),"")</f>
        <v/>
      </c>
      <c r="B68" s="15"/>
      <c r="C68" s="28" t="str">
        <f>IFERROR(VLOOKUP(B68,Banco_Dados!$B$2:$G$9706,5,0),"")</f>
        <v/>
      </c>
      <c r="D68" s="29"/>
      <c r="E68" s="30"/>
      <c r="F68" s="31"/>
      <c r="G68" s="103"/>
      <c r="H68" s="27"/>
      <c r="I68" s="33"/>
      <c r="J68" s="102"/>
      <c r="K68" s="15"/>
      <c r="L68" s="15"/>
      <c r="M68" s="15"/>
      <c r="N68" s="104"/>
    </row>
    <row r="69" spans="1:14" x14ac:dyDescent="0.25">
      <c r="A69" s="98" t="str">
        <f>IFERROR(VLOOKUP(B69,Banco_Dados!$B$2:$G$18547,3,0),"")</f>
        <v/>
      </c>
      <c r="B69" s="15"/>
      <c r="C69" s="28" t="str">
        <f>IFERROR(VLOOKUP(B69,Banco_Dados!$B$2:$G$9706,5,0),"")</f>
        <v/>
      </c>
      <c r="D69" s="29"/>
      <c r="E69" s="30"/>
      <c r="F69" s="31"/>
      <c r="G69" s="103"/>
      <c r="H69" s="27"/>
      <c r="I69" s="33"/>
      <c r="J69" s="102"/>
      <c r="K69" s="15"/>
      <c r="L69" s="15"/>
      <c r="M69" s="15"/>
      <c r="N69" s="104"/>
    </row>
    <row r="70" spans="1:14" x14ac:dyDescent="0.25">
      <c r="A70" s="98" t="str">
        <f>IFERROR(VLOOKUP(B70,Banco_Dados!$B$2:$G$18547,3,0),"")</f>
        <v/>
      </c>
      <c r="B70" s="15"/>
      <c r="C70" s="28" t="str">
        <f>IFERROR(VLOOKUP(B70,Banco_Dados!$B$2:$G$9706,5,0),"")</f>
        <v/>
      </c>
      <c r="D70" s="29"/>
      <c r="E70" s="30"/>
      <c r="F70" s="31"/>
      <c r="G70" s="103"/>
      <c r="H70" s="27"/>
      <c r="I70" s="33"/>
      <c r="J70" s="102"/>
      <c r="K70" s="15"/>
      <c r="L70" s="15"/>
      <c r="M70" s="15"/>
      <c r="N70" s="104"/>
    </row>
    <row r="71" spans="1:14" x14ac:dyDescent="0.25">
      <c r="A71" s="98" t="str">
        <f>IFERROR(VLOOKUP(B71,Banco_Dados!$B$2:$G$18547,3,0),"")</f>
        <v/>
      </c>
      <c r="B71" s="15"/>
      <c r="C71" s="28" t="str">
        <f>IFERROR(VLOOKUP(B71,Banco_Dados!$B$2:$G$9706,5,0),"")</f>
        <v/>
      </c>
      <c r="D71" s="29"/>
      <c r="E71" s="30"/>
      <c r="F71" s="31"/>
      <c r="G71" s="103"/>
      <c r="H71" s="27"/>
      <c r="I71" s="33"/>
      <c r="J71" s="102"/>
      <c r="K71" s="15"/>
      <c r="L71" s="15"/>
      <c r="M71" s="15"/>
      <c r="N71" s="104"/>
    </row>
    <row r="72" spans="1:14" x14ac:dyDescent="0.25">
      <c r="A72" s="98" t="str">
        <f>IFERROR(VLOOKUP(B72,Banco_Dados!$B$2:$G$18547,3,0),"")</f>
        <v/>
      </c>
      <c r="B72" s="15"/>
      <c r="C72" s="28" t="str">
        <f>IFERROR(VLOOKUP(B72,Banco_Dados!$B$2:$G$9706,5,0),"")</f>
        <v/>
      </c>
      <c r="D72" s="29"/>
      <c r="E72" s="30"/>
      <c r="F72" s="31"/>
      <c r="G72" s="103"/>
      <c r="H72" s="27"/>
      <c r="I72" s="33"/>
      <c r="J72" s="102"/>
      <c r="K72" s="15"/>
      <c r="L72" s="15"/>
      <c r="M72" s="15"/>
      <c r="N72" s="104"/>
    </row>
    <row r="73" spans="1:14" x14ac:dyDescent="0.25">
      <c r="A73" s="98" t="str">
        <f>IFERROR(VLOOKUP(B73,Banco_Dados!$B$2:$G$18547,3,0),"")</f>
        <v/>
      </c>
      <c r="B73" s="15"/>
      <c r="C73" s="28" t="str">
        <f>IFERROR(VLOOKUP(B73,Banco_Dados!$B$2:$G$9706,5,0),"")</f>
        <v/>
      </c>
      <c r="D73" s="29"/>
      <c r="E73" s="30"/>
      <c r="F73" s="31"/>
      <c r="G73" s="103"/>
      <c r="H73" s="27"/>
      <c r="I73" s="33"/>
      <c r="J73" s="102"/>
      <c r="K73" s="15"/>
      <c r="L73" s="15"/>
      <c r="M73" s="15"/>
      <c r="N73" s="104"/>
    </row>
  </sheetData>
  <conditionalFormatting sqref="M2:M41">
    <cfRule type="cellIs" dxfId="124" priority="1" operator="lessThan">
      <formula>0</formula>
    </cfRule>
  </conditionalFormatting>
  <conditionalFormatting sqref="I2:I41">
    <cfRule type="dataBar" priority="6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{94870537-8C9D-7241-A126-CED09924A8B0}</x14:id>
        </ext>
      </extLst>
    </cfRule>
  </conditionalFormatting>
  <conditionalFormatting sqref="F2:F41">
    <cfRule type="colorScale" priority="6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41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870537-8C9D-7241-A126-CED09924A8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P63" sqref="P63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7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59" t="s">
        <v>14736</v>
      </c>
      <c r="K1" s="58" t="s">
        <v>14737</v>
      </c>
      <c r="L1" s="58" t="s">
        <v>112</v>
      </c>
      <c r="M1" s="58" t="s">
        <v>7071</v>
      </c>
      <c r="N1" s="55" t="s">
        <v>14735</v>
      </c>
    </row>
    <row r="2" spans="1:14" x14ac:dyDescent="0.25">
      <c r="A2" s="98" t="str">
        <f>IFERROR(VLOOKUP(B2,Banco_Dados!$B$2:$G$18547,3,0),"")</f>
        <v xml:space="preserve">   18,81</v>
      </c>
      <c r="B2" s="36" t="s">
        <v>3736</v>
      </c>
      <c r="C2" s="28" t="str">
        <f>IFERROR(VLOOKUP(B2,Banco_Dados!$B$2:$G$9706,5,0),"")</f>
        <v>18/02/2022</v>
      </c>
      <c r="D2" s="29" t="str">
        <f t="shared" ref="D2:D33" si="0">IF(G2&gt;(-10%),"Aguardar",IF(F2&gt;2%,"Montar","Aguardar"))</f>
        <v>Montar</v>
      </c>
      <c r="E2" s="30">
        <f>RTD("octo.rtdserver","",B2,56)</f>
        <v>2</v>
      </c>
      <c r="F2" s="31">
        <f t="shared" ref="F2:F33" si="1">IFERROR(E2*100%/A2,"")</f>
        <v>0.10632642211589581</v>
      </c>
      <c r="G2" s="32">
        <f t="shared" ref="G2:G36" si="2">IFERROR((A2/$L$4)-100%,"")</f>
        <v>-0.40455840455840464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396</v>
      </c>
      <c r="K2" s="60" t="s">
        <v>26</v>
      </c>
      <c r="L2" s="61">
        <f>RTD("octo.rtdserver","",K2,56)</f>
        <v>28.43</v>
      </c>
      <c r="M2" s="62">
        <f>IFERROR(RTD("octo.rtdserver","",K2,60)/100,"")</f>
        <v>1.1000000000000001E-2</v>
      </c>
      <c r="N2" s="53">
        <f>VLOOKUP(K2,Banco_Volatilidade!$A$2:$H$492,5,0)</f>
        <v>0.44130000000000003</v>
      </c>
    </row>
    <row r="3" spans="1:14" x14ac:dyDescent="0.25">
      <c r="A3" s="98" t="str">
        <f>IFERROR(VLOOKUP(B3,Banco_Dados!$B$2:$G$18547,3,0),"")</f>
        <v xml:space="preserve">   19,81</v>
      </c>
      <c r="B3" s="36" t="s">
        <v>3737</v>
      </c>
      <c r="C3" s="28" t="str">
        <f>IFERROR(VLOOKUP(B3,Banco_Dados!$B$2:$G$9706,5,0),"")</f>
        <v>18/02/2022</v>
      </c>
      <c r="D3" s="29" t="str">
        <f t="shared" si="0"/>
        <v>Aguardar</v>
      </c>
      <c r="E3" s="30">
        <f>RTD("octo.rtdserver","",B3,56)</f>
        <v>0</v>
      </c>
      <c r="F3" s="31">
        <f t="shared" si="1"/>
        <v>0</v>
      </c>
      <c r="G3" s="32">
        <f t="shared" si="2"/>
        <v>-0.37290281734726183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396</v>
      </c>
      <c r="K3" s="60" t="s">
        <v>3</v>
      </c>
      <c r="L3" s="61">
        <f>RTD("octo.rtdserver","",K3,56)</f>
        <v>26.97</v>
      </c>
      <c r="M3" s="62">
        <f>IFERROR(RTD("octo.rtdserver","",K3,60)/100,"")</f>
        <v>8.6E-3</v>
      </c>
      <c r="N3" s="53">
        <f>VLOOKUP(K3,Banco_Volatilidade!$A$2:$H$492,5,0)</f>
        <v>0.4259</v>
      </c>
    </row>
    <row r="4" spans="1:14" x14ac:dyDescent="0.25">
      <c r="A4" s="98" t="str">
        <f>IFERROR(VLOOKUP(B4,Banco_Dados!$B$2:$G$18547,3,0),"")</f>
        <v xml:space="preserve">   20,36</v>
      </c>
      <c r="B4" s="36" t="s">
        <v>15853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1.4734774066797642E-3</v>
      </c>
      <c r="G4" s="32">
        <f t="shared" si="2"/>
        <v>-0.35549224438113325</v>
      </c>
      <c r="H4" s="27" t="str">
        <f t="shared" si="3"/>
        <v>OTM</v>
      </c>
      <c r="I4" s="33">
        <f>RTD("octo.rtdserver","",B4,73)</f>
        <v>200</v>
      </c>
      <c r="J4" s="59">
        <f t="shared" ca="1" si="4"/>
        <v>35</v>
      </c>
      <c r="K4" s="60" t="s">
        <v>15</v>
      </c>
      <c r="L4" s="61">
        <f>RTD("octo.rtdserver","",K4,56)</f>
        <v>31.59</v>
      </c>
      <c r="M4" s="62">
        <f>IFERROR(RTD("octo.rtdserver","",K4,60)/100,"")</f>
        <v>7.3000000000000001E-3</v>
      </c>
      <c r="N4" s="53">
        <f>VLOOKUP(K4,Banco_Volatilidade!$A$2:$H$492,5,0)</f>
        <v>0.37080000000000002</v>
      </c>
    </row>
    <row r="5" spans="1:14" x14ac:dyDescent="0.25">
      <c r="A5" s="98" t="str">
        <f>IFERROR(VLOOKUP(B5,Banco_Dados!$B$2:$G$18547,3,0),"")</f>
        <v xml:space="preserve">   20,81</v>
      </c>
      <c r="B5" s="36" t="s">
        <v>3738</v>
      </c>
      <c r="C5" s="28" t="str">
        <f>IFERROR(VLOOKUP(B5,Banco_Dados!$B$2:$G$9706,5,0),"")</f>
        <v>18/02/2022</v>
      </c>
      <c r="D5" s="29" t="str">
        <f t="shared" si="0"/>
        <v>Aguardar</v>
      </c>
      <c r="E5" s="30">
        <f>RTD("octo.rtdserver","",B5,56)</f>
        <v>0</v>
      </c>
      <c r="F5" s="31">
        <f t="shared" si="1"/>
        <v>0</v>
      </c>
      <c r="G5" s="32">
        <f t="shared" si="2"/>
        <v>-0.34124723013611902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396</v>
      </c>
      <c r="K5" s="60" t="s">
        <v>2</v>
      </c>
      <c r="L5" s="61">
        <f>RTD("octo.rtdserver","",K5,56)</f>
        <v>36.78</v>
      </c>
      <c r="M5" s="62">
        <f>IFERROR(RTD("octo.rtdserver","",K5,60)/100,"")</f>
        <v>1.32E-2</v>
      </c>
      <c r="N5" s="53">
        <f>VLOOKUP(K5,Banco_Volatilidade!$A$2:$H$492,5,0)</f>
        <v>0.37159999999999999</v>
      </c>
    </row>
    <row r="6" spans="1:14" x14ac:dyDescent="0.25">
      <c r="A6" s="98" t="str">
        <f>IFERROR(VLOOKUP(B6,Banco_Dados!$B$2:$G$18547,3,0),"")</f>
        <v xml:space="preserve">   22,11</v>
      </c>
      <c r="B6" s="36" t="s">
        <v>15854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0.03</v>
      </c>
      <c r="F6" s="31">
        <f t="shared" si="1"/>
        <v>1.3568521031207597E-3</v>
      </c>
      <c r="G6" s="32">
        <f t="shared" si="2"/>
        <v>-0.3000949667616335</v>
      </c>
      <c r="H6" s="27" t="str">
        <f t="shared" si="3"/>
        <v>OTM</v>
      </c>
      <c r="I6" s="33">
        <f>RTD("octo.rtdserver","",B6,73)</f>
        <v>300</v>
      </c>
      <c r="J6" s="59">
        <f t="shared" ca="1" si="4"/>
        <v>35</v>
      </c>
      <c r="K6" s="60" t="s">
        <v>7072</v>
      </c>
      <c r="L6" s="61">
        <f>RTD("octo.rtdserver","",K6,56)</f>
        <v>61.97</v>
      </c>
      <c r="M6" s="62">
        <f>IFERROR(RTD("octo.rtdserver","",K6,60)/100,"")</f>
        <v>1.34E-2</v>
      </c>
      <c r="N6" s="53">
        <f>VLOOKUP(K6,Banco_Volatilidade!$A$2:$H$492,5,0)</f>
        <v>0.42849999999999999</v>
      </c>
    </row>
    <row r="7" spans="1:14" x14ac:dyDescent="0.25">
      <c r="A7" s="98" t="str">
        <f>IFERROR(VLOOKUP(B7,Banco_Dados!$B$2:$G$18547,3,0),"")</f>
        <v xml:space="preserve">   23,11</v>
      </c>
      <c r="B7" s="36" t="s">
        <v>15227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1.2981393336218088E-3</v>
      </c>
      <c r="G7" s="32">
        <f t="shared" si="2"/>
        <v>-0.26843937955049069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35</v>
      </c>
      <c r="K7" s="60" t="s">
        <v>7073</v>
      </c>
      <c r="L7" s="61">
        <f>RTD("octo.rtdserver","",K7,56)</f>
        <v>35.19</v>
      </c>
      <c r="M7" s="62">
        <f>IFERROR(RTD("octo.rtdserver","",K7,60)/100,"")</f>
        <v>2.4199999999999999E-2</v>
      </c>
      <c r="N7" s="53">
        <f>VLOOKUP(K7,Banco_Volatilidade!$A$2:$H$492,5,0)</f>
        <v>0.58069999999999999</v>
      </c>
    </row>
    <row r="8" spans="1:14" x14ac:dyDescent="0.25">
      <c r="A8" s="98" t="str">
        <f>IFERROR(VLOOKUP(B8,Banco_Dados!$B$2:$G$18547,3,0),"")</f>
        <v xml:space="preserve">   23,36</v>
      </c>
      <c r="B8" s="36" t="s">
        <v>14843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0.06</v>
      </c>
      <c r="F8" s="31">
        <f t="shared" si="1"/>
        <v>2.5684931506849314E-3</v>
      </c>
      <c r="G8" s="32">
        <f t="shared" si="2"/>
        <v>-0.26052548274770504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35</v>
      </c>
      <c r="K8" s="60" t="s">
        <v>7074</v>
      </c>
      <c r="L8" s="61">
        <f>RTD("octo.rtdserver","",K8,56)</f>
        <v>11.89</v>
      </c>
      <c r="M8" s="62">
        <f>IFERROR(RTD("octo.rtdserver","",K8,60)/100,"")</f>
        <v>7.6E-3</v>
      </c>
      <c r="N8" s="53">
        <f>VLOOKUP(K8,Banco_Volatilidade!$A$2:$H$492,5,0)</f>
        <v>0.39460000000000001</v>
      </c>
    </row>
    <row r="9" spans="1:14" x14ac:dyDescent="0.25">
      <c r="A9" s="98" t="str">
        <f>IFERROR(VLOOKUP(B9,Banco_Dados!$B$2:$G$18547,3,0),"")</f>
        <v xml:space="preserve">   23,61</v>
      </c>
      <c r="B9" s="36" t="s">
        <v>14955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7.0000000000000007E-2</v>
      </c>
      <c r="F9" s="31">
        <f t="shared" si="1"/>
        <v>2.9648454044896235E-3</v>
      </c>
      <c r="G9" s="32">
        <f t="shared" si="2"/>
        <v>-0.25261158594491928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35</v>
      </c>
      <c r="K9" s="60" t="s">
        <v>74</v>
      </c>
      <c r="L9" s="61">
        <f>RTD("octo.rtdserver","",K9,56)</f>
        <v>15.17</v>
      </c>
      <c r="M9" s="62">
        <f>IFERROR(RTD("octo.rtdserver","",K9,60)/100,"")</f>
        <v>0.01</v>
      </c>
      <c r="N9" s="53">
        <f>VLOOKUP(K9,Banco_Volatilidade!$A$2:$H$492,5,0)</f>
        <v>0.52059999999999995</v>
      </c>
    </row>
    <row r="10" spans="1:14" x14ac:dyDescent="0.25">
      <c r="A10" s="98" t="str">
        <f>IFERROR(VLOOKUP(B10,Banco_Dados!$B$2:$G$18547,3,0),"")</f>
        <v xml:space="preserve">   23,86</v>
      </c>
      <c r="B10" s="36" t="s">
        <v>14844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0.05</v>
      </c>
      <c r="F10" s="31">
        <f t="shared" si="1"/>
        <v>2.0955574182732607E-3</v>
      </c>
      <c r="G10" s="32">
        <f t="shared" si="2"/>
        <v>-0.24469768914213363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35</v>
      </c>
      <c r="K10" s="60" t="s">
        <v>1</v>
      </c>
      <c r="L10" s="61">
        <f>RTD("octo.rtdserver","",K10,56)</f>
        <v>39.159999999999997</v>
      </c>
      <c r="M10" s="62">
        <f>IFERROR(RTD("octo.rtdserver","",K10,60)/100,"")</f>
        <v>4.6500000000000007E-2</v>
      </c>
      <c r="N10" s="53">
        <f>VLOOKUP(K10,Banco_Volatilidade!$A$2:$H$492,5,0)</f>
        <v>0.66210000000000002</v>
      </c>
    </row>
    <row r="11" spans="1:14" x14ac:dyDescent="0.25">
      <c r="A11" s="98" t="str">
        <f>IFERROR(VLOOKUP(B11,Banco_Dados!$B$2:$G$18547,3,0),"")</f>
        <v xml:space="preserve">   24,11</v>
      </c>
      <c r="B11" s="36" t="s">
        <v>15001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2.0738282870178351E-3</v>
      </c>
      <c r="G11" s="32">
        <f t="shared" si="2"/>
        <v>-0.23678379233934788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35</v>
      </c>
      <c r="K11" s="60" t="s">
        <v>7075</v>
      </c>
      <c r="L11" s="61">
        <f>RTD("octo.rtdserver","",K11,56)</f>
        <v>24.6</v>
      </c>
      <c r="M11" s="62">
        <f>IFERROR(RTD("octo.rtdserver","",K11,60)/100,"")</f>
        <v>4.4600000000000001E-2</v>
      </c>
      <c r="N11" s="53">
        <f>VLOOKUP(K11,Banco_Volatilidade!$A$2:$H$492,5,0)</f>
        <v>0.66949999999999998</v>
      </c>
    </row>
    <row r="12" spans="1:14" x14ac:dyDescent="0.25">
      <c r="A12" s="98" t="str">
        <f>IFERROR(VLOOKUP(B12,Banco_Dados!$B$2:$G$18547,3,0),"")</f>
        <v xml:space="preserve">   24,36</v>
      </c>
      <c r="B12" s="36" t="s">
        <v>14572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2.052545155993432E-3</v>
      </c>
      <c r="G12" s="32">
        <f t="shared" si="2"/>
        <v>-0.22886989553656223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35</v>
      </c>
      <c r="K12" s="60" t="s">
        <v>7076</v>
      </c>
      <c r="L12" s="61">
        <f>RTD("octo.rtdserver","",K12,56)</f>
        <v>94.6</v>
      </c>
      <c r="M12" s="62">
        <f>IFERROR(RTD("octo.rtdserver","",K12,60)/100,"")</f>
        <v>1.1200000000000002E-2</v>
      </c>
      <c r="N12" s="53">
        <f>VLOOKUP(K12,Banco_Volatilidade!$A$2:$H$492,5,0)</f>
        <v>0.34260000000000002</v>
      </c>
    </row>
    <row r="13" spans="1:14" x14ac:dyDescent="0.25">
      <c r="A13" s="98" t="str">
        <f>IFERROR(VLOOKUP(B13,Banco_Dados!$B$2:$G$18547,3,0),"")</f>
        <v xml:space="preserve">   24,61</v>
      </c>
      <c r="B13" s="36" t="s">
        <v>14491</v>
      </c>
      <c r="C13" s="28" t="str">
        <f>IFERROR(VLOOKUP(B13,Banco_Dados!$B$2:$G$9706,5,0),"")</f>
        <v>22/02/2021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2.4380333197887038E-3</v>
      </c>
      <c r="G13" s="32">
        <f t="shared" si="2"/>
        <v>-0.22095599873377647</v>
      </c>
      <c r="H13" s="27" t="str">
        <f t="shared" si="3"/>
        <v>OTM</v>
      </c>
      <c r="I13" s="33">
        <f>RTD("octo.rtdserver","",B13,73)</f>
        <v>1600</v>
      </c>
      <c r="J13" s="59">
        <f t="shared" ca="1" si="4"/>
        <v>35</v>
      </c>
      <c r="K13" s="60" t="s">
        <v>9728</v>
      </c>
      <c r="L13" s="61">
        <f>RTD("octo.rtdserver","",K13,56)</f>
        <v>14.92</v>
      </c>
      <c r="M13" s="62">
        <f>IFERROR(RTD("octo.rtdserver","",K13,60)/100,"")</f>
        <v>2.3300000000000001E-2</v>
      </c>
      <c r="N13" s="53">
        <f>VLOOKUP(K13,Banco_Volatilidade!$A$2:$H$492,5,0)</f>
        <v>0.44569999999999999</v>
      </c>
    </row>
    <row r="14" spans="1:14" x14ac:dyDescent="0.25">
      <c r="A14" s="98" t="str">
        <f>IFERROR(VLOOKUP(B14,Banco_Dados!$B$2:$G$18547,3,0),"")</f>
        <v xml:space="preserve">   25,11</v>
      </c>
      <c r="B14" s="36" t="s">
        <v>24147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3.1859816806053365E-3</v>
      </c>
      <c r="G14" s="32">
        <f t="shared" si="2"/>
        <v>-0.20512820512820518</v>
      </c>
      <c r="H14" s="27" t="str">
        <f t="shared" si="3"/>
        <v>OTM</v>
      </c>
      <c r="I14" s="33">
        <f>RTD("octo.rtdserver","",B14,73)</f>
        <v>7400</v>
      </c>
      <c r="J14" s="59">
        <f t="shared" ca="1" si="4"/>
        <v>35</v>
      </c>
      <c r="K14" s="60" t="s">
        <v>1748</v>
      </c>
      <c r="L14" s="61">
        <f>RTD("octo.rtdserver","",K14,56)</f>
        <v>9.61</v>
      </c>
      <c r="M14" s="62">
        <f>IFERROR(RTD("octo.rtdserver","",K14,60)/100,"")</f>
        <v>3.56E-2</v>
      </c>
      <c r="N14" s="53">
        <f>VLOOKUP(K14,Banco_Volatilidade!$A$2:$H$492,5,0)</f>
        <v>0.4884</v>
      </c>
    </row>
    <row r="15" spans="1:14" x14ac:dyDescent="0.25">
      <c r="A15" s="98" t="str">
        <f>IFERROR(VLOOKUP(B15,Banco_Dados!$B$2:$G$18547,3,0),"")</f>
        <v xml:space="preserve">   25,36</v>
      </c>
      <c r="B15" s="36" t="s">
        <v>14421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3.5488958990536278E-3</v>
      </c>
      <c r="G15" s="32">
        <f t="shared" si="2"/>
        <v>-0.19721430832541942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35</v>
      </c>
      <c r="K15" s="60" t="s">
        <v>1957</v>
      </c>
      <c r="L15" s="61">
        <f>RTD("octo.rtdserver","",K15,56)</f>
        <v>3.83</v>
      </c>
      <c r="M15" s="62">
        <f>IFERROR(RTD("octo.rtdserver","",K15,60)/100,"")</f>
        <v>2.5999999999999999E-3</v>
      </c>
      <c r="N15" s="53">
        <f>VLOOKUP(K15,Banco_Volatilidade!$A$2:$H$492,5,0)</f>
        <v>0.4995</v>
      </c>
    </row>
    <row r="16" spans="1:14" x14ac:dyDescent="0.25">
      <c r="A16" s="98" t="str">
        <f>IFERROR(VLOOKUP(B16,Banco_Dados!$B$2:$G$18547,3,0),"")</f>
        <v xml:space="preserve">   25,61</v>
      </c>
      <c r="B16" s="36" t="s">
        <v>14492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0.1</v>
      </c>
      <c r="F16" s="31">
        <f t="shared" si="1"/>
        <v>3.9047247169074584E-3</v>
      </c>
      <c r="G16" s="32">
        <f t="shared" si="2"/>
        <v>-0.18930041152263377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35</v>
      </c>
      <c r="K16" s="60" t="s">
        <v>9636</v>
      </c>
      <c r="L16" s="61">
        <f>RTD("octo.rtdserver","",K16,56)</f>
        <v>4.79</v>
      </c>
      <c r="M16" s="62">
        <f>IFERROR(RTD("octo.rtdserver","",K16,60)/100,"")</f>
        <v>6.3E-3</v>
      </c>
      <c r="N16" s="53" t="e">
        <f>VLOOKUP(K16,Banco_Volatilidade!$A$2:$H$492,5,0)</f>
        <v>#N/A</v>
      </c>
    </row>
    <row r="17" spans="1:14" x14ac:dyDescent="0.25">
      <c r="A17" s="98" t="str">
        <f>IFERROR(VLOOKUP(B17,Banco_Dados!$B$2:$G$18547,3,0),"")</f>
        <v xml:space="preserve">   25,86</v>
      </c>
      <c r="B17" s="36" t="s">
        <v>24148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0.11</v>
      </c>
      <c r="F17" s="31">
        <f t="shared" si="1"/>
        <v>4.2536736272235113E-3</v>
      </c>
      <c r="G17" s="32">
        <f t="shared" si="2"/>
        <v>-0.18138651471984801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35</v>
      </c>
      <c r="K17" s="60" t="s">
        <v>9652</v>
      </c>
      <c r="L17" s="61">
        <f>RTD("octo.rtdserver","",K17,56)</f>
        <v>24.37</v>
      </c>
      <c r="M17" s="62">
        <f>IFERROR(RTD("octo.rtdserver","",K17,60)/100,"")</f>
        <v>-2E-3</v>
      </c>
      <c r="N17" s="53">
        <f>VLOOKUP(K17,Banco_Volatilidade!$A$2:$H$492,5,0)</f>
        <v>0.27879999999999999</v>
      </c>
    </row>
    <row r="18" spans="1:14" x14ac:dyDescent="0.25">
      <c r="A18" s="98" t="str">
        <f>IFERROR(VLOOKUP(B18,Banco_Dados!$B$2:$G$18547,3,0),"")</f>
        <v xml:space="preserve">   26,11</v>
      </c>
      <c r="B18" s="36" t="s">
        <v>24146</v>
      </c>
      <c r="C18" s="96" t="str">
        <f>IFERROR(VLOOKUP(B18,Banco_Dados!$B$2:$G$9706,5,0),"")</f>
        <v>22/02/2021</v>
      </c>
      <c r="D18" s="29" t="str">
        <f t="shared" si="0"/>
        <v>Aguardar</v>
      </c>
      <c r="E18" s="71">
        <f>RTD("octo.rtdserver","",B18,56)</f>
        <v>0.11</v>
      </c>
      <c r="F18" s="72">
        <f t="shared" si="1"/>
        <v>4.2129452317119882E-3</v>
      </c>
      <c r="G18" s="32">
        <f t="shared" si="2"/>
        <v>-0.17347261791706237</v>
      </c>
      <c r="H18" s="73" t="str">
        <f t="shared" si="3"/>
        <v>OTM</v>
      </c>
      <c r="I18" s="74">
        <f>RTD("octo.rtdserver","",B18,73)</f>
        <v>5000</v>
      </c>
      <c r="J18" s="59">
        <f t="shared" ca="1" si="4"/>
        <v>35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5" t="e">
        <f>VLOOKUP(K18,Banco_Volatilidade!$A$2:$H$492,5,0)</f>
        <v>#N/A</v>
      </c>
    </row>
    <row r="19" spans="1:14" x14ac:dyDescent="0.25">
      <c r="A19" s="98" t="str">
        <f>IFERROR(VLOOKUP(B19,Banco_Dados!$B$2:$G$18547,3,0),"")</f>
        <v xml:space="preserve">   27,11</v>
      </c>
      <c r="B19" s="36" t="s">
        <v>22781</v>
      </c>
      <c r="C19" s="96" t="str">
        <f>IFERROR(VLOOKUP(B19,Banco_Dados!$B$2:$G$9706,5,0),"")</f>
        <v>22/02/2021</v>
      </c>
      <c r="D19" s="29" t="str">
        <f t="shared" si="0"/>
        <v>Aguardar</v>
      </c>
      <c r="E19" s="71">
        <f>RTD("octo.rtdserver","",B19,56)</f>
        <v>0.18</v>
      </c>
      <c r="F19" s="72">
        <f t="shared" si="1"/>
        <v>6.6396163777203985E-3</v>
      </c>
      <c r="G19" s="32">
        <f t="shared" si="2"/>
        <v>-0.14181703070591956</v>
      </c>
      <c r="H19" s="73" t="str">
        <f t="shared" si="3"/>
        <v>OTM</v>
      </c>
      <c r="I19" s="74">
        <f>RTD("octo.rtdserver","",B19,73)</f>
        <v>0</v>
      </c>
      <c r="J19" s="59">
        <f t="shared" ca="1" si="4"/>
        <v>35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5" t="e">
        <f>VLOOKUP(K19,Banco_Volatilidade!$A$2:$H$492,5,0)</f>
        <v>#N/A</v>
      </c>
    </row>
    <row r="20" spans="1:14" x14ac:dyDescent="0.25">
      <c r="A20" s="98" t="str">
        <f>IFERROR(VLOOKUP(B20,Banco_Dados!$B$2:$G$18547,3,0),"")</f>
        <v xml:space="preserve">   27,86</v>
      </c>
      <c r="B20" s="36" t="s">
        <v>22169</v>
      </c>
      <c r="C20" s="96" t="str">
        <f>IFERROR(VLOOKUP(B20,Banco_Dados!$B$2:$G$9706,5,0),"")</f>
        <v>22/02/2021</v>
      </c>
      <c r="D20" s="29" t="str">
        <f t="shared" si="0"/>
        <v>Aguardar</v>
      </c>
      <c r="E20" s="71">
        <f>RTD("octo.rtdserver","",B20,56)</f>
        <v>0.25</v>
      </c>
      <c r="F20" s="72">
        <f t="shared" si="1"/>
        <v>8.9734386216798277E-3</v>
      </c>
      <c r="G20" s="32">
        <f t="shared" si="2"/>
        <v>-0.1180753402975625</v>
      </c>
      <c r="H20" s="73" t="str">
        <f t="shared" si="3"/>
        <v>OTM</v>
      </c>
      <c r="I20" s="74">
        <f>RTD("octo.rtdserver","",B20,73)</f>
        <v>6200</v>
      </c>
      <c r="J20" s="59">
        <f t="shared" ca="1" si="4"/>
        <v>35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5" t="e">
        <f>VLOOKUP(K20,Banco_Volatilidade!$A$2:$H$492,5,0)</f>
        <v>#N/A</v>
      </c>
    </row>
    <row r="21" spans="1:14" x14ac:dyDescent="0.25">
      <c r="A21" s="98" t="str">
        <f>IFERROR(VLOOKUP(B21,Banco_Dados!$B$2:$G$18547,3,0),"")</f>
        <v xml:space="preserve">   28,11</v>
      </c>
      <c r="B21" s="36" t="s">
        <v>22170</v>
      </c>
      <c r="C21" s="96" t="str">
        <f>IFERROR(VLOOKUP(B21,Banco_Dados!$B$2:$G$9706,5,0),"")</f>
        <v>22/02/2021</v>
      </c>
      <c r="D21" s="29" t="str">
        <f t="shared" si="0"/>
        <v>Aguardar</v>
      </c>
      <c r="E21" s="71">
        <f>RTD("octo.rtdserver","",B21,56)</f>
        <v>0.28000000000000003</v>
      </c>
      <c r="F21" s="72">
        <f t="shared" si="1"/>
        <v>9.9608680184987558E-3</v>
      </c>
      <c r="G21" s="32">
        <f t="shared" si="2"/>
        <v>-0.11016144349477686</v>
      </c>
      <c r="H21" s="73" t="str">
        <f t="shared" si="3"/>
        <v>OTM</v>
      </c>
      <c r="I21" s="74">
        <f>RTD("octo.rtdserver","",B21,73)</f>
        <v>4100</v>
      </c>
      <c r="J21" s="59">
        <f t="shared" ca="1" si="4"/>
        <v>35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5" t="e">
        <f>VLOOKUP(K21,Banco_Volatilidade!$A$2:$H$492,5,0)</f>
        <v>#N/A</v>
      </c>
    </row>
    <row r="22" spans="1:14" x14ac:dyDescent="0.25">
      <c r="A22" s="98" t="str">
        <f>IFERROR(VLOOKUP(B22,Banco_Dados!$B$2:$G$18547,3,0),"")</f>
        <v xml:space="preserve">   28,36</v>
      </c>
      <c r="B22" s="36" t="s">
        <v>20763</v>
      </c>
      <c r="C22" s="96" t="str">
        <f>IFERROR(VLOOKUP(B22,Banco_Dados!$B$2:$G$9706,5,0),"")</f>
        <v>22/02/2021</v>
      </c>
      <c r="D22" s="29" t="str">
        <f t="shared" si="0"/>
        <v>Aguardar</v>
      </c>
      <c r="E22" s="71">
        <f>RTD("octo.rtdserver","",B22,56)</f>
        <v>0.36</v>
      </c>
      <c r="F22" s="72">
        <f t="shared" si="1"/>
        <v>1.2693935119887164E-2</v>
      </c>
      <c r="G22" s="32">
        <f t="shared" si="2"/>
        <v>-0.1022475466919911</v>
      </c>
      <c r="H22" s="73" t="str">
        <f t="shared" si="3"/>
        <v>OTM</v>
      </c>
      <c r="I22" s="74">
        <f>RTD("octo.rtdserver","",B22,73)</f>
        <v>0</v>
      </c>
      <c r="J22" s="59">
        <f t="shared" ca="1" si="4"/>
        <v>35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5" t="e">
        <f>VLOOKUP(K22,Banco_Volatilidade!$A$2:$H$492,5,0)</f>
        <v>#N/A</v>
      </c>
    </row>
    <row r="23" spans="1:14" x14ac:dyDescent="0.25">
      <c r="A23" s="98" t="str">
        <f>IFERROR(VLOOKUP(B23,Banco_Dados!$B$2:$G$18547,3,0),"")</f>
        <v xml:space="preserve">   28,61</v>
      </c>
      <c r="B23" s="36" t="s">
        <v>21425</v>
      </c>
      <c r="C23" s="96" t="str">
        <f>IFERROR(VLOOKUP(B23,Banco_Dados!$B$2:$G$9706,5,0),"")</f>
        <v>22/02/2021</v>
      </c>
      <c r="D23" s="29" t="str">
        <f t="shared" si="0"/>
        <v>Aguardar</v>
      </c>
      <c r="E23" s="71">
        <f>RTD("octo.rtdserver","",B23,56)</f>
        <v>0.35</v>
      </c>
      <c r="F23" s="72">
        <f t="shared" si="1"/>
        <v>1.2233484795526038E-2</v>
      </c>
      <c r="G23" s="32">
        <f t="shared" si="2"/>
        <v>-9.4333649889205451E-2</v>
      </c>
      <c r="H23" s="73" t="str">
        <f t="shared" si="3"/>
        <v>OTM</v>
      </c>
      <c r="I23" s="74">
        <f>RTD("octo.rtdserver","",B23,73)</f>
        <v>2600</v>
      </c>
      <c r="J23" s="59">
        <f t="shared" ca="1" si="4"/>
        <v>35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5" t="e">
        <f>VLOOKUP(K23,Banco_Volatilidade!$A$2:$H$492,5,0)</f>
        <v>#N/A</v>
      </c>
    </row>
    <row r="24" spans="1:14" x14ac:dyDescent="0.25">
      <c r="A24" s="98" t="str">
        <f>IFERROR(VLOOKUP(B24,Banco_Dados!$B$2:$G$18547,3,0),"")</f>
        <v xml:space="preserve">   28,86</v>
      </c>
      <c r="B24" s="36" t="s">
        <v>22414</v>
      </c>
      <c r="C24" s="96" t="str">
        <f>IFERROR(VLOOKUP(B24,Banco_Dados!$B$2:$G$9706,5,0),"")</f>
        <v>22/02/2021</v>
      </c>
      <c r="D24" s="29" t="str">
        <f t="shared" si="0"/>
        <v>Aguardar</v>
      </c>
      <c r="E24" s="71">
        <f>RTD("octo.rtdserver","",B24,56)</f>
        <v>0.4</v>
      </c>
      <c r="F24" s="72">
        <f t="shared" si="1"/>
        <v>1.3860013860013861E-2</v>
      </c>
      <c r="G24" s="32">
        <f t="shared" si="2"/>
        <v>-8.6419753086419804E-2</v>
      </c>
      <c r="H24" s="73" t="str">
        <f t="shared" si="3"/>
        <v>OTM</v>
      </c>
      <c r="I24" s="74">
        <f>RTD("octo.rtdserver","",B24,73)</f>
        <v>48300</v>
      </c>
      <c r="J24" s="59">
        <f t="shared" ca="1" si="4"/>
        <v>35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5" t="e">
        <f>VLOOKUP(K24,Banco_Volatilidade!$A$2:$H$492,5,0)</f>
        <v>#N/A</v>
      </c>
    </row>
    <row r="25" spans="1:14" x14ac:dyDescent="0.25">
      <c r="A25" s="98" t="str">
        <f>IFERROR(VLOOKUP(B25,Banco_Dados!$B$2:$G$18547,3,0),"")</f>
        <v xml:space="preserve">   29,11</v>
      </c>
      <c r="B25" s="36" t="s">
        <v>20530</v>
      </c>
      <c r="C25" s="96" t="str">
        <f>IFERROR(VLOOKUP(B25,Banco_Dados!$B$2:$G$9706,5,0),"")</f>
        <v>22/02/2021</v>
      </c>
      <c r="D25" s="29" t="str">
        <f t="shared" si="0"/>
        <v>Aguardar</v>
      </c>
      <c r="E25" s="71">
        <f>RTD("octo.rtdserver","",B25,56)</f>
        <v>0.45</v>
      </c>
      <c r="F25" s="72">
        <f t="shared" si="1"/>
        <v>1.5458605290278255E-2</v>
      </c>
      <c r="G25" s="32">
        <f t="shared" si="2"/>
        <v>-7.8505856283634046E-2</v>
      </c>
      <c r="H25" s="73" t="str">
        <f t="shared" si="3"/>
        <v>OTM</v>
      </c>
      <c r="I25" s="74">
        <f>RTD("octo.rtdserver","",B25,73)</f>
        <v>5900</v>
      </c>
      <c r="J25" s="59">
        <f t="shared" ca="1" si="4"/>
        <v>35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5" t="e">
        <f>VLOOKUP(K25,Banco_Volatilidade!$A$2:$H$492,5,0)</f>
        <v>#N/A</v>
      </c>
    </row>
    <row r="26" spans="1:14" x14ac:dyDescent="0.25">
      <c r="A26" s="98" t="str">
        <f>IFERROR(VLOOKUP(B26,Banco_Dados!$B$2:$G$18547,3,0),"")</f>
        <v xml:space="preserve">   29,36</v>
      </c>
      <c r="B26" s="36" t="s">
        <v>20764</v>
      </c>
      <c r="C26" s="96" t="str">
        <f>IFERROR(VLOOKUP(B26,Banco_Dados!$B$2:$G$9706,5,0),"")</f>
        <v>22/02/2021</v>
      </c>
      <c r="D26" s="29" t="str">
        <f t="shared" si="0"/>
        <v>Aguardar</v>
      </c>
      <c r="E26" s="71">
        <f>RTD("octo.rtdserver","",B26,56)</f>
        <v>0.51</v>
      </c>
      <c r="F26" s="72">
        <f t="shared" si="1"/>
        <v>1.7370572207084468E-2</v>
      </c>
      <c r="G26" s="32">
        <f t="shared" si="2"/>
        <v>-7.0591959480848399E-2</v>
      </c>
      <c r="H26" s="73" t="str">
        <f t="shared" si="3"/>
        <v>OTM</v>
      </c>
      <c r="I26" s="74">
        <f>RTD("octo.rtdserver","",B26,73)</f>
        <v>19200</v>
      </c>
      <c r="J26" s="59">
        <f t="shared" ca="1" si="4"/>
        <v>35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5" t="e">
        <f>VLOOKUP(K26,Banco_Volatilidade!$A$2:$H$492,5,0)</f>
        <v>#N/A</v>
      </c>
    </row>
    <row r="27" spans="1:14" x14ac:dyDescent="0.25">
      <c r="A27" s="98" t="str">
        <f>IFERROR(VLOOKUP(B27,Banco_Dados!$B$2:$G$18547,3,0),"")</f>
        <v xml:space="preserve">   29,61</v>
      </c>
      <c r="B27" s="36" t="s">
        <v>14422</v>
      </c>
      <c r="C27" s="96" t="str">
        <f>IFERROR(VLOOKUP(B27,Banco_Dados!$B$2:$G$9706,5,0),"")</f>
        <v>22/02/2021</v>
      </c>
      <c r="D27" s="29" t="str">
        <f t="shared" si="0"/>
        <v>Aguardar</v>
      </c>
      <c r="E27" s="71">
        <f>RTD("octo.rtdserver","",B27,56)</f>
        <v>0.56999999999999995</v>
      </c>
      <c r="F27" s="72">
        <f t="shared" si="1"/>
        <v>1.9250253292806482E-2</v>
      </c>
      <c r="G27" s="32">
        <f t="shared" si="2"/>
        <v>-6.267806267806264E-2</v>
      </c>
      <c r="H27" s="73" t="str">
        <f t="shared" si="3"/>
        <v>OTM</v>
      </c>
      <c r="I27" s="74">
        <f>RTD("octo.rtdserver","",B27,73)</f>
        <v>8600</v>
      </c>
      <c r="J27" s="59">
        <f t="shared" ca="1" si="4"/>
        <v>35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5" t="e">
        <f>VLOOKUP(K27,Banco_Volatilidade!$A$2:$H$492,5,0)</f>
        <v>#N/A</v>
      </c>
    </row>
    <row r="28" spans="1:14" x14ac:dyDescent="0.25">
      <c r="A28" s="98" t="str">
        <f>IFERROR(VLOOKUP(B28,Banco_Dados!$B$2:$G$18547,3,0),"")</f>
        <v xml:space="preserve">   29,86</v>
      </c>
      <c r="B28" s="36" t="s">
        <v>8605</v>
      </c>
      <c r="C28" s="96" t="str">
        <f>IFERROR(VLOOKUP(B28,Banco_Dados!$B$2:$G$9706,5,0),"")</f>
        <v>22/02/2021</v>
      </c>
      <c r="D28" s="29" t="str">
        <f t="shared" si="0"/>
        <v>Aguardar</v>
      </c>
      <c r="E28" s="71">
        <f>RTD("octo.rtdserver","",B28,56)</f>
        <v>0.64</v>
      </c>
      <c r="F28" s="72">
        <f t="shared" si="1"/>
        <v>2.1433355659745478E-2</v>
      </c>
      <c r="G28" s="32">
        <f t="shared" si="2"/>
        <v>-5.4764165875276993E-2</v>
      </c>
      <c r="H28" s="73" t="str">
        <f t="shared" si="3"/>
        <v>OTM</v>
      </c>
      <c r="I28" s="74">
        <f>RTD("octo.rtdserver","",B28,73)</f>
        <v>47200</v>
      </c>
      <c r="J28" s="59">
        <f t="shared" ca="1" si="4"/>
        <v>35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5" t="e">
        <f>VLOOKUP(K28,Banco_Volatilidade!$A$2:$H$492,5,0)</f>
        <v>#N/A</v>
      </c>
    </row>
    <row r="29" spans="1:14" x14ac:dyDescent="0.25">
      <c r="A29" s="98" t="str">
        <f>IFERROR(VLOOKUP(B29,Banco_Dados!$B$2:$G$18547,3,0),"")</f>
        <v xml:space="preserve">   30,11</v>
      </c>
      <c r="B29" s="36" t="s">
        <v>23226</v>
      </c>
      <c r="C29" s="96" t="str">
        <f>IFERROR(VLOOKUP(B29,Banco_Dados!$B$2:$G$9706,5,0),"")</f>
        <v>22/02/2021</v>
      </c>
      <c r="D29" s="29" t="str">
        <f t="shared" si="0"/>
        <v>Aguardar</v>
      </c>
      <c r="E29" s="71">
        <f>RTD("octo.rtdserver","",B29,56)</f>
        <v>0.69</v>
      </c>
      <c r="F29" s="72">
        <f t="shared" si="1"/>
        <v>2.2915974759216206E-2</v>
      </c>
      <c r="G29" s="32">
        <f t="shared" si="2"/>
        <v>-4.6850269072491346E-2</v>
      </c>
      <c r="H29" s="73" t="str">
        <f t="shared" si="3"/>
        <v>OTM</v>
      </c>
      <c r="I29" s="74">
        <f>RTD("octo.rtdserver","",B29,73)</f>
        <v>29200</v>
      </c>
      <c r="J29" s="59">
        <f t="shared" ca="1" si="4"/>
        <v>35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5" t="e">
        <f>VLOOKUP(K29,Banco_Volatilidade!$A$2:$H$492,5,0)</f>
        <v>#N/A</v>
      </c>
    </row>
    <row r="30" spans="1:14" x14ac:dyDescent="0.25">
      <c r="A30" s="98" t="str">
        <f>IFERROR(VLOOKUP(B30,Banco_Dados!$B$2:$G$18547,3,0),"")</f>
        <v xml:space="preserve">   30,61</v>
      </c>
      <c r="B30" s="36" t="s">
        <v>20765</v>
      </c>
      <c r="C30" s="96" t="str">
        <f>IFERROR(VLOOKUP(B30,Banco_Dados!$B$2:$G$9706,5,0),"")</f>
        <v>22/02/2021</v>
      </c>
      <c r="D30" s="29" t="str">
        <f t="shared" si="0"/>
        <v>Aguardar</v>
      </c>
      <c r="E30" s="71">
        <f>RTD("octo.rtdserver","",B30,56)</f>
        <v>0.87</v>
      </c>
      <c r="F30" s="72">
        <f t="shared" si="1"/>
        <v>2.8422084286180985E-2</v>
      </c>
      <c r="G30" s="32">
        <f t="shared" si="2"/>
        <v>-3.1022475466919941E-2</v>
      </c>
      <c r="H30" s="73" t="str">
        <f t="shared" si="3"/>
        <v>OTM</v>
      </c>
      <c r="I30" s="74">
        <f>RTD("octo.rtdserver","",B30,73)</f>
        <v>9600</v>
      </c>
      <c r="J30" s="59">
        <f t="shared" ca="1" si="4"/>
        <v>35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5" t="e">
        <f>VLOOKUP(K30,Banco_Volatilidade!$A$2:$H$492,5,0)</f>
        <v>#N/A</v>
      </c>
    </row>
    <row r="31" spans="1:14" x14ac:dyDescent="0.25">
      <c r="A31" s="98" t="str">
        <f>IFERROR(VLOOKUP(B31,Banco_Dados!$B$2:$G$18547,3,0),"")</f>
        <v xml:space="preserve">   30,86</v>
      </c>
      <c r="B31" s="36" t="s">
        <v>24506</v>
      </c>
      <c r="C31" s="96" t="str">
        <f>IFERROR(VLOOKUP(B31,Banco_Dados!$B$2:$G$9706,5,0),"")</f>
        <v>22/02/2021</v>
      </c>
      <c r="D31" s="29" t="str">
        <f t="shared" si="0"/>
        <v>Aguardar</v>
      </c>
      <c r="E31" s="71">
        <f>RTD("octo.rtdserver","",B31,56)</f>
        <v>0.94</v>
      </c>
      <c r="F31" s="72">
        <f t="shared" si="1"/>
        <v>3.0460142579390795E-2</v>
      </c>
      <c r="G31" s="32">
        <f t="shared" si="2"/>
        <v>-2.3108578664134183E-2</v>
      </c>
      <c r="H31" s="73" t="str">
        <f t="shared" si="3"/>
        <v>ATM</v>
      </c>
      <c r="I31" s="74">
        <f>RTD("octo.rtdserver","",B31,73)</f>
        <v>99900</v>
      </c>
      <c r="J31" s="59">
        <f t="shared" ca="1" si="4"/>
        <v>35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5" t="e">
        <f>VLOOKUP(K31,Banco_Volatilidade!$A$2:$H$492,5,0)</f>
        <v>#N/A</v>
      </c>
    </row>
    <row r="32" spans="1:14" x14ac:dyDescent="0.25">
      <c r="A32" s="98" t="str">
        <f>IFERROR(VLOOKUP(B32,Banco_Dados!$B$2:$G$18547,3,0),"")</f>
        <v xml:space="preserve">   31,61</v>
      </c>
      <c r="B32" s="36" t="s">
        <v>22782</v>
      </c>
      <c r="C32" s="96" t="str">
        <f>IFERROR(VLOOKUP(B32,Banco_Dados!$B$2:$G$9706,5,0),"")</f>
        <v>22/02/2021</v>
      </c>
      <c r="D32" s="29" t="str">
        <f t="shared" si="0"/>
        <v>Aguardar</v>
      </c>
      <c r="E32" s="71">
        <f>RTD("octo.rtdserver","",B32,56)</f>
        <v>1.27</v>
      </c>
      <c r="F32" s="72">
        <f t="shared" si="1"/>
        <v>4.017715912685859E-2</v>
      </c>
      <c r="G32" s="32">
        <f t="shared" si="2"/>
        <v>6.3311174422286953E-4</v>
      </c>
      <c r="H32" s="73" t="str">
        <f t="shared" si="3"/>
        <v>ATM</v>
      </c>
      <c r="I32" s="74">
        <f>RTD("octo.rtdserver","",B32,73)</f>
        <v>5600</v>
      </c>
      <c r="J32" s="59">
        <f t="shared" ca="1" si="4"/>
        <v>35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5" t="e">
        <f>VLOOKUP(K32,Banco_Volatilidade!$A$2:$H$492,5,0)</f>
        <v>#N/A</v>
      </c>
    </row>
    <row r="33" spans="1:14" x14ac:dyDescent="0.25">
      <c r="A33" s="98" t="str">
        <f>IFERROR(VLOOKUP(B33,Banco_Dados!$B$2:$G$18547,3,0),"")</f>
        <v xml:space="preserve">   32,61</v>
      </c>
      <c r="B33" s="36" t="s">
        <v>8606</v>
      </c>
      <c r="C33" s="96" t="str">
        <f>IFERROR(VLOOKUP(B33,Banco_Dados!$B$2:$G$9706,5,0),"")</f>
        <v>22/02/2021</v>
      </c>
      <c r="D33" s="29" t="str">
        <f t="shared" si="0"/>
        <v>Aguardar</v>
      </c>
      <c r="E33" s="71">
        <f>RTD("octo.rtdserver","",B33,56)</f>
        <v>1.89</v>
      </c>
      <c r="F33" s="72">
        <f t="shared" si="1"/>
        <v>5.7957681692732292E-2</v>
      </c>
      <c r="G33" s="32">
        <f t="shared" si="2"/>
        <v>3.228869895536568E-2</v>
      </c>
      <c r="H33" s="73" t="str">
        <f t="shared" si="3"/>
        <v>ITM</v>
      </c>
      <c r="I33" s="74">
        <f>RTD("octo.rtdserver","",B33,73)</f>
        <v>0</v>
      </c>
      <c r="J33" s="59">
        <f t="shared" ca="1" si="4"/>
        <v>35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5" t="e">
        <f>VLOOKUP(K33,Banco_Volatilidade!$A$2:$H$492,5,0)</f>
        <v>#N/A</v>
      </c>
    </row>
    <row r="34" spans="1:14" x14ac:dyDescent="0.25">
      <c r="A34" s="98" t="str">
        <f>IFERROR(VLOOKUP(B34,Banco_Dados!$B$2:$G$18547,3,0),"")</f>
        <v xml:space="preserve">   32,86</v>
      </c>
      <c r="B34" s="36" t="s">
        <v>8607</v>
      </c>
      <c r="C34" s="96" t="str">
        <f>IFERROR(VLOOKUP(B34,Banco_Dados!$B$2:$G$9706,5,0),"")</f>
        <v>22/02/2021</v>
      </c>
      <c r="D34" s="29" t="str">
        <f t="shared" ref="D34:D36" si="5">IF(G34&gt;(-10%),"Aguardar",IF(F34&gt;2%,"Montar","Aguardar"))</f>
        <v>Aguardar</v>
      </c>
      <c r="E34" s="71">
        <f>RTD("octo.rtdserver","",B34,56)</f>
        <v>1.96</v>
      </c>
      <c r="F34" s="72">
        <f t="shared" ref="F34:F36" si="6">IFERROR(E34*100%/A34,"")</f>
        <v>5.9646987218502742E-2</v>
      </c>
      <c r="G34" s="32">
        <f t="shared" si="2"/>
        <v>4.0202595758151327E-2</v>
      </c>
      <c r="H34" s="73" t="str">
        <f t="shared" ref="H34:H36" si="7">IF(G34&lt;(-3%),"OTM",IF(G34&gt;(3%),"ITM","ATM"))</f>
        <v>ITM</v>
      </c>
      <c r="I34" s="74">
        <f>RTD("octo.rtdserver","",B34,73)</f>
        <v>13900</v>
      </c>
      <c r="J34" s="59">
        <f t="shared" ref="J34:J36" ca="1" si="8">C34-TODAY()</f>
        <v>35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5" t="e">
        <f>VLOOKUP(K34,Banco_Volatilidade!$A$2:$H$492,5,0)</f>
        <v>#N/A</v>
      </c>
    </row>
    <row r="35" spans="1:14" x14ac:dyDescent="0.25">
      <c r="A35" s="98" t="str">
        <f>IFERROR(VLOOKUP(B35,Banco_Dados!$B$2:$G$18547,3,0),"")</f>
        <v xml:space="preserve">   33,36</v>
      </c>
      <c r="B35" s="36" t="s">
        <v>24778</v>
      </c>
      <c r="C35" s="96" t="str">
        <f>IFERROR(VLOOKUP(B35,Banco_Dados!$B$2:$G$9706,5,0),"")</f>
        <v>22/02/2021</v>
      </c>
      <c r="D35" s="29" t="str">
        <f t="shared" si="5"/>
        <v>Aguardar</v>
      </c>
      <c r="E35" s="71">
        <f>RTD("octo.rtdserver","",B35,56)</f>
        <v>1.54</v>
      </c>
      <c r="F35" s="72">
        <f t="shared" si="6"/>
        <v>4.6163069544364513E-2</v>
      </c>
      <c r="G35" s="32">
        <f t="shared" si="2"/>
        <v>5.6030389363722621E-2</v>
      </c>
      <c r="H35" s="73" t="str">
        <f t="shared" si="7"/>
        <v>ITM</v>
      </c>
      <c r="I35" s="74">
        <f>RTD("octo.rtdserver","",B35,73)</f>
        <v>0</v>
      </c>
      <c r="J35" s="59">
        <f t="shared" ca="1" si="8"/>
        <v>35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5" t="e">
        <f>VLOOKUP(K35,Banco_Volatilidade!$A$2:$H$492,5,0)</f>
        <v>#N/A</v>
      </c>
    </row>
    <row r="36" spans="1:14" x14ac:dyDescent="0.25">
      <c r="A36" s="98" t="str">
        <f>IFERROR(VLOOKUP(B36,Banco_Dados!$B$2:$G$18547,3,0),"")</f>
        <v xml:space="preserve">   38,11</v>
      </c>
      <c r="B36" s="36" t="s">
        <v>19986</v>
      </c>
      <c r="C36" s="96" t="str">
        <f>IFERROR(VLOOKUP(B36,Banco_Dados!$B$2:$G$9706,5,0),"")</f>
        <v>22/02/2021</v>
      </c>
      <c r="D36" s="29" t="str">
        <f t="shared" si="5"/>
        <v>Aguardar</v>
      </c>
      <c r="E36" s="71">
        <f>RTD("octo.rtdserver","",B36,56)</f>
        <v>6.7</v>
      </c>
      <c r="F36" s="72">
        <f t="shared" si="6"/>
        <v>0.17580687483600105</v>
      </c>
      <c r="G36" s="32">
        <f t="shared" si="2"/>
        <v>0.2063944286166508</v>
      </c>
      <c r="H36" s="73" t="str">
        <f t="shared" si="7"/>
        <v>ITM</v>
      </c>
      <c r="I36" s="74">
        <f>RTD("octo.rtdserver","",B36,73)</f>
        <v>0</v>
      </c>
      <c r="J36" s="59">
        <f t="shared" ca="1" si="8"/>
        <v>35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5" t="e">
        <f>VLOOKUP(K36,Banco_Volatilidade!$A$2:$H$492,5,0)</f>
        <v>#N/A</v>
      </c>
    </row>
    <row r="37" spans="1:14" x14ac:dyDescent="0.25">
      <c r="A37" s="98"/>
      <c r="B37" s="36"/>
      <c r="C37" s="96"/>
      <c r="D37" s="29"/>
      <c r="E37" s="71"/>
      <c r="F37" s="72"/>
      <c r="G37" s="32"/>
      <c r="H37" s="73"/>
      <c r="I37" s="74"/>
      <c r="J37" s="59"/>
      <c r="K37" s="60"/>
      <c r="L37" s="60"/>
      <c r="M37" s="60"/>
      <c r="N37" s="75"/>
    </row>
    <row r="38" spans="1:14" x14ac:dyDescent="0.25">
      <c r="A38" s="98"/>
      <c r="B38" s="36"/>
      <c r="C38" s="96"/>
      <c r="D38" s="29"/>
      <c r="E38" s="71"/>
      <c r="F38" s="72"/>
      <c r="G38" s="32"/>
      <c r="H38" s="73"/>
      <c r="I38" s="74"/>
      <c r="J38" s="59"/>
      <c r="K38" s="60"/>
      <c r="L38" s="60"/>
      <c r="M38" s="60"/>
      <c r="N38" s="75"/>
    </row>
    <row r="39" spans="1:14" x14ac:dyDescent="0.25">
      <c r="A39" s="98"/>
      <c r="B39" s="36"/>
      <c r="C39" s="96"/>
      <c r="D39" s="29"/>
      <c r="E39" s="71"/>
      <c r="F39" s="72"/>
      <c r="G39" s="32"/>
      <c r="H39" s="73"/>
      <c r="I39" s="74"/>
      <c r="J39" s="59"/>
      <c r="K39" s="60"/>
      <c r="L39" s="60"/>
      <c r="M39" s="60"/>
      <c r="N39" s="75"/>
    </row>
    <row r="40" spans="1:14" x14ac:dyDescent="0.25">
      <c r="A40" s="98"/>
      <c r="B40" s="36"/>
      <c r="C40" s="96"/>
      <c r="D40" s="29"/>
      <c r="E40" s="71"/>
      <c r="F40" s="72"/>
      <c r="G40" s="32"/>
      <c r="H40" s="73"/>
      <c r="I40" s="74"/>
      <c r="J40" s="59"/>
      <c r="K40" s="60"/>
      <c r="L40" s="60"/>
      <c r="M40" s="60"/>
      <c r="N40" s="75"/>
    </row>
    <row r="41" spans="1:14" x14ac:dyDescent="0.25">
      <c r="A41" s="98"/>
      <c r="B41" s="36"/>
      <c r="C41" s="96"/>
      <c r="D41" s="29"/>
      <c r="E41" s="71"/>
      <c r="F41" s="72"/>
      <c r="G41" s="32"/>
      <c r="H41" s="73"/>
      <c r="I41" s="74"/>
      <c r="J41" s="59"/>
      <c r="K41" s="60"/>
      <c r="L41" s="60"/>
      <c r="M41" s="60"/>
      <c r="N41" s="75"/>
    </row>
    <row r="42" spans="1:14" x14ac:dyDescent="0.25">
      <c r="A42" s="98"/>
      <c r="B42" s="36"/>
      <c r="C42" s="96"/>
      <c r="D42" s="29"/>
      <c r="E42" s="71"/>
      <c r="F42" s="72"/>
      <c r="G42" s="32"/>
      <c r="H42" s="73"/>
      <c r="I42" s="74"/>
      <c r="J42" s="59"/>
      <c r="K42" s="60"/>
      <c r="L42" s="60"/>
      <c r="M42" s="60"/>
      <c r="N42" s="75"/>
    </row>
    <row r="43" spans="1:14" x14ac:dyDescent="0.25">
      <c r="A43" s="98"/>
      <c r="B43" s="36"/>
      <c r="C43" s="96"/>
      <c r="D43" s="29"/>
      <c r="E43" s="71"/>
      <c r="F43" s="72"/>
      <c r="G43" s="32"/>
      <c r="H43" s="73"/>
      <c r="I43" s="74"/>
      <c r="J43" s="59"/>
      <c r="K43" s="60"/>
      <c r="L43" s="60"/>
      <c r="M43" s="60"/>
      <c r="N43" s="75"/>
    </row>
    <row r="44" spans="1:14" x14ac:dyDescent="0.25">
      <c r="A44" s="98"/>
      <c r="B44" s="36"/>
      <c r="C44" s="96"/>
      <c r="D44" s="29"/>
      <c r="E44" s="71"/>
      <c r="F44" s="72"/>
      <c r="G44" s="32"/>
      <c r="H44" s="73"/>
      <c r="I44" s="74"/>
      <c r="J44" s="59"/>
      <c r="K44" s="60"/>
      <c r="L44" s="60"/>
      <c r="M44" s="60"/>
      <c r="N44" s="75"/>
    </row>
    <row r="45" spans="1:14" x14ac:dyDescent="0.25">
      <c r="A45" s="98"/>
      <c r="B45" s="36"/>
      <c r="C45" s="96"/>
      <c r="D45" s="29"/>
      <c r="E45" s="71"/>
      <c r="F45" s="72"/>
      <c r="G45" s="32"/>
      <c r="H45" s="73"/>
      <c r="I45" s="74"/>
      <c r="J45" s="59"/>
      <c r="K45" s="60"/>
      <c r="L45" s="60"/>
      <c r="M45" s="60"/>
      <c r="N45" s="75"/>
    </row>
    <row r="46" spans="1:14" x14ac:dyDescent="0.25">
      <c r="A46" s="98"/>
      <c r="B46" s="36"/>
      <c r="C46" s="96"/>
      <c r="D46" s="29"/>
      <c r="E46" s="71"/>
      <c r="F46" s="72"/>
      <c r="G46" s="32"/>
      <c r="H46" s="73"/>
      <c r="I46" s="74"/>
      <c r="J46" s="59"/>
      <c r="K46" s="60"/>
      <c r="L46" s="60"/>
      <c r="M46" s="60"/>
      <c r="N46" s="75"/>
    </row>
    <row r="47" spans="1:14" x14ac:dyDescent="0.25">
      <c r="A47" s="98"/>
      <c r="B47" s="36"/>
      <c r="C47" s="96"/>
      <c r="D47" s="29"/>
      <c r="E47" s="71"/>
      <c r="F47" s="72"/>
      <c r="G47" s="32"/>
      <c r="H47" s="73"/>
      <c r="I47" s="74"/>
      <c r="J47" s="59"/>
      <c r="K47" s="60"/>
      <c r="L47" s="60"/>
      <c r="M47" s="60"/>
      <c r="N47" s="75"/>
    </row>
    <row r="48" spans="1:14" x14ac:dyDescent="0.25">
      <c r="A48" s="98"/>
      <c r="B48" s="36"/>
      <c r="C48" s="96"/>
      <c r="D48" s="29"/>
      <c r="E48" s="71"/>
      <c r="F48" s="72"/>
      <c r="G48" s="32"/>
      <c r="H48" s="73"/>
      <c r="I48" s="74"/>
      <c r="J48" s="59"/>
      <c r="K48" s="60"/>
      <c r="L48" s="60"/>
      <c r="M48" s="60"/>
      <c r="N48" s="75"/>
    </row>
    <row r="49" spans="1:14" x14ac:dyDescent="0.25">
      <c r="A49" s="98"/>
      <c r="B49" s="36"/>
      <c r="C49" s="96"/>
      <c r="D49" s="29"/>
      <c r="E49" s="71"/>
      <c r="F49" s="72"/>
      <c r="G49" s="32"/>
      <c r="H49" s="73"/>
      <c r="I49" s="74"/>
      <c r="J49" s="59"/>
      <c r="K49" s="60"/>
      <c r="L49" s="60"/>
      <c r="M49" s="60"/>
      <c r="N49" s="75"/>
    </row>
    <row r="50" spans="1:14" x14ac:dyDescent="0.25">
      <c r="A50" s="98"/>
      <c r="B50" s="36"/>
      <c r="C50" s="96"/>
      <c r="D50" s="29"/>
      <c r="E50" s="71"/>
      <c r="F50" s="72"/>
      <c r="G50" s="32"/>
      <c r="H50" s="73"/>
      <c r="I50" s="74"/>
      <c r="J50" s="59"/>
      <c r="K50" s="60"/>
      <c r="L50" s="60"/>
      <c r="M50" s="60"/>
      <c r="N50" s="75"/>
    </row>
    <row r="51" spans="1:14" x14ac:dyDescent="0.25">
      <c r="A51" s="98"/>
      <c r="B51" s="36"/>
      <c r="C51" s="96"/>
      <c r="D51" s="29"/>
      <c r="E51" s="71"/>
      <c r="F51" s="72"/>
      <c r="G51" s="32"/>
      <c r="H51" s="73"/>
      <c r="I51" s="74"/>
      <c r="J51" s="59"/>
      <c r="K51" s="60"/>
      <c r="L51" s="60"/>
      <c r="M51" s="60"/>
      <c r="N51" s="75"/>
    </row>
    <row r="52" spans="1:14" x14ac:dyDescent="0.25">
      <c r="A52" s="98"/>
      <c r="B52" s="36"/>
      <c r="C52" s="96"/>
      <c r="D52" s="29"/>
      <c r="E52" s="71"/>
      <c r="F52" s="72"/>
      <c r="G52" s="32"/>
      <c r="H52" s="73"/>
      <c r="I52" s="74"/>
      <c r="J52" s="59"/>
      <c r="K52" s="60"/>
      <c r="L52" s="60"/>
      <c r="M52" s="60"/>
      <c r="N52" s="75"/>
    </row>
    <row r="53" spans="1:14" x14ac:dyDescent="0.25">
      <c r="A53" s="98"/>
      <c r="B53" s="36"/>
      <c r="C53" s="96"/>
      <c r="D53" s="29"/>
      <c r="E53" s="71"/>
      <c r="F53" s="72"/>
      <c r="G53" s="32"/>
      <c r="H53" s="73"/>
      <c r="I53" s="74"/>
      <c r="J53" s="59"/>
      <c r="K53" s="60"/>
      <c r="L53" s="60"/>
      <c r="M53" s="60"/>
      <c r="N53" s="75"/>
    </row>
    <row r="54" spans="1:14" x14ac:dyDescent="0.25">
      <c r="A54" s="98"/>
      <c r="B54" s="36"/>
      <c r="C54" s="96"/>
      <c r="D54" s="29"/>
      <c r="E54" s="71"/>
      <c r="F54" s="72"/>
      <c r="G54" s="32"/>
      <c r="H54" s="73"/>
      <c r="I54" s="74"/>
      <c r="J54" s="59"/>
      <c r="K54" s="60"/>
      <c r="L54" s="60"/>
      <c r="M54" s="60"/>
      <c r="N54" s="75"/>
    </row>
    <row r="55" spans="1:14" x14ac:dyDescent="0.25">
      <c r="A55" s="98"/>
      <c r="B55" s="36"/>
      <c r="C55" s="96"/>
      <c r="D55" s="29"/>
      <c r="E55" s="71"/>
      <c r="F55" s="72"/>
      <c r="G55" s="32"/>
      <c r="H55" s="73"/>
      <c r="I55" s="74"/>
      <c r="J55" s="59"/>
      <c r="K55" s="60"/>
      <c r="L55" s="60"/>
      <c r="M55" s="60"/>
      <c r="N55" s="75"/>
    </row>
    <row r="56" spans="1:14" x14ac:dyDescent="0.25">
      <c r="A56" s="98"/>
      <c r="B56" s="36"/>
      <c r="C56" s="96"/>
      <c r="D56" s="29"/>
      <c r="E56" s="71"/>
      <c r="F56" s="72"/>
      <c r="G56" s="32"/>
      <c r="H56" s="73"/>
      <c r="I56" s="74"/>
      <c r="J56" s="59"/>
      <c r="K56" s="60"/>
      <c r="L56" s="60"/>
      <c r="M56" s="60"/>
      <c r="N56" s="75"/>
    </row>
    <row r="57" spans="1:14" x14ac:dyDescent="0.25">
      <c r="A57" s="98"/>
      <c r="B57" s="36"/>
      <c r="C57" s="96"/>
      <c r="D57" s="29"/>
      <c r="E57" s="71"/>
      <c r="F57" s="72"/>
      <c r="G57" s="32"/>
      <c r="H57" s="73"/>
      <c r="I57" s="74"/>
      <c r="J57" s="59"/>
      <c r="K57" s="60"/>
      <c r="L57" s="60"/>
      <c r="M57" s="60"/>
      <c r="N57" s="75"/>
    </row>
    <row r="58" spans="1:14" x14ac:dyDescent="0.25">
      <c r="A58" s="98"/>
      <c r="B58" s="36"/>
      <c r="C58" s="96"/>
      <c r="D58" s="29"/>
      <c r="E58" s="71"/>
      <c r="F58" s="72"/>
      <c r="G58" s="32"/>
      <c r="H58" s="73"/>
      <c r="I58" s="74"/>
      <c r="J58" s="59"/>
      <c r="K58" s="60"/>
      <c r="L58" s="60"/>
      <c r="M58" s="60"/>
      <c r="N58" s="75"/>
    </row>
    <row r="59" spans="1:14" x14ac:dyDescent="0.25">
      <c r="A59" s="98"/>
      <c r="B59" s="36"/>
      <c r="C59" s="96"/>
      <c r="D59" s="29"/>
      <c r="E59" s="71"/>
      <c r="F59" s="72"/>
      <c r="G59" s="32"/>
      <c r="H59" s="73"/>
      <c r="I59" s="74"/>
      <c r="J59" s="59"/>
      <c r="K59" s="60"/>
      <c r="L59" s="60"/>
      <c r="M59" s="60"/>
      <c r="N59" s="75"/>
    </row>
    <row r="60" spans="1:14" x14ac:dyDescent="0.25">
      <c r="A60" s="98"/>
      <c r="B60" s="36"/>
      <c r="C60" s="96"/>
      <c r="D60" s="29"/>
      <c r="E60" s="71"/>
      <c r="F60" s="72"/>
      <c r="G60" s="32"/>
      <c r="H60" s="73"/>
      <c r="I60" s="74"/>
      <c r="J60" s="59"/>
      <c r="K60" s="60"/>
      <c r="L60" s="60"/>
      <c r="M60" s="60"/>
      <c r="N60" s="75"/>
    </row>
    <row r="61" spans="1:14" x14ac:dyDescent="0.25">
      <c r="A61" s="98"/>
      <c r="B61" s="36"/>
      <c r="C61" s="96"/>
      <c r="D61" s="29"/>
      <c r="E61" s="71"/>
      <c r="F61" s="72"/>
      <c r="G61" s="32"/>
      <c r="H61" s="73"/>
      <c r="I61" s="74"/>
      <c r="J61" s="59"/>
      <c r="K61" s="60"/>
      <c r="L61" s="60"/>
      <c r="M61" s="60"/>
      <c r="N61" s="75"/>
    </row>
    <row r="62" spans="1:14" x14ac:dyDescent="0.25">
      <c r="A62" s="98"/>
      <c r="B62" s="36"/>
      <c r="C62" s="96"/>
      <c r="D62" s="29"/>
      <c r="E62" s="71"/>
      <c r="F62" s="72"/>
      <c r="G62" s="32"/>
      <c r="H62" s="73"/>
      <c r="I62" s="74"/>
      <c r="J62" s="59"/>
      <c r="K62" s="60"/>
      <c r="L62" s="60"/>
      <c r="M62" s="60"/>
      <c r="N62" s="75"/>
    </row>
    <row r="63" spans="1:14" x14ac:dyDescent="0.25">
      <c r="A63" s="98"/>
      <c r="B63" s="36"/>
      <c r="C63" s="96"/>
      <c r="D63" s="29"/>
      <c r="E63" s="71"/>
      <c r="F63" s="72"/>
      <c r="G63" s="32"/>
      <c r="H63" s="73"/>
      <c r="I63" s="74"/>
      <c r="J63" s="59"/>
      <c r="K63" s="60"/>
      <c r="L63" s="60"/>
      <c r="M63" s="60"/>
      <c r="N63" s="75"/>
    </row>
    <row r="64" spans="1:14" x14ac:dyDescent="0.25">
      <c r="A64" s="98"/>
      <c r="B64" s="36"/>
      <c r="C64" s="96"/>
      <c r="D64" s="29"/>
      <c r="E64" s="71"/>
      <c r="F64" s="72"/>
      <c r="G64" s="32"/>
      <c r="H64" s="73"/>
      <c r="I64" s="74"/>
      <c r="J64" s="59"/>
      <c r="K64" s="60"/>
      <c r="L64" s="60"/>
      <c r="M64" s="60"/>
      <c r="N64" s="75"/>
    </row>
    <row r="65" spans="1:14" x14ac:dyDescent="0.25">
      <c r="A65" s="98"/>
      <c r="B65" s="36"/>
      <c r="C65" s="96"/>
      <c r="D65" s="29"/>
      <c r="E65" s="71"/>
      <c r="F65" s="72"/>
      <c r="G65" s="32"/>
      <c r="H65" s="73"/>
      <c r="I65" s="74"/>
      <c r="J65" s="59"/>
      <c r="K65" s="60"/>
      <c r="L65" s="60"/>
      <c r="M65" s="60"/>
      <c r="N65" s="75"/>
    </row>
    <row r="66" spans="1:14" x14ac:dyDescent="0.25">
      <c r="A66" s="98"/>
      <c r="B66" s="36"/>
      <c r="C66" s="96"/>
      <c r="D66" s="29"/>
      <c r="E66" s="71"/>
      <c r="F66" s="72"/>
      <c r="G66" s="32"/>
      <c r="H66" s="73"/>
      <c r="I66" s="74"/>
      <c r="J66" s="59"/>
      <c r="K66" s="60"/>
      <c r="L66" s="60"/>
      <c r="M66" s="60"/>
      <c r="N66" s="75"/>
    </row>
    <row r="67" spans="1:14" x14ac:dyDescent="0.25">
      <c r="A67" s="98"/>
      <c r="B67" s="36"/>
      <c r="C67" s="96"/>
      <c r="D67" s="29"/>
      <c r="E67" s="71"/>
      <c r="F67" s="72"/>
      <c r="G67" s="32"/>
      <c r="H67" s="73"/>
      <c r="I67" s="74"/>
      <c r="J67" s="59"/>
      <c r="K67" s="60"/>
      <c r="L67" s="60"/>
      <c r="M67" s="60"/>
      <c r="N67" s="75"/>
    </row>
    <row r="68" spans="1:14" x14ac:dyDescent="0.25">
      <c r="A68" s="98"/>
      <c r="B68" s="36"/>
      <c r="C68" s="96"/>
      <c r="D68" s="29"/>
      <c r="E68" s="71"/>
      <c r="F68" s="72"/>
      <c r="G68" s="32"/>
      <c r="H68" s="73"/>
      <c r="I68" s="74"/>
      <c r="J68" s="59"/>
      <c r="K68" s="60"/>
      <c r="L68" s="60"/>
      <c r="M68" s="60"/>
      <c r="N68" s="75"/>
    </row>
    <row r="69" spans="1:14" x14ac:dyDescent="0.25">
      <c r="A69" s="98"/>
      <c r="B69" s="36"/>
      <c r="C69" s="96"/>
      <c r="D69" s="29"/>
      <c r="E69" s="71"/>
      <c r="F69" s="72"/>
      <c r="G69" s="32"/>
      <c r="H69" s="73"/>
      <c r="I69" s="74"/>
      <c r="J69" s="59"/>
      <c r="K69" s="60"/>
      <c r="L69" s="60"/>
      <c r="M69" s="60"/>
      <c r="N69" s="75"/>
    </row>
    <row r="70" spans="1:14" x14ac:dyDescent="0.25">
      <c r="A70" s="98" t="str">
        <f>IFERROR(VLOOKUP(B70,Banco_Dados!$B$2:$G$18547,3,0),"")</f>
        <v/>
      </c>
      <c r="B70" s="36"/>
      <c r="C70" s="96" t="str">
        <f>IFERROR(VLOOKUP(B70,Banco_Dados!$B$2:$G$9706,5,0),"")</f>
        <v/>
      </c>
      <c r="D70" s="29"/>
      <c r="E70" s="71"/>
      <c r="F70" s="72"/>
      <c r="G70" s="32"/>
      <c r="H70" s="73"/>
      <c r="I70" s="74"/>
      <c r="J70" s="59"/>
      <c r="K70" s="60"/>
      <c r="L70" s="60"/>
      <c r="M70" s="60"/>
      <c r="N70" s="75"/>
    </row>
    <row r="71" spans="1:14" x14ac:dyDescent="0.25">
      <c r="A71" s="98" t="str">
        <f>IFERROR(VLOOKUP(B71,Banco_Dados!$B$2:$G$18547,3,0),"")</f>
        <v/>
      </c>
      <c r="B71" s="36"/>
      <c r="C71" s="96" t="str">
        <f>IFERROR(VLOOKUP(B71,Banco_Dados!$B$2:$G$9706,5,0),"")</f>
        <v/>
      </c>
      <c r="D71" s="29"/>
      <c r="E71" s="71"/>
      <c r="F71" s="72"/>
      <c r="G71" s="32"/>
      <c r="H71" s="73"/>
      <c r="I71" s="74"/>
      <c r="J71" s="59"/>
      <c r="K71" s="60"/>
      <c r="L71" s="60"/>
      <c r="M71" s="60"/>
      <c r="N71" s="75"/>
    </row>
    <row r="72" spans="1:14" x14ac:dyDescent="0.25">
      <c r="A72" s="98" t="str">
        <f>IFERROR(VLOOKUP(B72,Banco_Dados!$B$2:$G$18547,3,0),"")</f>
        <v/>
      </c>
      <c r="B72" s="36"/>
      <c r="C72" s="96" t="str">
        <f>IFERROR(VLOOKUP(B72,Banco_Dados!$B$2:$G$9706,5,0),"")</f>
        <v/>
      </c>
      <c r="D72" s="29"/>
      <c r="E72" s="71"/>
      <c r="F72" s="72"/>
      <c r="G72" s="32"/>
      <c r="H72" s="73"/>
      <c r="I72" s="74"/>
      <c r="J72" s="59"/>
      <c r="K72" s="60"/>
      <c r="L72" s="60"/>
      <c r="M72" s="60"/>
      <c r="N72" s="75"/>
    </row>
    <row r="73" spans="1:14" x14ac:dyDescent="0.25">
      <c r="A73" s="98" t="str">
        <f>IFERROR(VLOOKUP(B73,Banco_Dados!$B$2:$G$18547,3,0),"")</f>
        <v/>
      </c>
      <c r="B73" s="36"/>
      <c r="C73" s="96" t="str">
        <f>IFERROR(VLOOKUP(B73,Banco_Dados!$B$2:$G$9706,5,0),"")</f>
        <v/>
      </c>
      <c r="D73" s="29"/>
      <c r="E73" s="71"/>
      <c r="F73" s="72"/>
      <c r="G73" s="32"/>
      <c r="H73" s="73"/>
      <c r="I73" s="74"/>
      <c r="J73" s="59"/>
      <c r="K73" s="60"/>
      <c r="L73" s="60"/>
      <c r="M73" s="60"/>
      <c r="N73" s="75"/>
    </row>
    <row r="74" spans="1:14" x14ac:dyDescent="0.25">
      <c r="A74" s="98" t="str">
        <f>IFERROR(VLOOKUP(B74,Banco_Dados!$B$2:$G$18547,3,0),"")</f>
        <v/>
      </c>
      <c r="B74" s="36"/>
      <c r="C74" s="96" t="str">
        <f>IFERROR(VLOOKUP(B74,Banco_Dados!$B$2:$G$9706,5,0),"")</f>
        <v/>
      </c>
      <c r="D74" s="29"/>
      <c r="E74" s="71"/>
      <c r="F74" s="72"/>
      <c r="G74" s="32"/>
      <c r="H74" s="73"/>
      <c r="I74" s="74"/>
      <c r="J74" s="59"/>
      <c r="K74" s="60"/>
      <c r="L74" s="60"/>
      <c r="M74" s="60"/>
      <c r="N74" s="75"/>
    </row>
    <row r="75" spans="1:14" x14ac:dyDescent="0.25">
      <c r="A75" s="98" t="str">
        <f>IFERROR(VLOOKUP(B75,Banco_Dados!$B$2:$G$18547,3,0),"")</f>
        <v/>
      </c>
      <c r="B75" s="36"/>
      <c r="C75" s="96" t="str">
        <f>IFERROR(VLOOKUP(B75,Banco_Dados!$B$2:$G$9706,5,0),"")</f>
        <v/>
      </c>
      <c r="D75" s="29"/>
      <c r="E75" s="71"/>
      <c r="F75" s="72"/>
      <c r="G75" s="32"/>
      <c r="H75" s="73"/>
      <c r="I75" s="74"/>
      <c r="J75" s="59"/>
      <c r="K75" s="60"/>
      <c r="L75" s="60"/>
      <c r="M75" s="60"/>
      <c r="N75" s="75"/>
    </row>
    <row r="76" spans="1:14" x14ac:dyDescent="0.25">
      <c r="A76" s="98" t="str">
        <f>IFERROR(VLOOKUP(B76,Banco_Dados!$B$2:$G$18547,3,0),"")</f>
        <v/>
      </c>
      <c r="B76" s="36"/>
      <c r="C76" s="96" t="str">
        <f>IFERROR(VLOOKUP(B76,Banco_Dados!$B$2:$G$9706,5,0),"")</f>
        <v/>
      </c>
      <c r="D76" s="29"/>
      <c r="E76" s="71"/>
      <c r="F76" s="72"/>
      <c r="G76" s="32"/>
      <c r="H76" s="73"/>
      <c r="I76" s="74"/>
      <c r="J76" s="59"/>
      <c r="K76" s="60"/>
      <c r="L76" s="60"/>
      <c r="M76" s="60"/>
      <c r="N76" s="75"/>
    </row>
    <row r="77" spans="1:14" x14ac:dyDescent="0.25">
      <c r="A77" s="98" t="str">
        <f>IFERROR(VLOOKUP(B77,Banco_Dados!$B$2:$G$18547,3,0),"")</f>
        <v/>
      </c>
      <c r="B77" s="36"/>
      <c r="C77" s="96" t="str">
        <f>IFERROR(VLOOKUP(B77,Banco_Dados!$B$2:$G$9706,5,0),"")</f>
        <v/>
      </c>
      <c r="D77" s="29"/>
      <c r="E77" s="71"/>
      <c r="F77" s="72"/>
      <c r="G77" s="32"/>
      <c r="H77" s="73"/>
      <c r="I77" s="74"/>
      <c r="J77" s="59"/>
      <c r="K77" s="60"/>
      <c r="L77" s="60"/>
      <c r="M77" s="60"/>
      <c r="N77" s="75"/>
    </row>
    <row r="78" spans="1:14" x14ac:dyDescent="0.25">
      <c r="A78" s="98" t="str">
        <f>IFERROR(VLOOKUP(B78,Banco_Dados!$B$2:$G$18547,3,0),"")</f>
        <v/>
      </c>
      <c r="B78" s="36"/>
      <c r="C78" s="96" t="str">
        <f>IFERROR(VLOOKUP(B78,Banco_Dados!$B$2:$G$9706,5,0),"")</f>
        <v/>
      </c>
      <c r="D78" s="29"/>
      <c r="E78" s="71"/>
      <c r="F78" s="72"/>
      <c r="G78" s="32"/>
      <c r="H78" s="73"/>
      <c r="I78" s="74"/>
      <c r="J78" s="59"/>
      <c r="K78" s="60"/>
      <c r="L78" s="60"/>
      <c r="M78" s="60"/>
      <c r="N78" s="75"/>
    </row>
    <row r="79" spans="1:14" x14ac:dyDescent="0.25">
      <c r="A79" s="98" t="str">
        <f>IFERROR(VLOOKUP(B79,Banco_Dados!$B$2:$G$18547,3,0),"")</f>
        <v/>
      </c>
      <c r="B79" s="36"/>
      <c r="C79" s="96" t="str">
        <f>IFERROR(VLOOKUP(B79,Banco_Dados!$B$2:$G$9706,5,0),"")</f>
        <v/>
      </c>
      <c r="D79" s="29"/>
      <c r="E79" s="71"/>
      <c r="F79" s="72"/>
      <c r="G79" s="32"/>
      <c r="H79" s="73"/>
      <c r="I79" s="74"/>
      <c r="J79" s="59"/>
      <c r="K79" s="60"/>
      <c r="L79" s="60"/>
      <c r="M79" s="60"/>
      <c r="N79" s="75"/>
    </row>
    <row r="80" spans="1:14" x14ac:dyDescent="0.25">
      <c r="A80" s="98" t="str">
        <f>IFERROR(VLOOKUP(B80,Banco_Dados!$B$2:$G$18547,3,0),"")</f>
        <v/>
      </c>
      <c r="B80" s="36"/>
      <c r="C80" s="96" t="str">
        <f>IFERROR(VLOOKUP(B80,Banco_Dados!$B$2:$G$9706,5,0),"")</f>
        <v/>
      </c>
      <c r="D80" s="29"/>
      <c r="E80" s="71"/>
      <c r="F80" s="72"/>
      <c r="G80" s="32"/>
      <c r="H80" s="73"/>
      <c r="I80" s="74"/>
      <c r="J80" s="59"/>
      <c r="K80" s="60"/>
      <c r="L80" s="60"/>
      <c r="M80" s="60"/>
      <c r="N80" s="75"/>
    </row>
    <row r="81" spans="1:14" x14ac:dyDescent="0.25">
      <c r="A81" s="98" t="str">
        <f>IFERROR(VLOOKUP(B81,Banco_Dados!$B$2:$G$18547,3,0),"")</f>
        <v/>
      </c>
      <c r="B81" s="36"/>
      <c r="C81" s="96" t="str">
        <f>IFERROR(VLOOKUP(B81,Banco_Dados!$B$2:$G$9706,5,0),"")</f>
        <v/>
      </c>
      <c r="D81" s="29"/>
      <c r="E81" s="71"/>
      <c r="F81" s="72"/>
      <c r="G81" s="32"/>
      <c r="H81" s="73"/>
      <c r="I81" s="74"/>
      <c r="J81" s="59"/>
      <c r="K81" s="60"/>
      <c r="L81" s="60"/>
      <c r="M81" s="60"/>
      <c r="N81" s="75"/>
    </row>
  </sheetData>
  <conditionalFormatting sqref="M2:M69">
    <cfRule type="cellIs" dxfId="107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57"/>
  <sheetViews>
    <sheetView topLeftCell="A13" workbookViewId="0">
      <selection activeCell="Q45" sqref="Q45"/>
    </sheetView>
  </sheetViews>
  <sheetFormatPr defaultColWidth="8.85546875" defaultRowHeight="12" x14ac:dyDescent="0.2"/>
  <cols>
    <col min="1" max="1" width="8.85546875" style="107"/>
    <col min="2" max="2" width="11.42578125" style="117" customWidth="1"/>
    <col min="3" max="3" width="9.28515625" style="15" bestFit="1" customWidth="1"/>
    <col min="4" max="9" width="8.85546875" style="15"/>
    <col min="10" max="10" width="8.85546875" style="107"/>
    <col min="11" max="11" width="8.85546875" style="15"/>
    <col min="12" max="12" width="8.28515625" style="15" bestFit="1" customWidth="1"/>
    <col min="13" max="13" width="8.85546875" style="15"/>
    <col min="14" max="14" width="17" style="15" customWidth="1"/>
    <col min="15" max="16384" width="8.85546875" style="15"/>
  </cols>
  <sheetData>
    <row r="1" spans="1:14" x14ac:dyDescent="0.2">
      <c r="A1" s="97" t="s">
        <v>93</v>
      </c>
      <c r="B1" s="114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14610</v>
      </c>
      <c r="I1" s="55" t="s">
        <v>99</v>
      </c>
      <c r="J1" s="102" t="s">
        <v>14736</v>
      </c>
      <c r="K1" s="55" t="s">
        <v>14737</v>
      </c>
      <c r="L1" s="55" t="s">
        <v>112</v>
      </c>
      <c r="M1" s="55" t="s">
        <v>7071</v>
      </c>
      <c r="N1" s="55" t="s">
        <v>14735</v>
      </c>
    </row>
    <row r="2" spans="1:14" ht="12.75" thickBot="1" x14ac:dyDescent="0.25">
      <c r="A2" s="98" t="str">
        <f>IFERROR(VLOOKUP(B2,Banco_Dados!$B$2:$G$9706,3,0),"")</f>
        <v xml:space="preserve">   13,50</v>
      </c>
      <c r="B2" s="115" t="s">
        <v>27956</v>
      </c>
      <c r="C2" s="28" t="str">
        <f>IFERROR(VLOOKUP(B2,Banco_Dados!$B$2:$G$9706,5,0),"")</f>
        <v>22/02/2021</v>
      </c>
      <c r="D2" s="29" t="str">
        <f t="shared" ref="D2:D33" si="0">IF(G2&gt;(-10%),"Aguardar",IF(F2&gt;2%,"Montar","Aguardar"))</f>
        <v>Aguardar</v>
      </c>
      <c r="E2" s="30">
        <f>RTD("octo.rtdserver","",B2,56)</f>
        <v>0.02</v>
      </c>
      <c r="F2" s="31">
        <f t="shared" ref="F2:F33" si="1">IFERROR(E2*100%/A2,"")</f>
        <v>1.4814814814814814E-3</v>
      </c>
      <c r="G2" s="32">
        <f t="shared" ref="G2:G33" si="2">IFERROR((A2/$L$2)-100%,"")</f>
        <v>-0.52514948997537814</v>
      </c>
      <c r="H2" s="27" t="str">
        <f t="shared" ref="H2:H33" si="3">IF(G2&lt;(-3%),"OTM",IF(G2&gt;(3%),"ITM","ATM"))</f>
        <v>OTM</v>
      </c>
      <c r="I2" s="33">
        <f>RTD("octo.rtdserver","",B2,73)</f>
        <v>7800</v>
      </c>
      <c r="J2" s="102">
        <f t="shared" ref="J2:J33" ca="1" si="4">C2-TODAY()</f>
        <v>35</v>
      </c>
      <c r="K2" s="15" t="s">
        <v>26</v>
      </c>
      <c r="L2" s="30">
        <f>RTD("octo.rtdserver","",K2,56)</f>
        <v>28.43</v>
      </c>
      <c r="M2" s="103">
        <f>IFERROR(RTD("octo.rtdserver","",K2,60)/100,"")</f>
        <v>1.1000000000000001E-2</v>
      </c>
      <c r="N2" s="26">
        <f>VLOOKUP(K2,Banco_Volatilidade!$A$2:$H$492,5,0)</f>
        <v>0.44130000000000003</v>
      </c>
    </row>
    <row r="3" spans="1:14" ht="12.75" thickBot="1" x14ac:dyDescent="0.25">
      <c r="A3" s="98" t="str">
        <f>IFERROR(VLOOKUP(B3,Banco_Dados!$B$2:$G$9706,3,0),"")</f>
        <v xml:space="preserve">   15,00</v>
      </c>
      <c r="B3" s="115" t="s">
        <v>12360</v>
      </c>
      <c r="C3" s="28" t="str">
        <f>IFERROR(VLOOKUP(B3,Banco_Dados!$B$2:$G$9706,5,0),"")</f>
        <v>22/02/2021</v>
      </c>
      <c r="D3" s="29" t="str">
        <f t="shared" si="0"/>
        <v>Aguardar</v>
      </c>
      <c r="E3" s="30">
        <f>RTD("octo.rtdserver","",B3,56)</f>
        <v>0.02</v>
      </c>
      <c r="F3" s="31">
        <f t="shared" si="1"/>
        <v>1.3333333333333333E-3</v>
      </c>
      <c r="G3" s="32">
        <f t="shared" si="2"/>
        <v>-0.4723883221948646</v>
      </c>
      <c r="H3" s="27" t="str">
        <f t="shared" si="3"/>
        <v>OTM</v>
      </c>
      <c r="I3" s="33">
        <f>RTD("octo.rtdserver","",B3,73)</f>
        <v>60600</v>
      </c>
      <c r="J3" s="102">
        <f t="shared" ca="1" si="4"/>
        <v>35</v>
      </c>
      <c r="K3" s="15" t="s">
        <v>3</v>
      </c>
      <c r="L3" s="30">
        <f>RTD("octo.rtdserver","",K3,56)</f>
        <v>26.97</v>
      </c>
      <c r="M3" s="103">
        <f>IFERROR(RTD("octo.rtdserver","",K3,60)/100,"")</f>
        <v>8.6E-3</v>
      </c>
      <c r="N3" s="26">
        <f>VLOOKUP(K3,Banco_Volatilidade!$A$2:$H$492,5,0)</f>
        <v>0.4259</v>
      </c>
    </row>
    <row r="4" spans="1:14" ht="12.75" thickBot="1" x14ac:dyDescent="0.25">
      <c r="A4" s="98" t="str">
        <f>IFERROR(VLOOKUP(B4,Banco_Dados!$B$2:$G$9706,3,0),"")</f>
        <v xml:space="preserve">   16,00</v>
      </c>
      <c r="B4" s="115" t="s">
        <v>16767</v>
      </c>
      <c r="C4" s="28" t="str">
        <f>IFERROR(VLOOKUP(B4,Banco_Dados!$B$2:$G$9706,5,0),"")</f>
        <v>22/02/2021</v>
      </c>
      <c r="D4" s="29" t="str">
        <f t="shared" si="0"/>
        <v>Aguardar</v>
      </c>
      <c r="E4" s="30">
        <f>RTD("octo.rtdserver","",B4,56)</f>
        <v>0.03</v>
      </c>
      <c r="F4" s="31">
        <f t="shared" si="1"/>
        <v>1.8749999999999999E-3</v>
      </c>
      <c r="G4" s="32">
        <f t="shared" si="2"/>
        <v>-0.4372142103411889</v>
      </c>
      <c r="H4" s="27" t="str">
        <f t="shared" si="3"/>
        <v>OTM</v>
      </c>
      <c r="I4" s="33">
        <f>RTD("octo.rtdserver","",B4,73)</f>
        <v>124400</v>
      </c>
      <c r="J4" s="102">
        <f t="shared" ca="1" si="4"/>
        <v>35</v>
      </c>
      <c r="K4" s="15" t="s">
        <v>7072</v>
      </c>
      <c r="L4" s="30">
        <f>RTD("octo.rtdserver","",K4,56)</f>
        <v>61.97</v>
      </c>
      <c r="M4" s="103">
        <f>IFERROR(RTD("octo.rtdserver","",K4,60)/100,"")</f>
        <v>1.34E-2</v>
      </c>
      <c r="N4" s="26">
        <f>VLOOKUP(K4,Banco_Volatilidade!$A$2:$H$492,5,0)</f>
        <v>0.42849999999999999</v>
      </c>
    </row>
    <row r="5" spans="1:14" ht="12.75" thickBot="1" x14ac:dyDescent="0.25">
      <c r="A5" s="98" t="str">
        <f>IFERROR(VLOOKUP(B5,Banco_Dados!$B$2:$G$9706,3,0),"")</f>
        <v xml:space="preserve">   18,50</v>
      </c>
      <c r="B5" s="115" t="s">
        <v>27957</v>
      </c>
      <c r="C5" s="28" t="str">
        <f>IFERROR(VLOOKUP(B5,Banco_Dados!$B$2:$G$9706,5,0),"")</f>
        <v>22/02/2021</v>
      </c>
      <c r="D5" s="29" t="str">
        <f t="shared" si="0"/>
        <v>Aguardar</v>
      </c>
      <c r="E5" s="30">
        <f>RTD("octo.rtdserver","",B5,56)</f>
        <v>0.05</v>
      </c>
      <c r="F5" s="31">
        <f t="shared" si="1"/>
        <v>2.7027027027027029E-3</v>
      </c>
      <c r="G5" s="32">
        <f t="shared" si="2"/>
        <v>-0.34927893070699967</v>
      </c>
      <c r="H5" s="27" t="str">
        <f t="shared" si="3"/>
        <v>OTM</v>
      </c>
      <c r="I5" s="33">
        <f>RTD("octo.rtdserver","",B5,73)</f>
        <v>2600</v>
      </c>
      <c r="J5" s="102">
        <f t="shared" ca="1" si="4"/>
        <v>35</v>
      </c>
      <c r="K5" s="15" t="s">
        <v>15</v>
      </c>
      <c r="L5" s="30">
        <f>RTD("octo.rtdserver","",K5,56)</f>
        <v>31.59</v>
      </c>
      <c r="M5" s="103">
        <f>IFERROR(RTD("octo.rtdserver","",K5,60)/100,"")</f>
        <v>7.3000000000000001E-3</v>
      </c>
      <c r="N5" s="26">
        <f>VLOOKUP(K5,Banco_Volatilidade!$A$2:$H$492,5,0)</f>
        <v>0.37080000000000002</v>
      </c>
    </row>
    <row r="6" spans="1:14" ht="12.75" thickBot="1" x14ac:dyDescent="0.25">
      <c r="A6" s="98" t="str">
        <f>IFERROR(VLOOKUP(B6,Banco_Dados!$B$2:$G$9706,3,0),"")</f>
        <v xml:space="preserve">   18,75</v>
      </c>
      <c r="B6" s="115" t="s">
        <v>21255</v>
      </c>
      <c r="C6" s="28" t="str">
        <f>IFERROR(VLOOKUP(B6,Banco_Dados!$B$2:$G$9706,5,0),"")</f>
        <v>22/02/2021</v>
      </c>
      <c r="D6" s="29" t="str">
        <f t="shared" si="0"/>
        <v>Aguardar</v>
      </c>
      <c r="E6" s="30">
        <f>RTD("octo.rtdserver","",B6,56)</f>
        <v>7.0000000000000007E-2</v>
      </c>
      <c r="F6" s="31">
        <f t="shared" si="1"/>
        <v>3.7333333333333337E-3</v>
      </c>
      <c r="G6" s="32">
        <f t="shared" si="2"/>
        <v>-0.34048540274358075</v>
      </c>
      <c r="H6" s="27" t="str">
        <f t="shared" si="3"/>
        <v>OTM</v>
      </c>
      <c r="I6" s="33">
        <f>RTD("octo.rtdserver","",B6,73)</f>
        <v>0</v>
      </c>
      <c r="J6" s="102">
        <f t="shared" ca="1" si="4"/>
        <v>35</v>
      </c>
      <c r="K6" s="15" t="s">
        <v>2</v>
      </c>
      <c r="L6" s="30">
        <f>RTD("octo.rtdserver","",K6,56)</f>
        <v>36.78</v>
      </c>
      <c r="M6" s="103">
        <f>IFERROR(RTD("octo.rtdserver","",K6,60)/100,"")</f>
        <v>1.32E-2</v>
      </c>
      <c r="N6" s="26">
        <f>VLOOKUP(K6,Banco_Volatilidade!$A$2:$H$492,5,0)</f>
        <v>0.37159999999999999</v>
      </c>
    </row>
    <row r="7" spans="1:14" ht="12.75" thickBot="1" x14ac:dyDescent="0.25">
      <c r="A7" s="98" t="str">
        <f>IFERROR(VLOOKUP(B7,Banco_Dados!$B$2:$G$9706,3,0),"")</f>
        <v xml:space="preserve">   19,00</v>
      </c>
      <c r="B7" s="115" t="s">
        <v>15882</v>
      </c>
      <c r="C7" s="28" t="str">
        <f>IFERROR(VLOOKUP(B7,Banco_Dados!$B$2:$G$9706,5,0),"")</f>
        <v>22/02/2021</v>
      </c>
      <c r="D7" s="29" t="str">
        <f t="shared" si="0"/>
        <v>Aguardar</v>
      </c>
      <c r="E7" s="30">
        <f>RTD("octo.rtdserver","",B7,56)</f>
        <v>0.05</v>
      </c>
      <c r="F7" s="31">
        <f t="shared" si="1"/>
        <v>2.631578947368421E-3</v>
      </c>
      <c r="G7" s="32">
        <f t="shared" si="2"/>
        <v>-0.33169187478016182</v>
      </c>
      <c r="H7" s="27" t="str">
        <f t="shared" si="3"/>
        <v>OTM</v>
      </c>
      <c r="I7" s="33">
        <f>RTD("octo.rtdserver","",B7,73)</f>
        <v>2000</v>
      </c>
      <c r="J7" s="102">
        <f t="shared" ca="1" si="4"/>
        <v>35</v>
      </c>
      <c r="K7" s="15" t="s">
        <v>7074</v>
      </c>
      <c r="L7" s="30">
        <f>RTD("octo.rtdserver","",K7,56)</f>
        <v>11.89</v>
      </c>
      <c r="M7" s="103">
        <f>IFERROR(RTD("octo.rtdserver","",K7,60)/100,"")</f>
        <v>7.6E-3</v>
      </c>
      <c r="N7" s="26">
        <f>VLOOKUP(K7,Banco_Volatilidade!$A$2:$H$492,5,0)</f>
        <v>0.39460000000000001</v>
      </c>
    </row>
    <row r="8" spans="1:14" ht="12.75" thickBot="1" x14ac:dyDescent="0.25">
      <c r="A8" s="98" t="str">
        <f>IFERROR(VLOOKUP(B8,Banco_Dados!$B$2:$G$9706,3,0),"")</f>
        <v xml:space="preserve">   19,25</v>
      </c>
      <c r="B8" s="115" t="s">
        <v>20778</v>
      </c>
      <c r="C8" s="28" t="str">
        <f>IFERROR(VLOOKUP(B8,Banco_Dados!$B$2:$G$9706,5,0),"")</f>
        <v>22/02/2021</v>
      </c>
      <c r="D8" s="29" t="str">
        <f t="shared" si="0"/>
        <v>Aguardar</v>
      </c>
      <c r="E8" s="30">
        <f>RTD("octo.rtdserver","",B8,56)</f>
        <v>0.08</v>
      </c>
      <c r="F8" s="31">
        <f t="shared" si="1"/>
        <v>4.1558441558441558E-3</v>
      </c>
      <c r="G8" s="32">
        <f t="shared" si="2"/>
        <v>-0.3228983468167429</v>
      </c>
      <c r="H8" s="27" t="str">
        <f t="shared" si="3"/>
        <v>OTM</v>
      </c>
      <c r="I8" s="33">
        <f>RTD("octo.rtdserver","",B8,73)</f>
        <v>28000</v>
      </c>
      <c r="J8" s="102">
        <f t="shared" ca="1" si="4"/>
        <v>35</v>
      </c>
      <c r="K8" s="15" t="s">
        <v>7075</v>
      </c>
      <c r="L8" s="30">
        <f>RTD("octo.rtdserver","",K8,56)</f>
        <v>24.6</v>
      </c>
      <c r="M8" s="103">
        <f>IFERROR(RTD("octo.rtdserver","",K8,60)/100,"")</f>
        <v>4.4600000000000001E-2</v>
      </c>
      <c r="N8" s="26">
        <f>VLOOKUP(K8,Banco_Volatilidade!$A$2:$H$492,5,0)</f>
        <v>0.66949999999999998</v>
      </c>
    </row>
    <row r="9" spans="1:14" ht="12.75" thickBot="1" x14ac:dyDescent="0.25">
      <c r="A9" s="98" t="str">
        <f>IFERROR(VLOOKUP(B9,Banco_Dados!$B$2:$G$9706,3,0),"")</f>
        <v xml:space="preserve">   19,50</v>
      </c>
      <c r="B9" s="115" t="s">
        <v>27958</v>
      </c>
      <c r="C9" s="28" t="str">
        <f>IFERROR(VLOOKUP(B9,Banco_Dados!$B$2:$G$9706,5,0),"")</f>
        <v>22/02/2021</v>
      </c>
      <c r="D9" s="29" t="str">
        <f t="shared" si="0"/>
        <v>Aguardar</v>
      </c>
      <c r="E9" s="30">
        <f>RTD("octo.rtdserver","",B9,56)</f>
        <v>0.05</v>
      </c>
      <c r="F9" s="31">
        <f t="shared" si="1"/>
        <v>2.5641025641025641E-3</v>
      </c>
      <c r="G9" s="32">
        <f t="shared" si="2"/>
        <v>-0.31410481885332397</v>
      </c>
      <c r="H9" s="27" t="str">
        <f t="shared" si="3"/>
        <v>OTM</v>
      </c>
      <c r="I9" s="33">
        <f>RTD("octo.rtdserver","",B9,73)</f>
        <v>0</v>
      </c>
      <c r="J9" s="102">
        <f t="shared" ca="1" si="4"/>
        <v>35</v>
      </c>
      <c r="K9" s="15" t="s">
        <v>9728</v>
      </c>
      <c r="L9" s="30">
        <f>RTD("octo.rtdserver","",K9,56)</f>
        <v>14.92</v>
      </c>
      <c r="M9" s="103">
        <f>IFERROR(RTD("octo.rtdserver","",K9,60)/100,"")</f>
        <v>2.3300000000000001E-2</v>
      </c>
      <c r="N9" s="26">
        <f>VLOOKUP(K9,Banco_Volatilidade!$A$2:$H$492,5,0)</f>
        <v>0.44569999999999999</v>
      </c>
    </row>
    <row r="10" spans="1:14" ht="12.75" thickBot="1" x14ac:dyDescent="0.25">
      <c r="A10" s="98" t="str">
        <f>IFERROR(VLOOKUP(B10,Banco_Dados!$B$2:$G$9706,3,0),"")</f>
        <v xml:space="preserve">   19,75</v>
      </c>
      <c r="B10" s="115" t="s">
        <v>20779</v>
      </c>
      <c r="C10" s="28" t="str">
        <f>IFERROR(VLOOKUP(B10,Banco_Dados!$B$2:$G$9706,5,0),"")</f>
        <v>22/02/2021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3.5443037974683548E-3</v>
      </c>
      <c r="G10" s="32">
        <f t="shared" si="2"/>
        <v>-0.30531129088990505</v>
      </c>
      <c r="H10" s="27" t="str">
        <f t="shared" si="3"/>
        <v>OTM</v>
      </c>
      <c r="I10" s="33">
        <f>RTD("octo.rtdserver","",B10,73)</f>
        <v>5200</v>
      </c>
      <c r="J10" s="102">
        <f t="shared" ca="1" si="4"/>
        <v>35</v>
      </c>
      <c r="K10" s="15" t="s">
        <v>1</v>
      </c>
      <c r="L10" s="30">
        <f>RTD("octo.rtdserver","",K10,56)</f>
        <v>39.159999999999997</v>
      </c>
      <c r="M10" s="103">
        <f>IFERROR(RTD("octo.rtdserver","",K10,60)/100,"")</f>
        <v>4.6500000000000007E-2</v>
      </c>
      <c r="N10" s="26">
        <f>VLOOKUP(K10,Banco_Volatilidade!$A$2:$H$492,5,0)</f>
        <v>0.66210000000000002</v>
      </c>
    </row>
    <row r="11" spans="1:14" ht="12.75" thickBot="1" x14ac:dyDescent="0.25">
      <c r="A11" s="98" t="str">
        <f>IFERROR(VLOOKUP(B11,Banco_Dados!$B$2:$G$9706,3,0),"")</f>
        <v xml:space="preserve">   20,00</v>
      </c>
      <c r="B11" s="115" t="s">
        <v>8631</v>
      </c>
      <c r="C11" s="28" t="str">
        <f>IFERROR(VLOOKUP(B11,Banco_Dados!$B$2:$G$9706,5,0),"")</f>
        <v>22/02/2021</v>
      </c>
      <c r="D11" s="29" t="str">
        <f t="shared" si="0"/>
        <v>Aguardar</v>
      </c>
      <c r="E11" s="30">
        <f>RTD("octo.rtdserver","",B11,56)</f>
        <v>0.06</v>
      </c>
      <c r="F11" s="31">
        <f t="shared" si="1"/>
        <v>3.0000000000000001E-3</v>
      </c>
      <c r="G11" s="32">
        <f t="shared" si="2"/>
        <v>-0.29651776292648613</v>
      </c>
      <c r="H11" s="27" t="str">
        <f t="shared" si="3"/>
        <v>OTM</v>
      </c>
      <c r="I11" s="33">
        <f>RTD("octo.rtdserver","",B11,73)</f>
        <v>42000</v>
      </c>
      <c r="J11" s="102">
        <f t="shared" ca="1" si="4"/>
        <v>35</v>
      </c>
      <c r="K11" s="15" t="s">
        <v>9636</v>
      </c>
      <c r="L11" s="30">
        <f>RTD("octo.rtdserver","",K11,56)</f>
        <v>4.79</v>
      </c>
      <c r="M11" s="103">
        <f>IFERROR(RTD("octo.rtdserver","",K11,60)/100,"")</f>
        <v>6.3E-3</v>
      </c>
      <c r="N11" s="26" t="e">
        <f>VLOOKUP(K11,Banco_Volatilidade!$A$2:$H$492,5,0)</f>
        <v>#N/A</v>
      </c>
    </row>
    <row r="12" spans="1:14" ht="12.75" thickBot="1" x14ac:dyDescent="0.25">
      <c r="A12" s="98" t="str">
        <f>IFERROR(VLOOKUP(B12,Banco_Dados!$B$2:$G$9706,3,0),"")</f>
        <v xml:space="preserve">   20,25</v>
      </c>
      <c r="B12" s="115" t="s">
        <v>21426</v>
      </c>
      <c r="C12" s="28" t="str">
        <f>IFERROR(VLOOKUP(B12,Banco_Dados!$B$2:$G$9706,5,0),"")</f>
        <v>22/02/2021</v>
      </c>
      <c r="D12" s="29" t="str">
        <f t="shared" si="0"/>
        <v>Aguardar</v>
      </c>
      <c r="E12" s="30">
        <f>RTD("octo.rtdserver","",B12,56)</f>
        <v>0.08</v>
      </c>
      <c r="F12" s="31">
        <f t="shared" si="1"/>
        <v>3.9506172839506174E-3</v>
      </c>
      <c r="G12" s="32">
        <f t="shared" si="2"/>
        <v>-0.2877242349630672</v>
      </c>
      <c r="H12" s="27" t="str">
        <f t="shared" si="3"/>
        <v>OTM</v>
      </c>
      <c r="I12" s="33">
        <f>RTD("octo.rtdserver","",B12,73)</f>
        <v>0</v>
      </c>
      <c r="J12" s="102">
        <f t="shared" ca="1" si="4"/>
        <v>35</v>
      </c>
      <c r="K12" s="15" t="s">
        <v>74</v>
      </c>
      <c r="L12" s="30">
        <f>RTD("octo.rtdserver","",K12,56)</f>
        <v>15.17</v>
      </c>
      <c r="M12" s="103">
        <f>IFERROR(RTD("octo.rtdserver","",K12,60)/100,"")</f>
        <v>0.01</v>
      </c>
      <c r="N12" s="26">
        <f>VLOOKUP(K12,Banco_Volatilidade!$A$2:$H$492,5,0)</f>
        <v>0.52059999999999995</v>
      </c>
    </row>
    <row r="13" spans="1:14" ht="12.75" thickBot="1" x14ac:dyDescent="0.25">
      <c r="A13" s="98" t="str">
        <f>IFERROR(VLOOKUP(B13,Banco_Dados!$B$2:$G$9706,3,0),"")</f>
        <v xml:space="preserve">   20,50</v>
      </c>
      <c r="B13" s="115" t="s">
        <v>21558</v>
      </c>
      <c r="C13" s="28" t="str">
        <f>IFERROR(VLOOKUP(B13,Banco_Dados!$B$2:$G$9706,5,0),"")</f>
        <v>22/02/2021</v>
      </c>
      <c r="D13" s="29" t="str">
        <f t="shared" si="0"/>
        <v>Aguardar</v>
      </c>
      <c r="E13" s="105">
        <f>RTD("octo.rtdserver","",B13,56)</f>
        <v>0.08</v>
      </c>
      <c r="F13" s="31">
        <f t="shared" si="1"/>
        <v>3.9024390243902439E-3</v>
      </c>
      <c r="G13" s="32">
        <f t="shared" si="2"/>
        <v>-0.27893070699964828</v>
      </c>
      <c r="H13" s="106" t="str">
        <f t="shared" si="3"/>
        <v>OTM</v>
      </c>
      <c r="I13" s="33">
        <f>RTD("octo.rtdserver","",B13,73)</f>
        <v>0</v>
      </c>
      <c r="J13" s="102">
        <f t="shared" ca="1" si="4"/>
        <v>35</v>
      </c>
      <c r="L13" s="15" t="str">
        <f>RTD("octo.rtdserver","",K13,56)</f>
        <v>-</v>
      </c>
      <c r="M13" s="15" t="str">
        <f>IFERROR(RTD("octo.rtdserver","",K13,60)/100,"")</f>
        <v/>
      </c>
      <c r="N13" s="104" t="e">
        <f>VLOOKUP(K13,Banco_Volatilidade!$A$2:$H$492,5,0)</f>
        <v>#N/A</v>
      </c>
    </row>
    <row r="14" spans="1:14" ht="12.75" thickBot="1" x14ac:dyDescent="0.25">
      <c r="A14" s="98" t="str">
        <f>IFERROR(VLOOKUP(B14,Banco_Dados!$B$2:$G$9706,3,0),"")</f>
        <v xml:space="preserve">   20,75</v>
      </c>
      <c r="B14" s="115" t="s">
        <v>20780</v>
      </c>
      <c r="C14" s="28" t="str">
        <f>IFERROR(VLOOKUP(B14,Banco_Dados!$B$2:$G$9706,5,0),"")</f>
        <v>22/02/2021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3.8554216867469882E-3</v>
      </c>
      <c r="G14" s="32">
        <f t="shared" si="2"/>
        <v>-0.27013717903622936</v>
      </c>
      <c r="H14" s="27" t="str">
        <f t="shared" si="3"/>
        <v>OTM</v>
      </c>
      <c r="I14" s="33">
        <f>RTD("octo.rtdserver","",B14,73)</f>
        <v>7200</v>
      </c>
      <c r="J14" s="102">
        <f t="shared" ca="1" si="4"/>
        <v>35</v>
      </c>
      <c r="K14" s="15" t="s">
        <v>7073</v>
      </c>
      <c r="L14" s="30">
        <f>RTD("octo.rtdserver","",K14,56)</f>
        <v>35.19</v>
      </c>
      <c r="M14" s="103">
        <f>IFERROR(RTD("octo.rtdserver","",K14,60)/100,"")</f>
        <v>2.4199999999999999E-2</v>
      </c>
      <c r="N14" s="26">
        <f>VLOOKUP(K14,Banco_Volatilidade!$A$2:$H$492,5,0)</f>
        <v>0.58069999999999999</v>
      </c>
    </row>
    <row r="15" spans="1:14" ht="12.75" thickBot="1" x14ac:dyDescent="0.25">
      <c r="A15" s="98" t="str">
        <f>IFERROR(VLOOKUP(B15,Banco_Dados!$B$2:$G$9706,3,0),"")</f>
        <v xml:space="preserve">   21,00</v>
      </c>
      <c r="B15" s="115" t="s">
        <v>20781</v>
      </c>
      <c r="C15" s="28" t="str">
        <f>IFERROR(VLOOKUP(B15,Banco_Dados!$B$2:$G$9706,5,0),"")</f>
        <v>22/02/2021</v>
      </c>
      <c r="D15" s="29" t="str">
        <f t="shared" si="0"/>
        <v>Aguardar</v>
      </c>
      <c r="E15" s="30">
        <f>RTD("octo.rtdserver","",B15,56)</f>
        <v>0.09</v>
      </c>
      <c r="F15" s="31">
        <f t="shared" si="1"/>
        <v>4.2857142857142859E-3</v>
      </c>
      <c r="G15" s="32">
        <f t="shared" si="2"/>
        <v>-0.26134365107281043</v>
      </c>
      <c r="H15" s="27" t="str">
        <f t="shared" si="3"/>
        <v>OTM</v>
      </c>
      <c r="I15" s="33">
        <f>RTD("octo.rtdserver","",B15,73)</f>
        <v>6100</v>
      </c>
      <c r="J15" s="102">
        <f t="shared" ca="1" si="4"/>
        <v>35</v>
      </c>
      <c r="K15" s="15" t="s">
        <v>1957</v>
      </c>
      <c r="L15" s="30">
        <f>RTD("octo.rtdserver","",K15,56)</f>
        <v>3.83</v>
      </c>
      <c r="M15" s="103">
        <f>IFERROR(RTD("octo.rtdserver","",K15,60)/100,"")</f>
        <v>2.5999999999999999E-3</v>
      </c>
      <c r="N15" s="26">
        <f>VLOOKUP(K15,Banco_Volatilidade!$A$2:$H$492,5,0)</f>
        <v>0.4995</v>
      </c>
    </row>
    <row r="16" spans="1:14" ht="12.75" thickBot="1" x14ac:dyDescent="0.25">
      <c r="A16" s="98" t="str">
        <f>IFERROR(VLOOKUP(B16,Banco_Dados!$B$2:$G$9706,3,0),"")</f>
        <v xml:space="preserve">   21,25</v>
      </c>
      <c r="B16" s="115" t="s">
        <v>20782</v>
      </c>
      <c r="C16" s="28" t="str">
        <f>IFERROR(VLOOKUP(B16,Banco_Dados!$B$2:$G$9706,5,0),"")</f>
        <v>22/02/2021</v>
      </c>
      <c r="D16" s="29" t="str">
        <f t="shared" si="0"/>
        <v>Aguardar</v>
      </c>
      <c r="E16" s="30">
        <f>RTD("octo.rtdserver","",B16,56)</f>
        <v>0.08</v>
      </c>
      <c r="F16" s="31">
        <f t="shared" si="1"/>
        <v>3.7647058823529413E-3</v>
      </c>
      <c r="G16" s="32">
        <f t="shared" si="2"/>
        <v>-0.25255012310939151</v>
      </c>
      <c r="H16" s="27" t="str">
        <f t="shared" si="3"/>
        <v>OTM</v>
      </c>
      <c r="I16" s="33">
        <f>RTD("octo.rtdserver","",B16,73)</f>
        <v>1100</v>
      </c>
      <c r="J16" s="102">
        <f t="shared" ca="1" si="4"/>
        <v>35</v>
      </c>
      <c r="K16" s="15" t="s">
        <v>1748</v>
      </c>
      <c r="L16" s="30">
        <f>RTD("octo.rtdserver","",K16,56)</f>
        <v>9.61</v>
      </c>
      <c r="M16" s="103">
        <f>IFERROR(RTD("octo.rtdserver","",K16,60)/100,"")</f>
        <v>3.56E-2</v>
      </c>
      <c r="N16" s="26">
        <f>VLOOKUP(K16,Banco_Volatilidade!$A$2:$H$492,5,0)</f>
        <v>0.4884</v>
      </c>
    </row>
    <row r="17" spans="1:14" ht="12.75" thickBot="1" x14ac:dyDescent="0.25">
      <c r="A17" s="98" t="str">
        <f>IFERROR(VLOOKUP(B17,Banco_Dados!$B$2:$G$9706,3,0),"")</f>
        <v xml:space="preserve">   21,50</v>
      </c>
      <c r="B17" s="115" t="s">
        <v>25886</v>
      </c>
      <c r="C17" s="28" t="str">
        <f>IFERROR(VLOOKUP(B17,Banco_Dados!$B$2:$G$9706,5,0),"")</f>
        <v>22/02/2021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4.6511627906976744E-3</v>
      </c>
      <c r="G17" s="32">
        <f t="shared" si="2"/>
        <v>-0.24375659514597259</v>
      </c>
      <c r="H17" s="27" t="str">
        <f t="shared" si="3"/>
        <v>OTM</v>
      </c>
      <c r="I17" s="33">
        <f>RTD("octo.rtdserver","",B17,73)</f>
        <v>6500</v>
      </c>
      <c r="J17" s="102">
        <f t="shared" ca="1" si="4"/>
        <v>35</v>
      </c>
      <c r="K17" s="15" t="s">
        <v>7076</v>
      </c>
      <c r="L17" s="30">
        <f>RTD("octo.rtdserver","",K17,56)</f>
        <v>94.6</v>
      </c>
      <c r="M17" s="103">
        <f>IFERROR(RTD("octo.rtdserver","",K17,60)/100,"")</f>
        <v>1.1200000000000002E-2</v>
      </c>
      <c r="N17" s="26">
        <f>VLOOKUP(K17,Banco_Volatilidade!$A$2:$H$492,5,0)</f>
        <v>0.34260000000000002</v>
      </c>
    </row>
    <row r="18" spans="1:14" ht="12.75" thickBot="1" x14ac:dyDescent="0.25">
      <c r="A18" s="98" t="str">
        <f>IFERROR(VLOOKUP(B18,Banco_Dados!$B$2:$G$9706,3,0),"")</f>
        <v xml:space="preserve">   21,75</v>
      </c>
      <c r="B18" s="115" t="s">
        <v>20783</v>
      </c>
      <c r="C18" s="28" t="str">
        <f>IFERROR(VLOOKUP(B18,Banco_Dados!$B$2:$G$9706,5,0),"")</f>
        <v>22/02/2021</v>
      </c>
      <c r="D18" s="29" t="str">
        <f t="shared" si="0"/>
        <v>Aguardar</v>
      </c>
      <c r="E18" s="105">
        <f>RTD("octo.rtdserver","",B18,56)</f>
        <v>0.12</v>
      </c>
      <c r="F18" s="31">
        <f t="shared" si="1"/>
        <v>5.5172413793103444E-3</v>
      </c>
      <c r="G18" s="32">
        <f t="shared" si="2"/>
        <v>-0.23496306718255366</v>
      </c>
      <c r="H18" s="106" t="str">
        <f t="shared" si="3"/>
        <v>OTM</v>
      </c>
      <c r="I18" s="33">
        <f>RTD("octo.rtdserver","",B18,73)</f>
        <v>0</v>
      </c>
      <c r="J18" s="102">
        <f t="shared" ca="1" si="4"/>
        <v>35</v>
      </c>
      <c r="L18" s="15" t="str">
        <f>RTD("octo.rtdserver","",K18,56)</f>
        <v>-</v>
      </c>
      <c r="M18" s="15" t="str">
        <f>IFERROR(RTD("octo.rtdserver","",K18,60)/100,"")</f>
        <v/>
      </c>
      <c r="N18" s="104" t="e">
        <f>VLOOKUP(K18,Banco_Volatilidade!$A$2:$H$492,5,0)</f>
        <v>#N/A</v>
      </c>
    </row>
    <row r="19" spans="1:14" ht="12.75" thickBot="1" x14ac:dyDescent="0.25">
      <c r="A19" s="98" t="str">
        <f>IFERROR(VLOOKUP(B19,Banco_Dados!$B$2:$G$9706,3,0),"")</f>
        <v xml:space="preserve">   22,00</v>
      </c>
      <c r="B19" s="115" t="s">
        <v>16771</v>
      </c>
      <c r="C19" s="28" t="str">
        <f>IFERROR(VLOOKUP(B19,Banco_Dados!$B$2:$G$9706,5,0),"")</f>
        <v>22/02/2021</v>
      </c>
      <c r="D19" s="29" t="str">
        <f t="shared" si="0"/>
        <v>Aguardar</v>
      </c>
      <c r="E19" s="105">
        <f>RTD("octo.rtdserver","",B19,56)</f>
        <v>0.11</v>
      </c>
      <c r="F19" s="31">
        <f t="shared" si="1"/>
        <v>5.0000000000000001E-3</v>
      </c>
      <c r="G19" s="32">
        <f t="shared" si="2"/>
        <v>-0.22616953921913474</v>
      </c>
      <c r="H19" s="106" t="str">
        <f t="shared" si="3"/>
        <v>OTM</v>
      </c>
      <c r="I19" s="33">
        <f>RTD("octo.rtdserver","",B19,73)</f>
        <v>18400</v>
      </c>
      <c r="J19" s="102">
        <f t="shared" ca="1" si="4"/>
        <v>35</v>
      </c>
      <c r="L19" s="15" t="str">
        <f>RTD("octo.rtdserver","",K19,56)</f>
        <v>-</v>
      </c>
      <c r="M19" s="15" t="str">
        <f>IFERROR(RTD("octo.rtdserver","",K19,60)/100,"")</f>
        <v/>
      </c>
      <c r="N19" s="104" t="e">
        <f>VLOOKUP(K19,Banco_Volatilidade!$A$2:$H$492,5,0)</f>
        <v>#N/A</v>
      </c>
    </row>
    <row r="20" spans="1:14" ht="12.75" thickBot="1" x14ac:dyDescent="0.25">
      <c r="A20" s="98" t="str">
        <f>IFERROR(VLOOKUP(B20,Banco_Dados!$B$2:$G$9706,3,0),"")</f>
        <v xml:space="preserve">   22,25</v>
      </c>
      <c r="B20" s="115" t="s">
        <v>15003</v>
      </c>
      <c r="C20" s="28" t="str">
        <f>IFERROR(VLOOKUP(B20,Banco_Dados!$B$2:$G$9706,5,0),"")</f>
        <v>22/02/2021</v>
      </c>
      <c r="D20" s="29" t="str">
        <f t="shared" si="0"/>
        <v>Aguardar</v>
      </c>
      <c r="E20" s="105">
        <f>RTD("octo.rtdserver","",B20,56)</f>
        <v>0.13</v>
      </c>
      <c r="F20" s="31">
        <f t="shared" si="1"/>
        <v>5.8426966292134831E-3</v>
      </c>
      <c r="G20" s="32">
        <f t="shared" si="2"/>
        <v>-0.21737601125571582</v>
      </c>
      <c r="H20" s="106" t="str">
        <f t="shared" si="3"/>
        <v>OTM</v>
      </c>
      <c r="I20" s="33">
        <f>RTD("octo.rtdserver","",B20,73)</f>
        <v>500</v>
      </c>
      <c r="J20" s="102">
        <f t="shared" ca="1" si="4"/>
        <v>35</v>
      </c>
      <c r="L20" s="15" t="str">
        <f>RTD("octo.rtdserver","",K20,56)</f>
        <v>-</v>
      </c>
      <c r="M20" s="15" t="str">
        <f>IFERROR(RTD("octo.rtdserver","",K20,60)/100,"")</f>
        <v/>
      </c>
      <c r="N20" s="104" t="e">
        <f>VLOOKUP(K20,Banco_Volatilidade!$A$2:$H$492,5,0)</f>
        <v>#N/A</v>
      </c>
    </row>
    <row r="21" spans="1:14" ht="12.75" thickBot="1" x14ac:dyDescent="0.25">
      <c r="A21" s="98" t="str">
        <f>IFERROR(VLOOKUP(B21,Banco_Dados!$B$2:$G$9706,3,0),"")</f>
        <v xml:space="preserve">   22,50</v>
      </c>
      <c r="B21" s="115" t="s">
        <v>20784</v>
      </c>
      <c r="C21" s="28" t="str">
        <f>IFERROR(VLOOKUP(B21,Banco_Dados!$B$2:$G$9706,5,0),"")</f>
        <v>22/02/2021</v>
      </c>
      <c r="D21" s="29" t="str">
        <f t="shared" si="0"/>
        <v>Aguardar</v>
      </c>
      <c r="E21" s="105">
        <f>RTD("octo.rtdserver","",B21,56)</f>
        <v>0.14000000000000001</v>
      </c>
      <c r="F21" s="31">
        <f t="shared" si="1"/>
        <v>6.2222222222222227E-3</v>
      </c>
      <c r="G21" s="32">
        <f t="shared" si="2"/>
        <v>-0.20858248329229689</v>
      </c>
      <c r="H21" s="106" t="str">
        <f t="shared" si="3"/>
        <v>OTM</v>
      </c>
      <c r="I21" s="33">
        <f>RTD("octo.rtdserver","",B21,73)</f>
        <v>0</v>
      </c>
      <c r="J21" s="102">
        <f t="shared" ca="1" si="4"/>
        <v>35</v>
      </c>
      <c r="L21" s="15" t="str">
        <f>RTD("octo.rtdserver","",K21,56)</f>
        <v>-</v>
      </c>
      <c r="M21" s="15" t="str">
        <f>IFERROR(RTD("octo.rtdserver","",K21,60)/100,"")</f>
        <v/>
      </c>
      <c r="N21" s="104" t="e">
        <f>VLOOKUP(K21,Banco_Volatilidade!$A$2:$H$492,5,0)</f>
        <v>#N/A</v>
      </c>
    </row>
    <row r="22" spans="1:14" ht="12.75" thickBot="1" x14ac:dyDescent="0.25">
      <c r="A22" s="98" t="str">
        <f>IFERROR(VLOOKUP(B22,Banco_Dados!$B$2:$G$9706,3,0),"")</f>
        <v xml:space="preserve">   22,75</v>
      </c>
      <c r="B22" s="115" t="s">
        <v>14494</v>
      </c>
      <c r="C22" s="28" t="str">
        <f>IFERROR(VLOOKUP(B22,Banco_Dados!$B$2:$G$9706,5,0),"")</f>
        <v>22/02/2021</v>
      </c>
      <c r="D22" s="29" t="str">
        <f t="shared" si="0"/>
        <v>Aguardar</v>
      </c>
      <c r="E22" s="30">
        <f>RTD("octo.rtdserver","",B22,56)</f>
        <v>0.15</v>
      </c>
      <c r="F22" s="31">
        <f t="shared" si="1"/>
        <v>6.5934065934065934E-3</v>
      </c>
      <c r="G22" s="32">
        <f t="shared" si="2"/>
        <v>-0.19978895532887797</v>
      </c>
      <c r="H22" s="27" t="str">
        <f t="shared" si="3"/>
        <v>OTM</v>
      </c>
      <c r="I22" s="33">
        <f>RTD("octo.rtdserver","",B22,73)</f>
        <v>10000</v>
      </c>
      <c r="J22" s="102">
        <f t="shared" ca="1" si="4"/>
        <v>35</v>
      </c>
      <c r="K22" s="15" t="s">
        <v>9652</v>
      </c>
      <c r="L22" s="30">
        <f>RTD("octo.rtdserver","",K22,56)</f>
        <v>24.37</v>
      </c>
      <c r="M22" s="103">
        <f>IFERROR(RTD("octo.rtdserver","",K22,60)/100,"")</f>
        <v>-2E-3</v>
      </c>
      <c r="N22" s="26">
        <f>VLOOKUP(K22,Banco_Volatilidade!$A$2:$H$492,5,0)</f>
        <v>0.27879999999999999</v>
      </c>
    </row>
    <row r="23" spans="1:14" ht="12.75" thickBot="1" x14ac:dyDescent="0.25">
      <c r="A23" s="98" t="str">
        <f>IFERROR(VLOOKUP(B23,Banco_Dados!$B$2:$G$9706,3,0),"")</f>
        <v xml:space="preserve">   23,00</v>
      </c>
      <c r="B23" s="115" t="s">
        <v>14495</v>
      </c>
      <c r="C23" s="28" t="str">
        <f>IFERROR(VLOOKUP(B23,Banco_Dados!$B$2:$G$9706,5,0),"")</f>
        <v>22/02/2021</v>
      </c>
      <c r="D23" s="29" t="str">
        <f t="shared" si="0"/>
        <v>Aguardar</v>
      </c>
      <c r="E23" s="105">
        <f>RTD("octo.rtdserver","",B23,56)</f>
        <v>0.15</v>
      </c>
      <c r="F23" s="31">
        <f t="shared" si="1"/>
        <v>6.5217391304347823E-3</v>
      </c>
      <c r="G23" s="32">
        <f t="shared" si="2"/>
        <v>-0.19099542736545905</v>
      </c>
      <c r="H23" s="106" t="str">
        <f t="shared" si="3"/>
        <v>OTM</v>
      </c>
      <c r="I23" s="33">
        <f>RTD("octo.rtdserver","",B23,73)</f>
        <v>132900</v>
      </c>
      <c r="J23" s="102">
        <f t="shared" ca="1" si="4"/>
        <v>35</v>
      </c>
      <c r="L23" s="15" t="str">
        <f>RTD("octo.rtdserver","",K23,56)</f>
        <v>-</v>
      </c>
      <c r="M23" s="15" t="str">
        <f>IFERROR(RTD("octo.rtdserver","",K23,60)/100,"")</f>
        <v/>
      </c>
      <c r="N23" s="104" t="e">
        <f>VLOOKUP(K23,Banco_Volatilidade!$A$2:$H$492,5,0)</f>
        <v>#N/A</v>
      </c>
    </row>
    <row r="24" spans="1:14" ht="12.75" thickBot="1" x14ac:dyDescent="0.25">
      <c r="A24" s="98" t="str">
        <f>IFERROR(VLOOKUP(B24,Banco_Dados!$B$2:$G$9706,3,0),"")</f>
        <v xml:space="preserve">   23,25</v>
      </c>
      <c r="B24" s="115" t="s">
        <v>15883</v>
      </c>
      <c r="C24" s="28" t="str">
        <f>IFERROR(VLOOKUP(B24,Banco_Dados!$B$2:$G$9706,5,0),"")</f>
        <v>22/02/2021</v>
      </c>
      <c r="D24" s="29" t="str">
        <f t="shared" si="0"/>
        <v>Aguardar</v>
      </c>
      <c r="E24" s="105">
        <f>RTD("octo.rtdserver","",B24,56)</f>
        <v>0.16</v>
      </c>
      <c r="F24" s="31">
        <f t="shared" si="1"/>
        <v>6.8817204301075269E-3</v>
      </c>
      <c r="G24" s="32">
        <f t="shared" si="2"/>
        <v>-0.18220189940204012</v>
      </c>
      <c r="H24" s="106" t="str">
        <f t="shared" si="3"/>
        <v>OTM</v>
      </c>
      <c r="I24" s="33">
        <f>RTD("octo.rtdserver","",B24,73)</f>
        <v>6900</v>
      </c>
      <c r="J24" s="102">
        <f t="shared" ca="1" si="4"/>
        <v>35</v>
      </c>
      <c r="L24" s="15" t="str">
        <f>RTD("octo.rtdserver","",K24,56)</f>
        <v>-</v>
      </c>
      <c r="M24" s="15" t="str">
        <f>IFERROR(RTD("octo.rtdserver","",K24,60)/100,"")</f>
        <v/>
      </c>
      <c r="N24" s="104" t="e">
        <f>VLOOKUP(K24,Banco_Volatilidade!$A$2:$H$492,5,0)</f>
        <v>#N/A</v>
      </c>
    </row>
    <row r="25" spans="1:14" ht="12.75" thickBot="1" x14ac:dyDescent="0.25">
      <c r="A25" s="98" t="str">
        <f>IFERROR(VLOOKUP(B25,Banco_Dados!$B$2:$G$9706,3,0),"")</f>
        <v xml:space="preserve">   23,50</v>
      </c>
      <c r="B25" s="115" t="s">
        <v>20786</v>
      </c>
      <c r="C25" s="28" t="str">
        <f>IFERROR(VLOOKUP(B25,Banco_Dados!$B$2:$G$9706,5,0),"")</f>
        <v>22/02/2021</v>
      </c>
      <c r="D25" s="29" t="str">
        <f t="shared" si="0"/>
        <v>Aguardar</v>
      </c>
      <c r="E25" s="105">
        <f>RTD("octo.rtdserver","",B25,56)</f>
        <v>0.18</v>
      </c>
      <c r="F25" s="31">
        <f t="shared" si="1"/>
        <v>7.659574468085106E-3</v>
      </c>
      <c r="G25" s="32">
        <f t="shared" si="2"/>
        <v>-0.1734083714386212</v>
      </c>
      <c r="H25" s="106" t="str">
        <f t="shared" si="3"/>
        <v>OTM</v>
      </c>
      <c r="I25" s="33">
        <f>RTD("octo.rtdserver","",B25,73)</f>
        <v>10200</v>
      </c>
      <c r="J25" s="102">
        <f t="shared" ca="1" si="4"/>
        <v>35</v>
      </c>
      <c r="L25" s="15" t="str">
        <f>RTD("octo.rtdserver","",K25,56)</f>
        <v>-</v>
      </c>
      <c r="M25" s="15" t="str">
        <f>IFERROR(RTD("octo.rtdserver","",K25,60)/100,"")</f>
        <v/>
      </c>
      <c r="N25" s="104" t="e">
        <f>VLOOKUP(K25,Banco_Volatilidade!$A$2:$H$492,5,0)</f>
        <v>#N/A</v>
      </c>
    </row>
    <row r="26" spans="1:14" ht="12.75" thickBot="1" x14ac:dyDescent="0.25">
      <c r="A26" s="98" t="str">
        <f>IFERROR(VLOOKUP(B26,Banco_Dados!$B$2:$G$9706,3,0),"")</f>
        <v xml:space="preserve">   23,75</v>
      </c>
      <c r="B26" s="115" t="s">
        <v>8632</v>
      </c>
      <c r="C26" s="28" t="str">
        <f>IFERROR(VLOOKUP(B26,Banco_Dados!$B$2:$G$9706,5,0),"")</f>
        <v>22/02/2021</v>
      </c>
      <c r="D26" s="29" t="str">
        <f t="shared" si="0"/>
        <v>Aguardar</v>
      </c>
      <c r="E26" s="105">
        <f>RTD("octo.rtdserver","",B26,56)</f>
        <v>0.19</v>
      </c>
      <c r="F26" s="31">
        <f t="shared" si="1"/>
        <v>8.0000000000000002E-3</v>
      </c>
      <c r="G26" s="32">
        <f t="shared" si="2"/>
        <v>-0.16461484347520228</v>
      </c>
      <c r="H26" s="106" t="str">
        <f t="shared" si="3"/>
        <v>OTM</v>
      </c>
      <c r="I26" s="33">
        <f>RTD("octo.rtdserver","",B26,73)</f>
        <v>43500</v>
      </c>
      <c r="J26" s="102">
        <f t="shared" ca="1" si="4"/>
        <v>35</v>
      </c>
      <c r="L26" s="15" t="str">
        <f>RTD("octo.rtdserver","",K26,56)</f>
        <v>-</v>
      </c>
      <c r="M26" s="15" t="str">
        <f>IFERROR(RTD("octo.rtdserver","",K26,60)/100,"")</f>
        <v/>
      </c>
      <c r="N26" s="104" t="e">
        <f>VLOOKUP(K26,Banco_Volatilidade!$A$2:$H$492,5,0)</f>
        <v>#N/A</v>
      </c>
    </row>
    <row r="27" spans="1:14" ht="12.75" thickBot="1" x14ac:dyDescent="0.25">
      <c r="A27" s="98" t="str">
        <f>IFERROR(VLOOKUP(B27,Banco_Dados!$B$2:$G$9706,3,0),"")</f>
        <v xml:space="preserve">   24,00</v>
      </c>
      <c r="B27" s="115" t="s">
        <v>19163</v>
      </c>
      <c r="C27" s="28" t="str">
        <f>IFERROR(VLOOKUP(B27,Banco_Dados!$B$2:$G$9706,5,0),"")</f>
        <v>22/02/2021</v>
      </c>
      <c r="D27" s="29" t="str">
        <f t="shared" si="0"/>
        <v>Aguardar</v>
      </c>
      <c r="E27" s="105">
        <f>RTD("octo.rtdserver","",B27,56)</f>
        <v>0.23</v>
      </c>
      <c r="F27" s="31">
        <f t="shared" si="1"/>
        <v>9.5833333333333343E-3</v>
      </c>
      <c r="G27" s="32">
        <f t="shared" si="2"/>
        <v>-0.15582131551178335</v>
      </c>
      <c r="H27" s="106" t="str">
        <f t="shared" si="3"/>
        <v>OTM</v>
      </c>
      <c r="I27" s="33">
        <f>RTD("octo.rtdserver","",B27,73)</f>
        <v>94500</v>
      </c>
      <c r="J27" s="102">
        <f t="shared" ca="1" si="4"/>
        <v>35</v>
      </c>
      <c r="L27" s="15" t="str">
        <f>RTD("octo.rtdserver","",K27,56)</f>
        <v>-</v>
      </c>
      <c r="M27" s="15" t="str">
        <f>IFERROR(RTD("octo.rtdserver","",K27,60)/100,"")</f>
        <v/>
      </c>
      <c r="N27" s="104" t="e">
        <f>VLOOKUP(K27,Banco_Volatilidade!$A$2:$H$492,5,0)</f>
        <v>#N/A</v>
      </c>
    </row>
    <row r="28" spans="1:14" ht="12.75" thickBot="1" x14ac:dyDescent="0.25">
      <c r="A28" s="98" t="str">
        <f>IFERROR(VLOOKUP(B28,Banco_Dados!$B$2:$G$9706,3,0),"")</f>
        <v xml:space="preserve">   24,25</v>
      </c>
      <c r="B28" s="115" t="s">
        <v>21256</v>
      </c>
      <c r="C28" s="28" t="str">
        <f>IFERROR(VLOOKUP(B28,Banco_Dados!$B$2:$G$9706,5,0),"")</f>
        <v>22/02/2021</v>
      </c>
      <c r="D28" s="29" t="str">
        <f t="shared" si="0"/>
        <v>Aguardar</v>
      </c>
      <c r="E28" s="105">
        <f>RTD("octo.rtdserver","",B28,56)</f>
        <v>0.24</v>
      </c>
      <c r="F28" s="31">
        <f t="shared" si="1"/>
        <v>9.8969072164948445E-3</v>
      </c>
      <c r="G28" s="32">
        <f t="shared" si="2"/>
        <v>-0.14702778754836443</v>
      </c>
      <c r="H28" s="106" t="str">
        <f t="shared" si="3"/>
        <v>OTM</v>
      </c>
      <c r="I28" s="33">
        <f>RTD("octo.rtdserver","",B28,73)</f>
        <v>26300</v>
      </c>
      <c r="J28" s="102">
        <f t="shared" ca="1" si="4"/>
        <v>35</v>
      </c>
      <c r="L28" s="15" t="str">
        <f>RTD("octo.rtdserver","",K28,56)</f>
        <v>-</v>
      </c>
      <c r="M28" s="15" t="str">
        <f>IFERROR(RTD("octo.rtdserver","",K28,60)/100,"")</f>
        <v/>
      </c>
      <c r="N28" s="104" t="e">
        <f>VLOOKUP(K28,Banco_Volatilidade!$A$2:$H$492,5,0)</f>
        <v>#N/A</v>
      </c>
    </row>
    <row r="29" spans="1:14" ht="12.75" thickBot="1" x14ac:dyDescent="0.25">
      <c r="A29" s="98" t="str">
        <f>IFERROR(VLOOKUP(B29,Banco_Dados!$B$2:$G$9706,3,0),"")</f>
        <v xml:space="preserve">   24,50</v>
      </c>
      <c r="B29" s="115" t="s">
        <v>20785</v>
      </c>
      <c r="C29" s="28" t="str">
        <f>IFERROR(VLOOKUP(B29,Banco_Dados!$B$2:$G$9706,5,0),"")</f>
        <v>22/02/2021</v>
      </c>
      <c r="D29" s="29" t="str">
        <f t="shared" si="0"/>
        <v>Aguardar</v>
      </c>
      <c r="E29" s="105">
        <f>RTD("octo.rtdserver","",B29,56)</f>
        <v>0.27</v>
      </c>
      <c r="F29" s="31">
        <f t="shared" si="1"/>
        <v>1.1020408163265306E-2</v>
      </c>
      <c r="G29" s="32">
        <f t="shared" si="2"/>
        <v>-0.13823425958494551</v>
      </c>
      <c r="H29" s="106" t="str">
        <f t="shared" si="3"/>
        <v>OTM</v>
      </c>
      <c r="I29" s="33">
        <f>RTD("octo.rtdserver","",B29,73)</f>
        <v>54400</v>
      </c>
      <c r="J29" s="102">
        <f t="shared" ca="1" si="4"/>
        <v>35</v>
      </c>
      <c r="L29" s="15" t="str">
        <f>RTD("octo.rtdserver","",K29,56)</f>
        <v>-</v>
      </c>
      <c r="M29" s="15" t="str">
        <f>IFERROR(RTD("octo.rtdserver","",K29,60)/100,"")</f>
        <v/>
      </c>
      <c r="N29" s="104" t="e">
        <f>VLOOKUP(K29,Banco_Volatilidade!$A$2:$H$492,5,0)</f>
        <v>#N/A</v>
      </c>
    </row>
    <row r="30" spans="1:14" ht="12.75" thickBot="1" x14ac:dyDescent="0.25">
      <c r="A30" s="98" t="str">
        <f>IFERROR(VLOOKUP(B30,Banco_Dados!$B$2:$G$9706,3,0),"")</f>
        <v xml:space="preserve">   24,75</v>
      </c>
      <c r="B30" s="115" t="s">
        <v>19588</v>
      </c>
      <c r="C30" s="28" t="str">
        <f>IFERROR(VLOOKUP(B30,Banco_Dados!$B$2:$G$9706,5,0),"")</f>
        <v>22/02/2021</v>
      </c>
      <c r="D30" s="29" t="str">
        <f t="shared" si="0"/>
        <v>Aguardar</v>
      </c>
      <c r="E30" s="105">
        <f>RTD("octo.rtdserver","",B30,56)</f>
        <v>0.28999999999999998</v>
      </c>
      <c r="F30" s="31">
        <f t="shared" si="1"/>
        <v>1.1717171717171716E-2</v>
      </c>
      <c r="G30" s="32">
        <f t="shared" si="2"/>
        <v>-0.12944073162152658</v>
      </c>
      <c r="H30" s="106" t="str">
        <f t="shared" si="3"/>
        <v>OTM</v>
      </c>
      <c r="I30" s="33">
        <f>RTD("octo.rtdserver","",B30,73)</f>
        <v>9800</v>
      </c>
      <c r="J30" s="102">
        <f t="shared" ca="1" si="4"/>
        <v>35</v>
      </c>
      <c r="L30" s="15" t="str">
        <f>RTD("octo.rtdserver","",K30,56)</f>
        <v>-</v>
      </c>
      <c r="M30" s="15" t="str">
        <f>IFERROR(RTD("octo.rtdserver","",K30,60)/100,"")</f>
        <v/>
      </c>
      <c r="N30" s="104" t="e">
        <f>VLOOKUP(K30,Banco_Volatilidade!$A$2:$H$492,5,0)</f>
        <v>#N/A</v>
      </c>
    </row>
    <row r="31" spans="1:14" ht="12.75" thickBot="1" x14ac:dyDescent="0.25">
      <c r="A31" s="98" t="str">
        <f>IFERROR(VLOOKUP(B31,Banco_Dados!$B$2:$G$9706,3,0),"")</f>
        <v xml:space="preserve">   25,00</v>
      </c>
      <c r="B31" s="115" t="s">
        <v>19164</v>
      </c>
      <c r="C31" s="28" t="str">
        <f>IFERROR(VLOOKUP(B31,Banco_Dados!$B$2:$G$9706,5,0),"")</f>
        <v>22/02/2021</v>
      </c>
      <c r="D31" s="29" t="str">
        <f t="shared" si="0"/>
        <v>Aguardar</v>
      </c>
      <c r="E31" s="105">
        <f>RTD("octo.rtdserver","",B31,56)</f>
        <v>0.34</v>
      </c>
      <c r="F31" s="31">
        <f t="shared" si="1"/>
        <v>1.3600000000000001E-2</v>
      </c>
      <c r="G31" s="32">
        <f t="shared" si="2"/>
        <v>-0.12064720365810766</v>
      </c>
      <c r="H31" s="106" t="str">
        <f t="shared" si="3"/>
        <v>OTM</v>
      </c>
      <c r="I31" s="33">
        <f>RTD("octo.rtdserver","",B31,73)</f>
        <v>163000</v>
      </c>
      <c r="J31" s="102">
        <f t="shared" ca="1" si="4"/>
        <v>35</v>
      </c>
      <c r="L31" s="15" t="str">
        <f>RTD("octo.rtdserver","",K31,56)</f>
        <v>-</v>
      </c>
      <c r="M31" s="15" t="str">
        <f>IFERROR(RTD("octo.rtdserver","",K31,60)/100,"")</f>
        <v/>
      </c>
      <c r="N31" s="104" t="e">
        <f>VLOOKUP(K31,Banco_Volatilidade!$A$2:$H$492,5,0)</f>
        <v>#N/A</v>
      </c>
    </row>
    <row r="32" spans="1:14" ht="12.75" thickBot="1" x14ac:dyDescent="0.25">
      <c r="A32" s="98" t="str">
        <f>IFERROR(VLOOKUP(B32,Banco_Dados!$B$2:$G$9706,3,0),"")</f>
        <v xml:space="preserve">   25,25</v>
      </c>
      <c r="B32" s="115" t="s">
        <v>20787</v>
      </c>
      <c r="C32" s="28" t="str">
        <f>IFERROR(VLOOKUP(B32,Banco_Dados!$B$2:$G$9706,5,0),"")</f>
        <v>22/02/2021</v>
      </c>
      <c r="D32" s="29" t="str">
        <f t="shared" si="0"/>
        <v>Aguardar</v>
      </c>
      <c r="E32" s="105">
        <f>RTD("octo.rtdserver","",B32,56)</f>
        <v>0.39</v>
      </c>
      <c r="F32" s="31">
        <f t="shared" si="1"/>
        <v>1.5445544554455445E-2</v>
      </c>
      <c r="G32" s="32">
        <f t="shared" si="2"/>
        <v>-0.11185367569468874</v>
      </c>
      <c r="H32" s="106" t="str">
        <f t="shared" si="3"/>
        <v>OTM</v>
      </c>
      <c r="I32" s="33">
        <f>RTD("octo.rtdserver","",B32,73)</f>
        <v>147900</v>
      </c>
      <c r="J32" s="102">
        <f t="shared" ca="1" si="4"/>
        <v>35</v>
      </c>
      <c r="L32" s="15" t="str">
        <f>RTD("octo.rtdserver","",K32,56)</f>
        <v>-</v>
      </c>
      <c r="M32" s="15" t="str">
        <f>IFERROR(RTD("octo.rtdserver","",K32,60)/100,"")</f>
        <v/>
      </c>
      <c r="N32" s="104" t="e">
        <f>VLOOKUP(K32,Banco_Volatilidade!$A$2:$H$492,5,0)</f>
        <v>#N/A</v>
      </c>
    </row>
    <row r="33" spans="1:14" ht="12.75" thickBot="1" x14ac:dyDescent="0.25">
      <c r="A33" s="98" t="str">
        <f>IFERROR(VLOOKUP(B33,Banco_Dados!$B$2:$G$9706,3,0),"")</f>
        <v xml:space="preserve">   25,50</v>
      </c>
      <c r="B33" s="115" t="s">
        <v>20788</v>
      </c>
      <c r="C33" s="28" t="str">
        <f>IFERROR(VLOOKUP(B33,Banco_Dados!$B$2:$G$9706,5,0),"")</f>
        <v>22/02/2021</v>
      </c>
      <c r="D33" s="29" t="str">
        <f t="shared" si="0"/>
        <v>Aguardar</v>
      </c>
      <c r="E33" s="105">
        <f>RTD("octo.rtdserver","",B33,56)</f>
        <v>0.43</v>
      </c>
      <c r="F33" s="31">
        <f t="shared" si="1"/>
        <v>1.6862745098039214E-2</v>
      </c>
      <c r="G33" s="32">
        <f t="shared" si="2"/>
        <v>-0.10306014773126981</v>
      </c>
      <c r="H33" s="106" t="str">
        <f t="shared" si="3"/>
        <v>OTM</v>
      </c>
      <c r="I33" s="33">
        <f>RTD("octo.rtdserver","",B33,73)</f>
        <v>123700</v>
      </c>
      <c r="J33" s="102">
        <f t="shared" ca="1" si="4"/>
        <v>35</v>
      </c>
      <c r="L33" s="15" t="str">
        <f>RTD("octo.rtdserver","",K33,56)</f>
        <v>-</v>
      </c>
      <c r="M33" s="15" t="str">
        <f>IFERROR(RTD("octo.rtdserver","",K33,60)/100,"")</f>
        <v/>
      </c>
      <c r="N33" s="104" t="e">
        <f>VLOOKUP(K33,Banco_Volatilidade!$A$2:$H$492,5,0)</f>
        <v>#N/A</v>
      </c>
    </row>
    <row r="34" spans="1:14" ht="12.75" thickBot="1" x14ac:dyDescent="0.25">
      <c r="A34" s="98" t="str">
        <f>IFERROR(VLOOKUP(B34,Banco_Dados!$B$2:$G$9706,3,0),"")</f>
        <v xml:space="preserve">   25,75</v>
      </c>
      <c r="B34" s="115" t="s">
        <v>20791</v>
      </c>
      <c r="C34" s="28" t="str">
        <f>IFERROR(VLOOKUP(B34,Banco_Dados!$B$2:$G$9706,5,0),"")</f>
        <v>22/02/2021</v>
      </c>
      <c r="D34" s="29" t="str">
        <f t="shared" ref="D34:D57" si="5">IF(G34&gt;(-10%),"Aguardar",IF(F34&gt;2%,"Montar","Aguardar"))</f>
        <v>Aguardar</v>
      </c>
      <c r="E34" s="105">
        <f>RTD("octo.rtdserver","",B34,56)</f>
        <v>0.49</v>
      </c>
      <c r="F34" s="31">
        <f t="shared" ref="F34:F57" si="6">IFERROR(E34*100%/A34,"")</f>
        <v>1.9029126213592231E-2</v>
      </c>
      <c r="G34" s="32">
        <f t="shared" ref="G34:G57" si="7">IFERROR((A34/$L$2)-100%,"")</f>
        <v>-9.426661976785089E-2</v>
      </c>
      <c r="H34" s="106" t="str">
        <f t="shared" ref="H34:H57" si="8">IF(G34&lt;(-3%),"OTM",IF(G34&gt;(3%),"ITM","ATM"))</f>
        <v>OTM</v>
      </c>
      <c r="I34" s="33">
        <f>RTD("octo.rtdserver","",B34,73)</f>
        <v>100100</v>
      </c>
      <c r="J34" s="102">
        <f t="shared" ref="J34:J57" ca="1" si="9">C34-TODAY()</f>
        <v>35</v>
      </c>
      <c r="L34" s="15" t="str">
        <f>RTD("octo.rtdserver","",K34,56)</f>
        <v>-</v>
      </c>
      <c r="M34" s="15" t="str">
        <f>IFERROR(RTD("octo.rtdserver","",K34,60)/100,"")</f>
        <v/>
      </c>
      <c r="N34" s="104" t="e">
        <f>VLOOKUP(K34,Banco_Volatilidade!$A$2:$H$492,5,0)</f>
        <v>#N/A</v>
      </c>
    </row>
    <row r="35" spans="1:14" ht="12.75" thickBot="1" x14ac:dyDescent="0.25">
      <c r="A35" s="98" t="str">
        <f>IFERROR(VLOOKUP(B35,Banco_Dados!$B$2:$G$9706,3,0),"")</f>
        <v xml:space="preserve">   26,00</v>
      </c>
      <c r="B35" s="115" t="s">
        <v>21745</v>
      </c>
      <c r="C35" s="28" t="str">
        <f>IFERROR(VLOOKUP(B35,Banco_Dados!$B$2:$G$9706,5,0),"")</f>
        <v>22/02/2021</v>
      </c>
      <c r="D35" s="29" t="str">
        <f t="shared" si="5"/>
        <v>Aguardar</v>
      </c>
      <c r="E35" s="105">
        <f>RTD("octo.rtdserver","",B35,56)</f>
        <v>0.54</v>
      </c>
      <c r="F35" s="31">
        <f t="shared" si="6"/>
        <v>2.0769230769230769E-2</v>
      </c>
      <c r="G35" s="32">
        <f t="shared" si="7"/>
        <v>-8.5473091804431967E-2</v>
      </c>
      <c r="H35" s="106" t="str">
        <f t="shared" si="8"/>
        <v>OTM</v>
      </c>
      <c r="I35" s="33">
        <f>RTD("octo.rtdserver","",B35,73)</f>
        <v>224400</v>
      </c>
      <c r="J35" s="102">
        <f t="shared" ca="1" si="9"/>
        <v>35</v>
      </c>
      <c r="L35" s="15" t="str">
        <f>RTD("octo.rtdserver","",K35,56)</f>
        <v>-</v>
      </c>
      <c r="M35" s="15" t="str">
        <f>IFERROR(RTD("octo.rtdserver","",K35,60)/100,"")</f>
        <v/>
      </c>
      <c r="N35" s="104" t="e">
        <f>VLOOKUP(K35,Banco_Volatilidade!$A$2:$H$492,5,0)</f>
        <v>#N/A</v>
      </c>
    </row>
    <row r="36" spans="1:14" ht="12.75" thickBot="1" x14ac:dyDescent="0.25">
      <c r="A36" s="98" t="str">
        <f>IFERROR(VLOOKUP(B36,Banco_Dados!$B$2:$G$9706,3,0),"")</f>
        <v xml:space="preserve">   26,25</v>
      </c>
      <c r="B36" s="115" t="s">
        <v>20789</v>
      </c>
      <c r="C36" s="28" t="str">
        <f>IFERROR(VLOOKUP(B36,Banco_Dados!$B$2:$G$9706,5,0),"")</f>
        <v>22/02/2021</v>
      </c>
      <c r="D36" s="29" t="str">
        <f t="shared" si="5"/>
        <v>Aguardar</v>
      </c>
      <c r="E36" s="105">
        <f>RTD("octo.rtdserver","",B36,56)</f>
        <v>0.6</v>
      </c>
      <c r="F36" s="31">
        <f t="shared" si="6"/>
        <v>2.2857142857142857E-2</v>
      </c>
      <c r="G36" s="32">
        <f t="shared" si="7"/>
        <v>-7.6679563841013043E-2</v>
      </c>
      <c r="H36" s="106" t="str">
        <f t="shared" si="8"/>
        <v>OTM</v>
      </c>
      <c r="I36" s="33">
        <f>RTD("octo.rtdserver","",B36,73)</f>
        <v>61100</v>
      </c>
      <c r="J36" s="102">
        <f t="shared" ca="1" si="9"/>
        <v>35</v>
      </c>
      <c r="L36" s="15" t="str">
        <f>RTD("octo.rtdserver","",K36,56)</f>
        <v>-</v>
      </c>
      <c r="M36" s="15" t="str">
        <f>IFERROR(RTD("octo.rtdserver","",K36,60)/100,"")</f>
        <v/>
      </c>
      <c r="N36" s="104" t="e">
        <f>VLOOKUP(K36,Banco_Volatilidade!$A$2:$H$492,5,0)</f>
        <v>#N/A</v>
      </c>
    </row>
    <row r="37" spans="1:14" ht="12.75" thickBot="1" x14ac:dyDescent="0.25">
      <c r="A37" s="98" t="str">
        <f>IFERROR(VLOOKUP(B37,Banco_Dados!$B$2:$G$9706,3,0),"")</f>
        <v xml:space="preserve">   26,50</v>
      </c>
      <c r="B37" s="115" t="s">
        <v>8633</v>
      </c>
      <c r="C37" s="28" t="str">
        <f>IFERROR(VLOOKUP(B37,Banco_Dados!$B$2:$G$9706,5,0),"")</f>
        <v>22/02/2021</v>
      </c>
      <c r="D37" s="29" t="str">
        <f t="shared" si="5"/>
        <v>Aguardar</v>
      </c>
      <c r="E37" s="105">
        <f>RTD("octo.rtdserver","",B37,56)</f>
        <v>0.66</v>
      </c>
      <c r="F37" s="31">
        <f t="shared" si="6"/>
        <v>2.4905660377358491E-2</v>
      </c>
      <c r="G37" s="32">
        <f t="shared" si="7"/>
        <v>-6.788603587759412E-2</v>
      </c>
      <c r="H37" s="106" t="str">
        <f t="shared" si="8"/>
        <v>OTM</v>
      </c>
      <c r="I37" s="33">
        <f>RTD("octo.rtdserver","",B37,73)</f>
        <v>176400</v>
      </c>
      <c r="J37" s="102">
        <f t="shared" ca="1" si="9"/>
        <v>35</v>
      </c>
      <c r="L37" s="15" t="str">
        <f>RTD("octo.rtdserver","",K37,56)</f>
        <v>-</v>
      </c>
      <c r="M37" s="15" t="str">
        <f>IFERROR(RTD("octo.rtdserver","",K37,60)/100,"")</f>
        <v/>
      </c>
      <c r="N37" s="104" t="e">
        <f>VLOOKUP(K37,Banco_Volatilidade!$A$2:$H$492,5,0)</f>
        <v>#N/A</v>
      </c>
    </row>
    <row r="38" spans="1:14" ht="12.75" thickBot="1" x14ac:dyDescent="0.25">
      <c r="A38" s="98" t="str">
        <f>IFERROR(VLOOKUP(B38,Banco_Dados!$B$2:$G$9706,3,0),"")</f>
        <v xml:space="preserve">   26,75</v>
      </c>
      <c r="B38" s="115" t="s">
        <v>20790</v>
      </c>
      <c r="C38" s="28" t="str">
        <f>IFERROR(VLOOKUP(B38,Banco_Dados!$B$2:$G$9706,5,0),"")</f>
        <v>22/02/2021</v>
      </c>
      <c r="D38" s="29" t="str">
        <f t="shared" si="5"/>
        <v>Aguardar</v>
      </c>
      <c r="E38" s="105">
        <f>RTD("octo.rtdserver","",B38,56)</f>
        <v>0.73</v>
      </c>
      <c r="F38" s="31">
        <f t="shared" si="6"/>
        <v>2.7289719626168222E-2</v>
      </c>
      <c r="G38" s="32">
        <f t="shared" si="7"/>
        <v>-5.9092507914175196E-2</v>
      </c>
      <c r="H38" s="106" t="str">
        <f t="shared" si="8"/>
        <v>OTM</v>
      </c>
      <c r="I38" s="33">
        <f>RTD("octo.rtdserver","",B38,73)</f>
        <v>108200</v>
      </c>
      <c r="J38" s="102">
        <f t="shared" ca="1" si="9"/>
        <v>35</v>
      </c>
      <c r="L38" s="15" t="str">
        <f>RTD("octo.rtdserver","",K38,56)</f>
        <v>-</v>
      </c>
      <c r="M38" s="15" t="str">
        <f>IFERROR(RTD("octo.rtdserver","",K38,60)/100,"")</f>
        <v/>
      </c>
      <c r="N38" s="104" t="e">
        <f>VLOOKUP(K38,Banco_Volatilidade!$A$2:$H$492,5,0)</f>
        <v>#N/A</v>
      </c>
    </row>
    <row r="39" spans="1:14" ht="12.75" thickBot="1" x14ac:dyDescent="0.25">
      <c r="A39" s="98" t="str">
        <f>IFERROR(VLOOKUP(B39,Banco_Dados!$B$2:$G$9706,3,0),"")</f>
        <v xml:space="preserve">   27,00</v>
      </c>
      <c r="B39" s="115" t="s">
        <v>14582</v>
      </c>
      <c r="C39" s="28" t="str">
        <f>IFERROR(VLOOKUP(B39,Banco_Dados!$B$2:$G$9706,5,0),"")</f>
        <v>22/02/2021</v>
      </c>
      <c r="D39" s="29" t="str">
        <f t="shared" si="5"/>
        <v>Aguardar</v>
      </c>
      <c r="E39" s="105">
        <f>RTD("octo.rtdserver","",B39,56)</f>
        <v>0.82</v>
      </c>
      <c r="F39" s="31">
        <f t="shared" si="6"/>
        <v>3.0370370370370367E-2</v>
      </c>
      <c r="G39" s="32">
        <f t="shared" si="7"/>
        <v>-5.0298979950756273E-2</v>
      </c>
      <c r="H39" s="106" t="str">
        <f t="shared" si="8"/>
        <v>OTM</v>
      </c>
      <c r="I39" s="33">
        <f>RTD("octo.rtdserver","",B39,73)</f>
        <v>481500</v>
      </c>
      <c r="J39" s="102">
        <f t="shared" ca="1" si="9"/>
        <v>35</v>
      </c>
      <c r="L39" s="15" t="str">
        <f>RTD("octo.rtdserver","",K39,56)</f>
        <v>-</v>
      </c>
      <c r="M39" s="15" t="str">
        <f>IFERROR(RTD("octo.rtdserver","",K39,60)/100,"")</f>
        <v/>
      </c>
      <c r="N39" s="104" t="e">
        <f>VLOOKUP(K39,Banco_Volatilidade!$A$2:$H$492,5,0)</f>
        <v>#N/A</v>
      </c>
    </row>
    <row r="40" spans="1:14" ht="12.75" thickBot="1" x14ac:dyDescent="0.25">
      <c r="A40" s="98" t="str">
        <f>IFERROR(VLOOKUP(B40,Banco_Dados!$B$2:$G$9706,3,0),"")</f>
        <v xml:space="preserve">   27,25</v>
      </c>
      <c r="B40" s="115" t="s">
        <v>20793</v>
      </c>
      <c r="C40" s="28" t="str">
        <f>IFERROR(VLOOKUP(B40,Banco_Dados!$B$2:$G$9706,5,0),"")</f>
        <v>22/02/2021</v>
      </c>
      <c r="D40" s="29" t="str">
        <f t="shared" si="5"/>
        <v>Aguardar</v>
      </c>
      <c r="E40" s="105">
        <f>RTD("octo.rtdserver","",B40,56)</f>
        <v>0.92</v>
      </c>
      <c r="F40" s="31">
        <f t="shared" si="6"/>
        <v>3.3761467889908262E-2</v>
      </c>
      <c r="G40" s="32">
        <f t="shared" si="7"/>
        <v>-4.150545198733735E-2</v>
      </c>
      <c r="H40" s="106" t="str">
        <f t="shared" si="8"/>
        <v>OTM</v>
      </c>
      <c r="I40" s="33">
        <f>RTD("octo.rtdserver","",B40,73)</f>
        <v>164200</v>
      </c>
      <c r="J40" s="102">
        <f t="shared" ca="1" si="9"/>
        <v>35</v>
      </c>
      <c r="L40" s="15" t="str">
        <f>RTD("octo.rtdserver","",K40,56)</f>
        <v>-</v>
      </c>
      <c r="M40" s="15" t="str">
        <f>IFERROR(RTD("octo.rtdserver","",K40,60)/100,"")</f>
        <v/>
      </c>
      <c r="N40" s="104" t="e">
        <f>VLOOKUP(K40,Banco_Volatilidade!$A$2:$H$492,5,0)</f>
        <v>#N/A</v>
      </c>
    </row>
    <row r="41" spans="1:14" ht="12.75" thickBot="1" x14ac:dyDescent="0.25">
      <c r="A41" s="98" t="str">
        <f>IFERROR(VLOOKUP(B41,Banco_Dados!$B$2:$G$9706,3,0),"")</f>
        <v xml:space="preserve">   27,50</v>
      </c>
      <c r="B41" s="115" t="s">
        <v>20794</v>
      </c>
      <c r="C41" s="28" t="str">
        <f>IFERROR(VLOOKUP(B41,Banco_Dados!$B$2:$G$9706,5,0),"")</f>
        <v>22/02/2021</v>
      </c>
      <c r="D41" s="29" t="str">
        <f t="shared" si="5"/>
        <v>Aguardar</v>
      </c>
      <c r="E41" s="105">
        <f>RTD("octo.rtdserver","",B41,56)</f>
        <v>1.01</v>
      </c>
      <c r="F41" s="31">
        <f t="shared" si="6"/>
        <v>3.6727272727272726E-2</v>
      </c>
      <c r="G41" s="32">
        <f t="shared" si="7"/>
        <v>-3.2711924023918426E-2</v>
      </c>
      <c r="H41" s="106" t="str">
        <f t="shared" si="8"/>
        <v>OTM</v>
      </c>
      <c r="I41" s="33">
        <f>RTD("octo.rtdserver","",B41,73)</f>
        <v>100900</v>
      </c>
      <c r="J41" s="102">
        <f t="shared" ca="1" si="9"/>
        <v>35</v>
      </c>
      <c r="L41" s="15" t="str">
        <f>RTD("octo.rtdserver","",K41,56)</f>
        <v>-</v>
      </c>
      <c r="M41" s="15" t="str">
        <f>IFERROR(RTD("octo.rtdserver","",K41,60)/100,"")</f>
        <v/>
      </c>
      <c r="N41" s="104" t="e">
        <f>VLOOKUP(K41,Banco_Volatilidade!$A$2:$H$492,5,0)</f>
        <v>#N/A</v>
      </c>
    </row>
    <row r="42" spans="1:14" ht="12.75" thickBot="1" x14ac:dyDescent="0.25">
      <c r="A42" s="98" t="str">
        <f>IFERROR(VLOOKUP(B42,Banco_Dados!$B$2:$G$9706,3,0),"")</f>
        <v xml:space="preserve">   27,75</v>
      </c>
      <c r="B42" s="115" t="s">
        <v>20792</v>
      </c>
      <c r="C42" s="28" t="str">
        <f>IFERROR(VLOOKUP(B42,Banco_Dados!$B$2:$G$9706,5,0),"")</f>
        <v>22/02/2021</v>
      </c>
      <c r="D42" s="29" t="str">
        <f t="shared" si="5"/>
        <v>Aguardar</v>
      </c>
      <c r="E42" s="105">
        <f>RTD("octo.rtdserver","",B42,56)</f>
        <v>1.1100000000000001</v>
      </c>
      <c r="F42" s="31">
        <f t="shared" si="6"/>
        <v>0.04</v>
      </c>
      <c r="G42" s="32">
        <f t="shared" si="7"/>
        <v>-2.3918396060499503E-2</v>
      </c>
      <c r="H42" s="106" t="str">
        <f t="shared" si="8"/>
        <v>ATM</v>
      </c>
      <c r="I42" s="33">
        <f>RTD("octo.rtdserver","",B42,73)</f>
        <v>41800</v>
      </c>
      <c r="J42" s="102">
        <f t="shared" ca="1" si="9"/>
        <v>35</v>
      </c>
      <c r="L42" s="15" t="str">
        <f>RTD("octo.rtdserver","",K42,56)</f>
        <v>-</v>
      </c>
      <c r="M42" s="15" t="str">
        <f>IFERROR(RTD("octo.rtdserver","",K42,60)/100,"")</f>
        <v/>
      </c>
      <c r="N42" s="104" t="e">
        <f>VLOOKUP(K42,Banco_Volatilidade!$A$2:$H$492,5,0)</f>
        <v>#N/A</v>
      </c>
    </row>
    <row r="43" spans="1:14" ht="12.75" thickBot="1" x14ac:dyDescent="0.25">
      <c r="A43" s="98" t="str">
        <f>IFERROR(VLOOKUP(B43,Banco_Dados!$B$2:$G$9706,3,0),"")</f>
        <v xml:space="preserve">   28,00</v>
      </c>
      <c r="B43" s="115" t="s">
        <v>19165</v>
      </c>
      <c r="C43" s="28" t="str">
        <f>IFERROR(VLOOKUP(B43,Banco_Dados!$B$2:$G$9706,5,0),"")</f>
        <v>22/02/2021</v>
      </c>
      <c r="D43" s="29" t="str">
        <f t="shared" si="5"/>
        <v>Aguardar</v>
      </c>
      <c r="E43" s="105">
        <f>RTD("octo.rtdserver","",B43,56)</f>
        <v>1.22</v>
      </c>
      <c r="F43" s="31">
        <f t="shared" si="6"/>
        <v>4.3571428571428573E-2</v>
      </c>
      <c r="G43" s="32">
        <f t="shared" si="7"/>
        <v>-1.5124868097080579E-2</v>
      </c>
      <c r="H43" s="106" t="str">
        <f t="shared" si="8"/>
        <v>ATM</v>
      </c>
      <c r="I43" s="33">
        <f>RTD("octo.rtdserver","",B43,73)</f>
        <v>439700</v>
      </c>
      <c r="J43" s="102">
        <f t="shared" ca="1" si="9"/>
        <v>35</v>
      </c>
      <c r="L43" s="15" t="str">
        <f>RTD("octo.rtdserver","",K43,56)</f>
        <v>-</v>
      </c>
      <c r="M43" s="15" t="str">
        <f>IFERROR(RTD("octo.rtdserver","",K43,60)/100,"")</f>
        <v/>
      </c>
      <c r="N43" s="104" t="e">
        <f>VLOOKUP(K43,Banco_Volatilidade!$A$2:$H$492,5,0)</f>
        <v>#N/A</v>
      </c>
    </row>
    <row r="44" spans="1:14" ht="12.75" thickBot="1" x14ac:dyDescent="0.25">
      <c r="A44" s="98" t="str">
        <f>IFERROR(VLOOKUP(B44,Banco_Dados!$B$2:$G$9706,3,0),"")</f>
        <v xml:space="preserve">   28,50</v>
      </c>
      <c r="B44" s="115" t="s">
        <v>21746</v>
      </c>
      <c r="C44" s="28" t="str">
        <f>IFERROR(VLOOKUP(B44,Banco_Dados!$B$2:$G$9706,5,0),"")</f>
        <v>22/02/2021</v>
      </c>
      <c r="D44" s="29" t="str">
        <f t="shared" si="5"/>
        <v>Aguardar</v>
      </c>
      <c r="E44" s="105">
        <f>RTD("octo.rtdserver","",B44,56)</f>
        <v>1.47</v>
      </c>
      <c r="F44" s="31">
        <f t="shared" si="6"/>
        <v>5.1578947368421051E-2</v>
      </c>
      <c r="G44" s="32">
        <f t="shared" si="7"/>
        <v>2.4621878297572675E-3</v>
      </c>
      <c r="H44" s="106" t="str">
        <f t="shared" si="8"/>
        <v>ATM</v>
      </c>
      <c r="I44" s="33">
        <f>RTD("octo.rtdserver","",B44,73)</f>
        <v>318500</v>
      </c>
      <c r="J44" s="102">
        <f t="shared" ca="1" si="9"/>
        <v>35</v>
      </c>
      <c r="L44" s="15" t="str">
        <f>RTD("octo.rtdserver","",K44,56)</f>
        <v>-</v>
      </c>
      <c r="M44" s="15" t="str">
        <f>IFERROR(RTD("octo.rtdserver","",K44,60)/100,"")</f>
        <v/>
      </c>
      <c r="N44" s="104" t="e">
        <f>VLOOKUP(K44,Banco_Volatilidade!$A$2:$H$492,5,0)</f>
        <v>#N/A</v>
      </c>
    </row>
    <row r="45" spans="1:14" ht="12.75" thickBot="1" x14ac:dyDescent="0.25">
      <c r="A45" s="98" t="str">
        <f>IFERROR(VLOOKUP(B45,Banco_Dados!$B$2:$G$9706,3,0),"")</f>
        <v xml:space="preserve">   29,00</v>
      </c>
      <c r="B45" s="115" t="s">
        <v>15884</v>
      </c>
      <c r="C45" s="28" t="str">
        <f>IFERROR(VLOOKUP(B45,Banco_Dados!$B$2:$G$9706,5,0),"")</f>
        <v>22/02/2021</v>
      </c>
      <c r="D45" s="29" t="str">
        <f t="shared" si="5"/>
        <v>Aguardar</v>
      </c>
      <c r="E45" s="105">
        <f>RTD("octo.rtdserver","",B45,56)</f>
        <v>1.75</v>
      </c>
      <c r="F45" s="31">
        <f t="shared" si="6"/>
        <v>6.0344827586206899E-2</v>
      </c>
      <c r="G45" s="32">
        <f t="shared" si="7"/>
        <v>2.0049243756595114E-2</v>
      </c>
      <c r="H45" s="106" t="str">
        <f t="shared" si="8"/>
        <v>ATM</v>
      </c>
      <c r="I45" s="33">
        <f>RTD("octo.rtdserver","",B45,73)</f>
        <v>653400</v>
      </c>
      <c r="J45" s="102">
        <f t="shared" ca="1" si="9"/>
        <v>35</v>
      </c>
      <c r="L45" s="15" t="str">
        <f>RTD("octo.rtdserver","",K45,56)</f>
        <v>-</v>
      </c>
      <c r="M45" s="15" t="str">
        <f>IFERROR(RTD("octo.rtdserver","",K45,60)/100,"")</f>
        <v/>
      </c>
      <c r="N45" s="104" t="e">
        <f>VLOOKUP(K45,Banco_Volatilidade!$A$2:$H$492,5,0)</f>
        <v>#N/A</v>
      </c>
    </row>
    <row r="46" spans="1:14" ht="12.75" thickBot="1" x14ac:dyDescent="0.25">
      <c r="A46" s="98" t="str">
        <f>IFERROR(VLOOKUP(B46,Banco_Dados!$B$2:$G$9706,3,0),"")</f>
        <v xml:space="preserve">   29,50</v>
      </c>
      <c r="B46" s="115" t="s">
        <v>21559</v>
      </c>
      <c r="C46" s="28" t="str">
        <f>IFERROR(VLOOKUP(B46,Banco_Dados!$B$2:$G$9706,5,0),"")</f>
        <v>22/02/2021</v>
      </c>
      <c r="D46" s="29" t="str">
        <f t="shared" si="5"/>
        <v>Aguardar</v>
      </c>
      <c r="E46" s="105">
        <f>RTD("octo.rtdserver","",B46,56)</f>
        <v>2.0499999999999998</v>
      </c>
      <c r="F46" s="31">
        <f t="shared" si="6"/>
        <v>6.9491525423728814E-2</v>
      </c>
      <c r="G46" s="32">
        <f t="shared" si="7"/>
        <v>3.7636299683432961E-2</v>
      </c>
      <c r="H46" s="106" t="str">
        <f t="shared" si="8"/>
        <v>ITM</v>
      </c>
      <c r="I46" s="33">
        <f>RTD("octo.rtdserver","",B46,73)</f>
        <v>28200</v>
      </c>
      <c r="J46" s="102">
        <f t="shared" ca="1" si="9"/>
        <v>35</v>
      </c>
      <c r="L46" s="15" t="str">
        <f>RTD("octo.rtdserver","",K46,56)</f>
        <v>-</v>
      </c>
      <c r="M46" s="15" t="str">
        <f>IFERROR(RTD("octo.rtdserver","",K46,60)/100,"")</f>
        <v/>
      </c>
      <c r="N46" s="104" t="e">
        <f>VLOOKUP(K46,Banco_Volatilidade!$A$2:$H$492,5,0)</f>
        <v>#N/A</v>
      </c>
    </row>
    <row r="47" spans="1:14" ht="12.75" thickBot="1" x14ac:dyDescent="0.25">
      <c r="A47" s="98" t="str">
        <f>IFERROR(VLOOKUP(B47,Banco_Dados!$B$2:$G$9706,3,0),"")</f>
        <v xml:space="preserve">   29,75</v>
      </c>
      <c r="B47" s="115" t="s">
        <v>21747</v>
      </c>
      <c r="C47" s="28" t="str">
        <f>IFERROR(VLOOKUP(B47,Banco_Dados!$B$2:$G$9706,5,0),"")</f>
        <v>22/02/2021</v>
      </c>
      <c r="D47" s="29" t="str">
        <f t="shared" si="5"/>
        <v>Aguardar</v>
      </c>
      <c r="E47" s="105">
        <f>RTD("octo.rtdserver","",B47,56)</f>
        <v>2.21</v>
      </c>
      <c r="F47" s="31">
        <f t="shared" si="6"/>
        <v>7.4285714285714288E-2</v>
      </c>
      <c r="G47" s="32">
        <f t="shared" si="7"/>
        <v>4.6429827646851995E-2</v>
      </c>
      <c r="H47" s="106" t="str">
        <f t="shared" si="8"/>
        <v>ITM</v>
      </c>
      <c r="I47" s="33">
        <f>RTD("octo.rtdserver","",B47,73)</f>
        <v>59600</v>
      </c>
      <c r="J47" s="102">
        <f t="shared" ca="1" si="9"/>
        <v>35</v>
      </c>
      <c r="L47" s="15" t="str">
        <f>RTD("octo.rtdserver","",K47,56)</f>
        <v>-</v>
      </c>
      <c r="M47" s="15" t="str">
        <f>IFERROR(RTD("octo.rtdserver","",K47,60)/100,"")</f>
        <v/>
      </c>
      <c r="N47" s="104" t="e">
        <f>VLOOKUP(K47,Banco_Volatilidade!$A$2:$H$492,5,0)</f>
        <v>#N/A</v>
      </c>
    </row>
    <row r="48" spans="1:14" ht="12.75" thickBot="1" x14ac:dyDescent="0.25">
      <c r="A48" s="98" t="str">
        <f>IFERROR(VLOOKUP(B48,Banco_Dados!$B$2:$G$9706,3,0),"")</f>
        <v xml:space="preserve">   30,00</v>
      </c>
      <c r="B48" s="115" t="s">
        <v>15885</v>
      </c>
      <c r="C48" s="28" t="str">
        <f>IFERROR(VLOOKUP(B48,Banco_Dados!$B$2:$G$9706,5,0),"")</f>
        <v>22/02/2021</v>
      </c>
      <c r="D48" s="29" t="str">
        <f t="shared" si="5"/>
        <v>Aguardar</v>
      </c>
      <c r="E48" s="105">
        <f>RTD("octo.rtdserver","",B48,56)</f>
        <v>2.38</v>
      </c>
      <c r="F48" s="31">
        <f t="shared" si="6"/>
        <v>7.9333333333333325E-2</v>
      </c>
      <c r="G48" s="32">
        <f t="shared" si="7"/>
        <v>5.5223355610270808E-2</v>
      </c>
      <c r="H48" s="106" t="str">
        <f t="shared" si="8"/>
        <v>ITM</v>
      </c>
      <c r="I48" s="33">
        <f>RTD("octo.rtdserver","",B48,73)</f>
        <v>354800</v>
      </c>
      <c r="J48" s="102">
        <f t="shared" ca="1" si="9"/>
        <v>35</v>
      </c>
      <c r="L48" s="15" t="str">
        <f>RTD("octo.rtdserver","",K48,56)</f>
        <v>-</v>
      </c>
      <c r="M48" s="15" t="str">
        <f>IFERROR(RTD("octo.rtdserver","",K48,60)/100,"")</f>
        <v/>
      </c>
      <c r="N48" s="104" t="e">
        <f>VLOOKUP(K48,Banco_Volatilidade!$A$2:$H$492,5,0)</f>
        <v>#N/A</v>
      </c>
    </row>
    <row r="49" spans="1:14" ht="12.75" thickBot="1" x14ac:dyDescent="0.25">
      <c r="A49" s="98" t="str">
        <f>IFERROR(VLOOKUP(B49,Banco_Dados!$B$2:$G$9706,3,0),"")</f>
        <v xml:space="preserve">   30,50</v>
      </c>
      <c r="B49" s="115" t="s">
        <v>20352</v>
      </c>
      <c r="C49" s="28" t="str">
        <f>IFERROR(VLOOKUP(B49,Banco_Dados!$B$2:$G$9706,5,0),"")</f>
        <v>22/02/2021</v>
      </c>
      <c r="D49" s="29" t="str">
        <f t="shared" si="5"/>
        <v>Aguardar</v>
      </c>
      <c r="E49" s="105">
        <f>RTD("octo.rtdserver","",B49,56)</f>
        <v>2.98</v>
      </c>
      <c r="F49" s="31">
        <f t="shared" si="6"/>
        <v>9.7704918032786886E-2</v>
      </c>
      <c r="G49" s="32">
        <f t="shared" si="7"/>
        <v>7.2810411537108655E-2</v>
      </c>
      <c r="H49" s="106" t="str">
        <f t="shared" si="8"/>
        <v>ITM</v>
      </c>
      <c r="I49" s="33">
        <f>RTD("octo.rtdserver","",B49,73)</f>
        <v>0</v>
      </c>
      <c r="J49" s="102">
        <f t="shared" ca="1" si="9"/>
        <v>35</v>
      </c>
      <c r="L49" s="15" t="str">
        <f>RTD("octo.rtdserver","",K49,56)</f>
        <v>-</v>
      </c>
      <c r="M49" s="15" t="str">
        <f>IFERROR(RTD("octo.rtdserver","",K49,60)/100,"")</f>
        <v/>
      </c>
      <c r="N49" s="104" t="e">
        <f>VLOOKUP(K49,Banco_Volatilidade!$A$2:$H$492,5,0)</f>
        <v>#N/A</v>
      </c>
    </row>
    <row r="50" spans="1:14" ht="12.75" thickBot="1" x14ac:dyDescent="0.25">
      <c r="A50" s="98" t="str">
        <f>IFERROR(VLOOKUP(B50,Banco_Dados!$B$2:$G$9706,3,0),"")</f>
        <v xml:space="preserve">   31,00</v>
      </c>
      <c r="B50" s="116" t="s">
        <v>25887</v>
      </c>
      <c r="C50" s="112" t="str">
        <f>IFERROR(VLOOKUP(B50,Banco_Dados!$B$2:$G$9706,5,0),"")</f>
        <v>22/02/2021</v>
      </c>
      <c r="D50" s="113" t="str">
        <f t="shared" si="5"/>
        <v>Aguardar</v>
      </c>
      <c r="E50" s="105">
        <f>RTD("octo.rtdserver","",B50,56)</f>
        <v>3.11</v>
      </c>
      <c r="F50" s="31">
        <f t="shared" si="6"/>
        <v>0.10032258064516128</v>
      </c>
      <c r="G50" s="32">
        <f t="shared" si="7"/>
        <v>9.0397467463946501E-2</v>
      </c>
      <c r="H50" s="106" t="str">
        <f t="shared" si="8"/>
        <v>ITM</v>
      </c>
      <c r="I50" s="33">
        <f>RTD("octo.rtdserver","",B50,73)</f>
        <v>250400</v>
      </c>
      <c r="J50" s="102">
        <f t="shared" ca="1" si="9"/>
        <v>35</v>
      </c>
      <c r="L50" s="15" t="str">
        <f>RTD("octo.rtdserver","",K50,56)</f>
        <v>-</v>
      </c>
      <c r="M50" s="15" t="str">
        <f>IFERROR(RTD("octo.rtdserver","",K50,60)/100,"")</f>
        <v/>
      </c>
      <c r="N50" s="104" t="e">
        <f>VLOOKUP(K50,Banco_Volatilidade!$A$2:$H$492,5,0)</f>
        <v>#N/A</v>
      </c>
    </row>
    <row r="51" spans="1:14" ht="12.75" thickBot="1" x14ac:dyDescent="0.25">
      <c r="A51" s="98" t="str">
        <f>IFERROR(VLOOKUP(B51,Banco_Dados!$B$2:$G$9706,3,0),"")</f>
        <v xml:space="preserve">   31,25</v>
      </c>
      <c r="B51" s="115" t="s">
        <v>14112</v>
      </c>
      <c r="C51" s="28" t="str">
        <f>IFERROR(VLOOKUP(B51,Banco_Dados!$B$2:$G$9706,5,0),"")</f>
        <v>22/02/2021</v>
      </c>
      <c r="D51" s="29" t="str">
        <f t="shared" si="5"/>
        <v>Aguardar</v>
      </c>
      <c r="E51" s="105">
        <f>RTD("octo.rtdserver","",B51,56)</f>
        <v>3.63</v>
      </c>
      <c r="F51" s="31">
        <f t="shared" si="6"/>
        <v>0.11616</v>
      </c>
      <c r="G51" s="32">
        <f t="shared" si="7"/>
        <v>9.9190995427365536E-2</v>
      </c>
      <c r="H51" s="106" t="str">
        <f t="shared" si="8"/>
        <v>ITM</v>
      </c>
      <c r="I51" s="33">
        <f>RTD("octo.rtdserver","",B51,73)</f>
        <v>0</v>
      </c>
      <c r="J51" s="102">
        <f t="shared" ca="1" si="9"/>
        <v>35</v>
      </c>
      <c r="L51" s="15" t="str">
        <f>RTD("octo.rtdserver","",K51,56)</f>
        <v>-</v>
      </c>
      <c r="M51" s="15" t="str">
        <f>IFERROR(RTD("octo.rtdserver","",K51,60)/100,"")</f>
        <v/>
      </c>
      <c r="N51" s="104" t="e">
        <f>VLOOKUP(K51,Banco_Volatilidade!$A$2:$H$492,5,0)</f>
        <v>#N/A</v>
      </c>
    </row>
    <row r="52" spans="1:14" ht="12.75" thickBot="1" x14ac:dyDescent="0.25">
      <c r="A52" s="98" t="str">
        <f>IFERROR(VLOOKUP(B52,Banco_Dados!$B$2:$G$9706,3,0),"")</f>
        <v xml:space="preserve">   31,75</v>
      </c>
      <c r="B52" s="116" t="s">
        <v>26294</v>
      </c>
      <c r="C52" s="112" t="str">
        <f>IFERROR(VLOOKUP(B52,Banco_Dados!$B$2:$G$9706,5,0),"")</f>
        <v>22/02/2021</v>
      </c>
      <c r="D52" s="113" t="str">
        <f t="shared" si="5"/>
        <v>Aguardar</v>
      </c>
      <c r="E52" s="105">
        <f>RTD("octo.rtdserver","",B52,56)</f>
        <v>3.73</v>
      </c>
      <c r="F52" s="31">
        <f t="shared" si="6"/>
        <v>0.11748031496062993</v>
      </c>
      <c r="G52" s="32">
        <f t="shared" si="7"/>
        <v>0.11677805135420338</v>
      </c>
      <c r="H52" s="106" t="str">
        <f t="shared" si="8"/>
        <v>ITM</v>
      </c>
      <c r="I52" s="33">
        <f>RTD("octo.rtdserver","",B52,73)</f>
        <v>15000</v>
      </c>
      <c r="J52" s="102">
        <f t="shared" ca="1" si="9"/>
        <v>35</v>
      </c>
      <c r="L52" s="15" t="str">
        <f>RTD("octo.rtdserver","",K52,56)</f>
        <v>-</v>
      </c>
      <c r="M52" s="15" t="str">
        <f>IFERROR(RTD("octo.rtdserver","",K52,60)/100,"")</f>
        <v/>
      </c>
      <c r="N52" s="104" t="e">
        <f>VLOOKUP(K52,Banco_Volatilidade!$A$2:$H$492,5,0)</f>
        <v>#N/A</v>
      </c>
    </row>
    <row r="53" spans="1:14" ht="15.75" customHeight="1" thickBot="1" x14ac:dyDescent="0.25">
      <c r="A53" s="98" t="str">
        <f>IFERROR(VLOOKUP(B53,Banco_Dados!$B$2:$G$9706,3,0),"")</f>
        <v xml:space="preserve">   32,00</v>
      </c>
      <c r="B53" s="116" t="s">
        <v>7327</v>
      </c>
      <c r="C53" s="112" t="str">
        <f>IFERROR(VLOOKUP(B53,Banco_Dados!$B$2:$G$9706,5,0),"")</f>
        <v>22/02/2021</v>
      </c>
      <c r="D53" s="113" t="str">
        <f t="shared" si="5"/>
        <v>Aguardar</v>
      </c>
      <c r="E53" s="105">
        <f>RTD("octo.rtdserver","",B53,56)</f>
        <v>3.92</v>
      </c>
      <c r="F53" s="31">
        <f t="shared" si="6"/>
        <v>0.1225</v>
      </c>
      <c r="G53" s="32">
        <f t="shared" si="7"/>
        <v>0.1255715793176222</v>
      </c>
      <c r="H53" s="106" t="str">
        <f t="shared" si="8"/>
        <v>ITM</v>
      </c>
      <c r="I53" s="33">
        <f>RTD("octo.rtdserver","",B53,73)</f>
        <v>445500</v>
      </c>
      <c r="J53" s="102">
        <f t="shared" ca="1" si="9"/>
        <v>35</v>
      </c>
      <c r="L53" s="15" t="str">
        <f>RTD("octo.rtdserver","",K53,56)</f>
        <v>-</v>
      </c>
      <c r="M53" s="15" t="str">
        <f>IFERROR(RTD("octo.rtdserver","",K53,60)/100,"")</f>
        <v/>
      </c>
      <c r="N53" s="104" t="e">
        <f>VLOOKUP(K53,Banco_Volatilidade!$A$2:$H$492,5,0)</f>
        <v>#N/A</v>
      </c>
    </row>
    <row r="54" spans="1:14" ht="12.75" thickBot="1" x14ac:dyDescent="0.25">
      <c r="A54" s="98" t="str">
        <f>IFERROR(VLOOKUP(B54,Banco_Dados!$B$2:$G$9706,3,0),"")</f>
        <v xml:space="preserve">   34,00</v>
      </c>
      <c r="B54" s="116" t="s">
        <v>21949</v>
      </c>
      <c r="C54" s="112" t="str">
        <f>IFERROR(VLOOKUP(B54,Banco_Dados!$B$2:$G$9706,5,0),"")</f>
        <v>22/02/2021</v>
      </c>
      <c r="D54" s="113" t="str">
        <f t="shared" si="5"/>
        <v>Aguardar</v>
      </c>
      <c r="E54" s="105">
        <f>RTD("octo.rtdserver","",B54,56)</f>
        <v>5.43</v>
      </c>
      <c r="F54" s="31">
        <f t="shared" si="6"/>
        <v>0.15970588235294117</v>
      </c>
      <c r="G54" s="32">
        <f t="shared" si="7"/>
        <v>0.19591980302497358</v>
      </c>
      <c r="H54" s="106" t="str">
        <f t="shared" si="8"/>
        <v>ITM</v>
      </c>
      <c r="I54" s="33">
        <f>RTD("octo.rtdserver","",B54,73)</f>
        <v>1500</v>
      </c>
      <c r="J54" s="102">
        <f t="shared" ca="1" si="9"/>
        <v>35</v>
      </c>
      <c r="L54" s="15" t="str">
        <f>RTD("octo.rtdserver","",K54,56)</f>
        <v>-</v>
      </c>
      <c r="M54" s="15" t="str">
        <f>IFERROR(RTD("octo.rtdserver","",K54,60)/100,"")</f>
        <v/>
      </c>
      <c r="N54" s="104" t="e">
        <f>VLOOKUP(K54,Banco_Volatilidade!$A$2:$H$492,5,0)</f>
        <v>#N/A</v>
      </c>
    </row>
    <row r="55" spans="1:14" ht="12.75" thickBot="1" x14ac:dyDescent="0.25">
      <c r="A55" s="98" t="str">
        <f>IFERROR(VLOOKUP(B55,Banco_Dados!$B$2:$G$9706,3,0),"")</f>
        <v xml:space="preserve">   34,50</v>
      </c>
      <c r="B55" s="116" t="s">
        <v>29194</v>
      </c>
      <c r="C55" s="112" t="str">
        <f>IFERROR(VLOOKUP(B55,Banco_Dados!$B$2:$G$9706,5,0),"")</f>
        <v>22/02/2021</v>
      </c>
      <c r="D55" s="113" t="str">
        <f t="shared" si="5"/>
        <v>Aguardar</v>
      </c>
      <c r="E55" s="105">
        <f>RTD("octo.rtdserver","",B55,56)</f>
        <v>5.42</v>
      </c>
      <c r="F55" s="31">
        <f t="shared" si="6"/>
        <v>0.15710144927536232</v>
      </c>
      <c r="G55" s="32">
        <f t="shared" si="7"/>
        <v>0.21350685895181143</v>
      </c>
      <c r="H55" s="106" t="str">
        <f t="shared" si="8"/>
        <v>ITM</v>
      </c>
      <c r="I55" s="33">
        <f>RTD("octo.rtdserver","",B55,73)</f>
        <v>0</v>
      </c>
      <c r="J55" s="102">
        <f t="shared" ca="1" si="9"/>
        <v>35</v>
      </c>
      <c r="L55" s="15" t="str">
        <f>RTD("octo.rtdserver","",K55,56)</f>
        <v>-</v>
      </c>
      <c r="M55" s="15" t="str">
        <f>IFERROR(RTD("octo.rtdserver","",K55,60)/100,"")</f>
        <v/>
      </c>
      <c r="N55" s="104" t="e">
        <f>VLOOKUP(K55,Banco_Volatilidade!$A$2:$H$492,5,0)</f>
        <v>#N/A</v>
      </c>
    </row>
    <row r="56" spans="1:14" ht="12.75" thickBot="1" x14ac:dyDescent="0.25">
      <c r="A56" s="98" t="str">
        <f>IFERROR(VLOOKUP(B56,Banco_Dados!$B$2:$G$9706,3,0),"")</f>
        <v xml:space="preserve">   35,00</v>
      </c>
      <c r="B56" s="116" t="s">
        <v>21748</v>
      </c>
      <c r="C56" s="112" t="str">
        <f>IFERROR(VLOOKUP(B56,Banco_Dados!$B$2:$G$9706,5,0),"")</f>
        <v>22/02/2021</v>
      </c>
      <c r="D56" s="113" t="str">
        <f t="shared" si="5"/>
        <v>Aguardar</v>
      </c>
      <c r="E56" s="105">
        <f>RTD("octo.rtdserver","",B56,56)</f>
        <v>6.8</v>
      </c>
      <c r="F56" s="31">
        <f t="shared" si="6"/>
        <v>0.19428571428571428</v>
      </c>
      <c r="G56" s="32">
        <f t="shared" si="7"/>
        <v>0.23109391487864928</v>
      </c>
      <c r="H56" s="106" t="str">
        <f t="shared" si="8"/>
        <v>ITM</v>
      </c>
      <c r="I56" s="33">
        <f>RTD("octo.rtdserver","",B56,73)</f>
        <v>5100</v>
      </c>
      <c r="J56" s="102">
        <f t="shared" ca="1" si="9"/>
        <v>35</v>
      </c>
      <c r="L56" s="15" t="str">
        <f>RTD("octo.rtdserver","",K56,56)</f>
        <v>-</v>
      </c>
      <c r="M56" s="15" t="str">
        <f>IFERROR(RTD("octo.rtdserver","",K56,60)/100,"")</f>
        <v/>
      </c>
      <c r="N56" s="104" t="e">
        <f>VLOOKUP(K56,Banco_Volatilidade!$A$2:$H$492,5,0)</f>
        <v>#N/A</v>
      </c>
    </row>
    <row r="57" spans="1:14" ht="12.75" thickBot="1" x14ac:dyDescent="0.25">
      <c r="A57" s="98" t="str">
        <f>IFERROR(VLOOKUP(B57,Banco_Dados!$B$2:$G$9706,3,0),"")</f>
        <v xml:space="preserve">   36,00</v>
      </c>
      <c r="B57" s="116" t="s">
        <v>23942</v>
      </c>
      <c r="C57" s="112" t="str">
        <f>IFERROR(VLOOKUP(B57,Banco_Dados!$B$2:$G$9706,5,0),"")</f>
        <v>22/02/2021</v>
      </c>
      <c r="D57" s="113" t="str">
        <f t="shared" si="5"/>
        <v>Aguardar</v>
      </c>
      <c r="E57" s="105">
        <f>RTD("octo.rtdserver","",B57,56)</f>
        <v>6.6</v>
      </c>
      <c r="F57" s="31">
        <f t="shared" si="6"/>
        <v>0.18333333333333332</v>
      </c>
      <c r="G57" s="32">
        <f t="shared" si="7"/>
        <v>0.26626802673232497</v>
      </c>
      <c r="H57" s="106" t="str">
        <f t="shared" si="8"/>
        <v>ITM</v>
      </c>
      <c r="I57" s="33">
        <f>RTD("octo.rtdserver","",B57,73)</f>
        <v>0</v>
      </c>
      <c r="J57" s="102">
        <f t="shared" ca="1" si="9"/>
        <v>35</v>
      </c>
      <c r="L57" s="15" t="str">
        <f>RTD("octo.rtdserver","",K57,56)</f>
        <v>-</v>
      </c>
      <c r="M57" s="15" t="str">
        <f>IFERROR(RTD("octo.rtdserver","",K57,60)/100,"")</f>
        <v/>
      </c>
      <c r="N57" s="104" t="e">
        <f>VLOOKUP(K57,Banco_Volatilidade!$A$2:$H$492,5,0)</f>
        <v>#N/A</v>
      </c>
    </row>
  </sheetData>
  <conditionalFormatting sqref="M2:M57">
    <cfRule type="cellIs" dxfId="90" priority="1" operator="lessThan">
      <formula>0</formula>
    </cfRule>
  </conditionalFormatting>
  <conditionalFormatting sqref="I2:I57">
    <cfRule type="dataBar" priority="67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57">
    <cfRule type="colorScale" priority="6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57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I2:I57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16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IFERROR(VLOOKUP(B10,Banco_Dados!$B$2:$G$13386,5,0),"")</f>
        <v/>
      </c>
      <c r="B10" s="36" t="s">
        <v>9606</v>
      </c>
      <c r="C10" s="36" t="s">
        <v>18911</v>
      </c>
      <c r="D10" s="27">
        <v>100</v>
      </c>
      <c r="E10" s="27">
        <v>100</v>
      </c>
      <c r="F10" s="20" t="e">
        <f>IFERROR(I10+0.04,"")*-1</f>
        <v>#VALUE!</v>
      </c>
      <c r="G10" s="13" t="str">
        <f>IFERROR(VLOOKUP(B10,Banco_Dados!$B$2:$G$13386,3,0),"")</f>
        <v/>
      </c>
      <c r="H10" s="13" t="str">
        <f>IFERROR(VLOOKUP(C10,Banco_Dados!$B$2:$G$13386,3,0),"")</f>
        <v/>
      </c>
      <c r="I10" s="13" t="str">
        <f t="shared" ref="I10:I41" si="0">IFERROR((G10-H10)*-1,"")</f>
        <v/>
      </c>
      <c r="J10" s="13" t="str">
        <f>IFERROR(RTD("octo.rtdserver","",B10,64)-RTD("octo.rtdserver","",C10,61),"")</f>
        <v/>
      </c>
      <c r="K10" s="13" t="str">
        <f t="shared" ref="K10:K41" si="1">IF(J10&gt;I10,"Montar","Aguardar")</f>
        <v>Aguardar</v>
      </c>
      <c r="L10" s="21" t="str">
        <f>IFERROR(RTD("octo.rtdserver","",C10,73)+(RTD("octo.rtdserver","",B10,73)),"")</f>
        <v/>
      </c>
    </row>
    <row r="11" spans="1:16" s="11" customFormat="1" x14ac:dyDescent="0.2">
      <c r="A11" s="12" t="str">
        <f>IFERROR(VLOOKUP(B11,Banco_Dados!$B$2:$G$13386,5,0),"")</f>
        <v/>
      </c>
      <c r="B11" s="36" t="s">
        <v>9606</v>
      </c>
      <c r="C11" s="36" t="s">
        <v>8805</v>
      </c>
      <c r="D11" s="27">
        <v>100</v>
      </c>
      <c r="E11" s="27">
        <v>100</v>
      </c>
      <c r="F11" s="20" t="e">
        <f t="shared" ref="F11:F74" si="2">IFERROR(I11+0.04,"")*-1</f>
        <v>#VALUE!</v>
      </c>
      <c r="G11" s="13" t="str">
        <f>IFERROR(VLOOKUP(B11,Banco_Dados!$B$2:$G$13386,3,0),"")</f>
        <v/>
      </c>
      <c r="H11" s="13" t="str">
        <f>IFERROR(VLOOKUP(C11,Banco_Dados!$B$2:$G$13386,3,0),"")</f>
        <v/>
      </c>
      <c r="I11" s="13" t="str">
        <f t="shared" si="0"/>
        <v/>
      </c>
      <c r="J11" s="13" t="str">
        <f>IFERROR(RTD("octo.rtdserver","",B11,64)-RTD("octo.rtdserver","",C11,61),"")</f>
        <v/>
      </c>
      <c r="K11" s="13" t="str">
        <f t="shared" si="1"/>
        <v>Aguardar</v>
      </c>
      <c r="L11" s="21" t="str">
        <f>IFERROR(RTD("octo.rtdserver","",C11,73)+(RTD("octo.rtdserver","",B11,73)),"")</f>
        <v/>
      </c>
    </row>
    <row r="12" spans="1:16" s="11" customFormat="1" x14ac:dyDescent="0.2">
      <c r="A12" s="12" t="str">
        <f>IFERROR(VLOOKUP(B12,Banco_Dados!$B$2:$G$13386,5,0),"")</f>
        <v/>
      </c>
      <c r="B12" s="36" t="s">
        <v>9606</v>
      </c>
      <c r="C12" s="36" t="s">
        <v>8806</v>
      </c>
      <c r="D12" s="27">
        <v>100</v>
      </c>
      <c r="E12" s="27">
        <v>100</v>
      </c>
      <c r="F12" s="20" t="e">
        <f t="shared" si="2"/>
        <v>#VALUE!</v>
      </c>
      <c r="G12" s="13" t="str">
        <f>IFERROR(VLOOKUP(B12,Banco_Dados!$B$2:$G$13386,3,0),"")</f>
        <v/>
      </c>
      <c r="H12" s="13" t="str">
        <f>IFERROR(VLOOKUP(C12,Banco_Dados!$B$2:$G$13386,3,0),"")</f>
        <v/>
      </c>
      <c r="I12" s="13" t="str">
        <f t="shared" si="0"/>
        <v/>
      </c>
      <c r="J12" s="13" t="str">
        <f>IFERROR(RTD("octo.rtdserver","",B12,64)-RTD("octo.rtdserver","",C12,61),"")</f>
        <v/>
      </c>
      <c r="K12" s="13" t="str">
        <f t="shared" si="1"/>
        <v>Aguardar</v>
      </c>
      <c r="L12" s="21" t="str">
        <f>IFERROR(RTD("octo.rtdserver","",C12,73)+(RTD("octo.rtdserver","",B12,73)),"")</f>
        <v/>
      </c>
    </row>
    <row r="13" spans="1:16" s="11" customFormat="1" x14ac:dyDescent="0.2">
      <c r="A13" s="12" t="str">
        <f>IFERROR(VLOOKUP(B13,Banco_Dados!$B$2:$G$13386,5,0),"")</f>
        <v/>
      </c>
      <c r="B13" s="36" t="s">
        <v>9606</v>
      </c>
      <c r="C13" s="36" t="s">
        <v>8807</v>
      </c>
      <c r="D13" s="27">
        <v>100</v>
      </c>
      <c r="E13" s="27">
        <v>100</v>
      </c>
      <c r="F13" s="20" t="e">
        <f t="shared" si="2"/>
        <v>#VALUE!</v>
      </c>
      <c r="G13" s="13" t="str">
        <f>IFERROR(VLOOKUP(B13,Banco_Dados!$B$2:$G$13386,3,0),"")</f>
        <v/>
      </c>
      <c r="H13" s="13" t="str">
        <f>IFERROR(VLOOKUP(C13,Banco_Dados!$B$2:$G$13386,3,0),"")</f>
        <v/>
      </c>
      <c r="I13" s="13" t="str">
        <f t="shared" si="0"/>
        <v/>
      </c>
      <c r="J13" s="13" t="str">
        <f>IFERROR(RTD("octo.rtdserver","",B13,64)-RTD("octo.rtdserver","",C13,61),"")</f>
        <v/>
      </c>
      <c r="K13" s="13" t="str">
        <f t="shared" si="1"/>
        <v>Aguardar</v>
      </c>
      <c r="L13" s="21" t="str">
        <f>IFERROR(RTD("octo.rtdserver","",C13,73)+(RTD("octo.rtdserver","",B13,73)),"")</f>
        <v/>
      </c>
    </row>
    <row r="14" spans="1:16" s="11" customFormat="1" x14ac:dyDescent="0.2">
      <c r="A14" s="12" t="str">
        <f>IFERROR(VLOOKUP(B14,Banco_Dados!$B$2:$G$13386,5,0),"")</f>
        <v/>
      </c>
      <c r="B14" s="36" t="s">
        <v>18911</v>
      </c>
      <c r="C14" s="36" t="s">
        <v>8805</v>
      </c>
      <c r="D14" s="27">
        <v>100</v>
      </c>
      <c r="E14" s="27">
        <v>100</v>
      </c>
      <c r="F14" s="20" t="e">
        <f t="shared" si="2"/>
        <v>#VALUE!</v>
      </c>
      <c r="G14" s="13" t="str">
        <f>IFERROR(VLOOKUP(B14,Banco_Dados!$B$2:$G$13386,3,0),"")</f>
        <v/>
      </c>
      <c r="H14" s="13" t="str">
        <f>IFERROR(VLOOKUP(C14,Banco_Dados!$B$2:$G$13386,3,0),"")</f>
        <v/>
      </c>
      <c r="I14" s="13" t="str">
        <f t="shared" si="0"/>
        <v/>
      </c>
      <c r="J14" s="13" t="str">
        <f>IFERROR(RTD("octo.rtdserver","",B14,64)-RTD("octo.rtdserver","",C14,61),"")</f>
        <v/>
      </c>
      <c r="K14" s="13" t="str">
        <f t="shared" si="1"/>
        <v>Aguardar</v>
      </c>
      <c r="L14" s="21" t="str">
        <f>IFERROR(RTD("octo.rtdserver","",C14,73)+(RTD("octo.rtdserver","",B14,73)),"")</f>
        <v/>
      </c>
    </row>
    <row r="15" spans="1:16" s="11" customFormat="1" x14ac:dyDescent="0.2">
      <c r="A15" s="12" t="str">
        <f>IFERROR(VLOOKUP(B15,Banco_Dados!$B$2:$G$13386,5,0),"")</f>
        <v/>
      </c>
      <c r="B15" s="36" t="s">
        <v>18911</v>
      </c>
      <c r="C15" s="36" t="s">
        <v>8806</v>
      </c>
      <c r="D15" s="27">
        <v>100</v>
      </c>
      <c r="E15" s="27">
        <v>100</v>
      </c>
      <c r="F15" s="20" t="e">
        <f t="shared" si="2"/>
        <v>#VALUE!</v>
      </c>
      <c r="G15" s="13" t="str">
        <f>IFERROR(VLOOKUP(B15,Banco_Dados!$B$2:$G$13386,3,0),"")</f>
        <v/>
      </c>
      <c r="H15" s="13" t="str">
        <f>IFERROR(VLOOKUP(C15,Banco_Dados!$B$2:$G$13386,3,0),"")</f>
        <v/>
      </c>
      <c r="I15" s="13" t="str">
        <f t="shared" si="0"/>
        <v/>
      </c>
      <c r="J15" s="13" t="str">
        <f>IFERROR(RTD("octo.rtdserver","",B15,64)-RTD("octo.rtdserver","",C15,61),"")</f>
        <v/>
      </c>
      <c r="K15" s="13" t="str">
        <f t="shared" si="1"/>
        <v>Aguardar</v>
      </c>
      <c r="L15" s="21" t="str">
        <f>IFERROR(RTD("octo.rtdserver","",C15,73)+(RTD("octo.rtdserver","",B15,73)),"")</f>
        <v/>
      </c>
    </row>
    <row r="16" spans="1:16" s="11" customFormat="1" x14ac:dyDescent="0.2">
      <c r="A16" s="12" t="str">
        <f>IFERROR(VLOOKUP(B16,Banco_Dados!$B$2:$G$13386,5,0),"")</f>
        <v/>
      </c>
      <c r="B16" s="36" t="s">
        <v>18911</v>
      </c>
      <c r="C16" s="36" t="s">
        <v>8807</v>
      </c>
      <c r="D16" s="27">
        <v>100</v>
      </c>
      <c r="E16" s="27">
        <v>100</v>
      </c>
      <c r="F16" s="20" t="e">
        <f t="shared" si="2"/>
        <v>#VALUE!</v>
      </c>
      <c r="G16" s="13" t="str">
        <f>IFERROR(VLOOKUP(B16,Banco_Dados!$B$2:$G$13386,3,0),"")</f>
        <v/>
      </c>
      <c r="H16" s="13" t="str">
        <f>IFERROR(VLOOKUP(C16,Banco_Dados!$B$2:$G$13386,3,0),"")</f>
        <v/>
      </c>
      <c r="I16" s="13" t="str">
        <f t="shared" si="0"/>
        <v/>
      </c>
      <c r="J16" s="13" t="str">
        <f>IFERROR(RTD("octo.rtdserver","",B16,64)-RTD("octo.rtdserver","",C16,61),"")</f>
        <v/>
      </c>
      <c r="K16" s="13" t="str">
        <f t="shared" si="1"/>
        <v>Aguardar</v>
      </c>
      <c r="L16" s="21" t="str">
        <f>IFERROR(RTD("octo.rtdserver","",C16,73)+(RTD("octo.rtdserver","",B16,73)),"")</f>
        <v/>
      </c>
    </row>
    <row r="17" spans="1:12" s="11" customFormat="1" x14ac:dyDescent="0.2">
      <c r="A17" s="12" t="str">
        <f>IFERROR(VLOOKUP(B17,Banco_Dados!$B$2:$G$13386,5,0),"")</f>
        <v/>
      </c>
      <c r="B17" s="36" t="s">
        <v>18911</v>
      </c>
      <c r="C17" s="36" t="s">
        <v>16365</v>
      </c>
      <c r="D17" s="27">
        <v>100</v>
      </c>
      <c r="E17" s="27">
        <v>100</v>
      </c>
      <c r="F17" s="20" t="e">
        <f t="shared" si="2"/>
        <v>#VALUE!</v>
      </c>
      <c r="G17" s="13" t="str">
        <f>IFERROR(VLOOKUP(B17,Banco_Dados!$B$2:$G$13386,3,0),"")</f>
        <v/>
      </c>
      <c r="H17" s="13" t="str">
        <f>IFERROR(VLOOKUP(C17,Banco_Dados!$B$2:$G$13386,3,0),"")</f>
        <v/>
      </c>
      <c r="I17" s="13" t="str">
        <f t="shared" si="0"/>
        <v/>
      </c>
      <c r="J17" s="13" t="str">
        <f>IFERROR(RTD("octo.rtdserver","",B17,64)-RTD("octo.rtdserver","",C17,61),"")</f>
        <v/>
      </c>
      <c r="K17" s="13" t="str">
        <f t="shared" si="1"/>
        <v>Aguardar</v>
      </c>
      <c r="L17" s="21" t="str">
        <f>IFERROR(RTD("octo.rtdserver","",C17,73)+(RTD("octo.rtdserver","",B17,73)),"")</f>
        <v/>
      </c>
    </row>
    <row r="18" spans="1:12" s="11" customFormat="1" x14ac:dyDescent="0.2">
      <c r="A18" s="12" t="str">
        <f>IFERROR(VLOOKUP(B18,Banco_Dados!$B$2:$G$13386,5,0),"")</f>
        <v/>
      </c>
      <c r="B18" s="36" t="s">
        <v>8805</v>
      </c>
      <c r="C18" s="36" t="s">
        <v>8806</v>
      </c>
      <c r="D18" s="27">
        <v>100</v>
      </c>
      <c r="E18" s="27">
        <v>100</v>
      </c>
      <c r="F18" s="20" t="e">
        <f t="shared" si="2"/>
        <v>#VALUE!</v>
      </c>
      <c r="G18" s="13" t="str">
        <f>IFERROR(VLOOKUP(B18,Banco_Dados!$B$2:$G$13386,3,0),"")</f>
        <v/>
      </c>
      <c r="H18" s="13" t="str">
        <f>IFERROR(VLOOKUP(C18,Banco_Dados!$B$2:$G$13386,3,0),"")</f>
        <v/>
      </c>
      <c r="I18" s="13" t="str">
        <f t="shared" si="0"/>
        <v/>
      </c>
      <c r="J18" s="13" t="str">
        <f>IFERROR(RTD("octo.rtdserver","",B18,64)-RTD("octo.rtdserver","",C18,61),"")</f>
        <v/>
      </c>
      <c r="K18" s="13" t="str">
        <f t="shared" si="1"/>
        <v>Aguardar</v>
      </c>
      <c r="L18" s="21" t="str">
        <f>IFERROR(RTD("octo.rtdserver","",C18,73)+(RTD("octo.rtdserver","",B18,73)),"")</f>
        <v/>
      </c>
    </row>
    <row r="19" spans="1:12" s="11" customFormat="1" x14ac:dyDescent="0.2">
      <c r="A19" s="12" t="str">
        <f>IFERROR(VLOOKUP(B19,Banco_Dados!$B$2:$G$13386,5,0),"")</f>
        <v/>
      </c>
      <c r="B19" s="36" t="s">
        <v>8805</v>
      </c>
      <c r="C19" s="36" t="s">
        <v>8807</v>
      </c>
      <c r="D19" s="27">
        <v>100</v>
      </c>
      <c r="E19" s="27">
        <v>100</v>
      </c>
      <c r="F19" s="20" t="e">
        <f t="shared" si="2"/>
        <v>#VALUE!</v>
      </c>
      <c r="G19" s="13" t="str">
        <f>IFERROR(VLOOKUP(B19,Banco_Dados!$B$2:$G$13386,3,0),"")</f>
        <v/>
      </c>
      <c r="H19" s="13" t="str">
        <f>IFERROR(VLOOKUP(C19,Banco_Dados!$B$2:$G$13386,3,0),"")</f>
        <v/>
      </c>
      <c r="I19" s="13" t="str">
        <f t="shared" si="0"/>
        <v/>
      </c>
      <c r="J19" s="13" t="str">
        <f>IFERROR(RTD("octo.rtdserver","",B19,64)-RTD("octo.rtdserver","",C19,61),"")</f>
        <v/>
      </c>
      <c r="K19" s="13" t="str">
        <f t="shared" si="1"/>
        <v>Aguardar</v>
      </c>
      <c r="L19" s="21" t="str">
        <f>IFERROR(RTD("octo.rtdserver","",C19,73)+(RTD("octo.rtdserver","",B19,73)),"")</f>
        <v/>
      </c>
    </row>
    <row r="20" spans="1:12" s="11" customFormat="1" x14ac:dyDescent="0.2">
      <c r="A20" s="12" t="str">
        <f>IFERROR(VLOOKUP(B20,Banco_Dados!$B$2:$G$13386,5,0),"")</f>
        <v/>
      </c>
      <c r="B20" s="36" t="s">
        <v>8805</v>
      </c>
      <c r="C20" s="36" t="s">
        <v>16365</v>
      </c>
      <c r="D20" s="27">
        <v>100</v>
      </c>
      <c r="E20" s="27">
        <v>100</v>
      </c>
      <c r="F20" s="20" t="e">
        <f t="shared" si="2"/>
        <v>#VALUE!</v>
      </c>
      <c r="G20" s="13" t="str">
        <f>IFERROR(VLOOKUP(B20,Banco_Dados!$B$2:$G$13386,3,0),"")</f>
        <v/>
      </c>
      <c r="H20" s="13" t="str">
        <f>IFERROR(VLOOKUP(C20,Banco_Dados!$B$2:$G$13386,3,0),"")</f>
        <v/>
      </c>
      <c r="I20" s="13" t="str">
        <f t="shared" si="0"/>
        <v/>
      </c>
      <c r="J20" s="13" t="str">
        <f>IFERROR(RTD("octo.rtdserver","",B20,64)-RTD("octo.rtdserver","",C20,61),"")</f>
        <v/>
      </c>
      <c r="K20" s="13" t="str">
        <f t="shared" si="1"/>
        <v>Aguardar</v>
      </c>
      <c r="L20" s="21" t="str">
        <f>IFERROR(RTD("octo.rtdserver","",C20,73)+(RTD("octo.rtdserver","",B20,73)),"")</f>
        <v/>
      </c>
    </row>
    <row r="21" spans="1:12" s="11" customFormat="1" x14ac:dyDescent="0.2">
      <c r="A21" s="12" t="str">
        <f>IFERROR(VLOOKUP(B21,Banco_Dados!$B$2:$G$13386,5,0),"")</f>
        <v/>
      </c>
      <c r="B21" s="36" t="s">
        <v>8805</v>
      </c>
      <c r="C21" s="36" t="s">
        <v>9608</v>
      </c>
      <c r="D21" s="27">
        <v>100</v>
      </c>
      <c r="E21" s="27">
        <v>100</v>
      </c>
      <c r="F21" s="20" t="e">
        <f t="shared" si="2"/>
        <v>#VALUE!</v>
      </c>
      <c r="G21" s="13" t="str">
        <f>IFERROR(VLOOKUP(B21,Banco_Dados!$B$2:$G$13386,3,0),"")</f>
        <v/>
      </c>
      <c r="H21" s="13" t="str">
        <f>IFERROR(VLOOKUP(C21,Banco_Dados!$B$2:$G$13386,3,0),"")</f>
        <v/>
      </c>
      <c r="I21" s="13" t="str">
        <f t="shared" si="0"/>
        <v/>
      </c>
      <c r="J21" s="13" t="str">
        <f>IFERROR(RTD("octo.rtdserver","",B21,64)-RTD("octo.rtdserver","",C21,61),"")</f>
        <v/>
      </c>
      <c r="K21" s="13" t="str">
        <f t="shared" si="1"/>
        <v>Aguardar</v>
      </c>
      <c r="L21" s="21" t="str">
        <f>IFERROR(RTD("octo.rtdserver","",C21,73)+(RTD("octo.rtdserver","",B21,73)),"")</f>
        <v/>
      </c>
    </row>
    <row r="22" spans="1:12" s="11" customFormat="1" x14ac:dyDescent="0.2">
      <c r="A22" s="12" t="str">
        <f>IFERROR(VLOOKUP(B22,Banco_Dados!$B$2:$G$13386,5,0),"")</f>
        <v/>
      </c>
      <c r="B22" s="36" t="s">
        <v>8806</v>
      </c>
      <c r="C22" s="36" t="s">
        <v>8807</v>
      </c>
      <c r="D22" s="27">
        <v>100</v>
      </c>
      <c r="E22" s="27">
        <v>100</v>
      </c>
      <c r="F22" s="20" t="e">
        <f t="shared" si="2"/>
        <v>#VALUE!</v>
      </c>
      <c r="G22" s="13" t="str">
        <f>IFERROR(VLOOKUP(B22,Banco_Dados!$B$2:$G$13386,3,0),"")</f>
        <v/>
      </c>
      <c r="H22" s="13" t="str">
        <f>IFERROR(VLOOKUP(C22,Banco_Dados!$B$2:$G$13386,3,0),"")</f>
        <v/>
      </c>
      <c r="I22" s="13" t="str">
        <f t="shared" si="0"/>
        <v/>
      </c>
      <c r="J22" s="13" t="str">
        <f>IFERROR(RTD("octo.rtdserver","",B22,64)-RTD("octo.rtdserver","",C22,61),"")</f>
        <v/>
      </c>
      <c r="K22" s="13" t="str">
        <f t="shared" si="1"/>
        <v>Aguardar</v>
      </c>
      <c r="L22" s="21" t="str">
        <f>IFERROR(RTD("octo.rtdserver","",C22,73)+(RTD("octo.rtdserver","",B22,73)),"")</f>
        <v/>
      </c>
    </row>
    <row r="23" spans="1:12" s="11" customFormat="1" x14ac:dyDescent="0.2">
      <c r="A23" s="12" t="str">
        <f>IFERROR(VLOOKUP(B23,Banco_Dados!$B$2:$G$13386,5,0),"")</f>
        <v/>
      </c>
      <c r="B23" s="36" t="s">
        <v>8806</v>
      </c>
      <c r="C23" s="36" t="s">
        <v>16365</v>
      </c>
      <c r="D23" s="27">
        <v>100</v>
      </c>
      <c r="E23" s="27">
        <v>100</v>
      </c>
      <c r="F23" s="20" t="e">
        <f t="shared" si="2"/>
        <v>#VALUE!</v>
      </c>
      <c r="G23" s="13" t="str">
        <f>IFERROR(VLOOKUP(B23,Banco_Dados!$B$2:$G$13386,3,0),"")</f>
        <v/>
      </c>
      <c r="H23" s="13" t="str">
        <f>IFERROR(VLOOKUP(C23,Banco_Dados!$B$2:$G$13386,3,0),"")</f>
        <v/>
      </c>
      <c r="I23" s="13" t="str">
        <f t="shared" si="0"/>
        <v/>
      </c>
      <c r="J23" s="13" t="str">
        <f>IFERROR(RTD("octo.rtdserver","",B23,64)-RTD("octo.rtdserver","",C23,61),"")</f>
        <v/>
      </c>
      <c r="K23" s="13" t="str">
        <f t="shared" si="1"/>
        <v>Aguardar</v>
      </c>
      <c r="L23" s="21" t="str">
        <f>IFERROR(RTD("octo.rtdserver","",C23,73)+(RTD("octo.rtdserver","",B23,73)),"")</f>
        <v/>
      </c>
    </row>
    <row r="24" spans="1:12" s="11" customFormat="1" x14ac:dyDescent="0.2">
      <c r="A24" s="12" t="str">
        <f>IFERROR(VLOOKUP(B24,Banco_Dados!$B$2:$G$13386,5,0),"")</f>
        <v/>
      </c>
      <c r="B24" s="36" t="s">
        <v>8806</v>
      </c>
      <c r="C24" s="36" t="s">
        <v>9608</v>
      </c>
      <c r="D24" s="27">
        <v>100</v>
      </c>
      <c r="E24" s="27">
        <v>100</v>
      </c>
      <c r="F24" s="20" t="e">
        <f t="shared" si="2"/>
        <v>#VALUE!</v>
      </c>
      <c r="G24" s="13" t="str">
        <f>IFERROR(VLOOKUP(B24,Banco_Dados!$B$2:$G$13386,3,0),"")</f>
        <v/>
      </c>
      <c r="H24" s="13" t="str">
        <f>IFERROR(VLOOKUP(C24,Banco_Dados!$B$2:$G$13386,3,0),"")</f>
        <v/>
      </c>
      <c r="I24" s="13" t="str">
        <f t="shared" si="0"/>
        <v/>
      </c>
      <c r="J24" s="13" t="str">
        <f>IFERROR(RTD("octo.rtdserver","",B24,64)-RTD("octo.rtdserver","",C24,61),"")</f>
        <v/>
      </c>
      <c r="K24" s="13" t="str">
        <f t="shared" si="1"/>
        <v>Aguardar</v>
      </c>
      <c r="L24" s="21" t="str">
        <f>IFERROR(RTD("octo.rtdserver","",C24,73)+(RTD("octo.rtdserver","",B24,73)),"")</f>
        <v/>
      </c>
    </row>
    <row r="25" spans="1:12" s="11" customFormat="1" x14ac:dyDescent="0.2">
      <c r="A25" s="12" t="str">
        <f>IFERROR(VLOOKUP(B25,Banco_Dados!$B$2:$G$13386,5,0),"")</f>
        <v/>
      </c>
      <c r="B25" s="36" t="s">
        <v>8806</v>
      </c>
      <c r="C25" s="36" t="s">
        <v>8809</v>
      </c>
      <c r="D25" s="27">
        <v>100</v>
      </c>
      <c r="E25" s="27">
        <v>100</v>
      </c>
      <c r="F25" s="20" t="e">
        <f t="shared" si="2"/>
        <v>#VALUE!</v>
      </c>
      <c r="G25" s="13" t="str">
        <f>IFERROR(VLOOKUP(B25,Banco_Dados!$B$2:$G$13386,3,0),"")</f>
        <v/>
      </c>
      <c r="H25" s="13" t="str">
        <f>IFERROR(VLOOKUP(C25,Banco_Dados!$B$2:$G$13386,3,0),"")</f>
        <v/>
      </c>
      <c r="I25" s="13" t="str">
        <f t="shared" si="0"/>
        <v/>
      </c>
      <c r="J25" s="13" t="str">
        <f>IFERROR(RTD("octo.rtdserver","",B25,64)-RTD("octo.rtdserver","",C25,61),"")</f>
        <v/>
      </c>
      <c r="K25" s="13" t="str">
        <f t="shared" si="1"/>
        <v>Aguardar</v>
      </c>
      <c r="L25" s="21" t="str">
        <f>IFERROR(RTD("octo.rtdserver","",C25,73)+(RTD("octo.rtdserver","",B25,73)),"")</f>
        <v/>
      </c>
    </row>
    <row r="26" spans="1:12" s="11" customFormat="1" x14ac:dyDescent="0.2">
      <c r="A26" s="12" t="str">
        <f>IFERROR(VLOOKUP(B26,Banco_Dados!$B$2:$G$13386,5,0),"")</f>
        <v/>
      </c>
      <c r="B26" s="36" t="s">
        <v>8812</v>
      </c>
      <c r="C26" s="36" t="s">
        <v>8813</v>
      </c>
      <c r="D26" s="27">
        <v>100</v>
      </c>
      <c r="E26" s="27">
        <v>100</v>
      </c>
      <c r="F26" s="20" t="e">
        <f t="shared" si="2"/>
        <v>#VALUE!</v>
      </c>
      <c r="G26" s="13" t="str">
        <f>IFERROR(VLOOKUP(B26,Banco_Dados!$B$2:$G$13386,3,0),"")</f>
        <v/>
      </c>
      <c r="H26" s="13" t="str">
        <f>IFERROR(VLOOKUP(C26,Banco_Dados!$B$2:$G$13386,3,0),"")</f>
        <v/>
      </c>
      <c r="I26" s="13" t="str">
        <f t="shared" si="0"/>
        <v/>
      </c>
      <c r="J26" s="13" t="str">
        <f>IFERROR(RTD("octo.rtdserver","",B26,64)-RTD("octo.rtdserver","",C26,61),"")</f>
        <v/>
      </c>
      <c r="K26" s="13" t="str">
        <f t="shared" si="1"/>
        <v>Aguardar</v>
      </c>
      <c r="L26" s="21" t="str">
        <f>IFERROR(RTD("octo.rtdserver","",C26,73)+(RTD("octo.rtdserver","",B26,73)),"")</f>
        <v/>
      </c>
    </row>
    <row r="27" spans="1:12" s="11" customFormat="1" x14ac:dyDescent="0.2">
      <c r="A27" s="12" t="str">
        <f>IFERROR(VLOOKUP(B27,Banco_Dados!$B$2:$G$13386,5,0),"")</f>
        <v/>
      </c>
      <c r="B27" s="36" t="s">
        <v>8812</v>
      </c>
      <c r="C27" s="36" t="s">
        <v>8820</v>
      </c>
      <c r="D27" s="27">
        <v>100</v>
      </c>
      <c r="E27" s="27">
        <v>100</v>
      </c>
      <c r="F27" s="20" t="e">
        <f t="shared" si="2"/>
        <v>#VALUE!</v>
      </c>
      <c r="G27" s="13" t="str">
        <f>IFERROR(VLOOKUP(B27,Banco_Dados!$B$2:$G$13386,3,0),"")</f>
        <v/>
      </c>
      <c r="H27" s="13" t="str">
        <f>IFERROR(VLOOKUP(C27,Banco_Dados!$B$2:$G$13386,3,0),"")</f>
        <v/>
      </c>
      <c r="I27" s="13" t="str">
        <f t="shared" si="0"/>
        <v/>
      </c>
      <c r="J27" s="13" t="str">
        <f>IFERROR(RTD("octo.rtdserver","",B27,64)-RTD("octo.rtdserver","",C27,61),"")</f>
        <v/>
      </c>
      <c r="K27" s="13" t="str">
        <f t="shared" si="1"/>
        <v>Aguardar</v>
      </c>
      <c r="L27" s="21" t="str">
        <f>IFERROR(RTD("octo.rtdserver","",C27,73)+(RTD("octo.rtdserver","",B27,73)),"")</f>
        <v/>
      </c>
    </row>
    <row r="28" spans="1:12" s="11" customFormat="1" x14ac:dyDescent="0.2">
      <c r="A28" s="12" t="str">
        <f>IFERROR(VLOOKUP(B28,Banco_Dados!$B$2:$G$13386,5,0),"")</f>
        <v/>
      </c>
      <c r="B28" s="36" t="s">
        <v>8812</v>
      </c>
      <c r="C28" s="36" t="s">
        <v>9612</v>
      </c>
      <c r="D28" s="27">
        <v>100</v>
      </c>
      <c r="E28" s="27">
        <v>100</v>
      </c>
      <c r="F28" s="20" t="e">
        <f t="shared" si="2"/>
        <v>#VALUE!</v>
      </c>
      <c r="G28" s="13" t="str">
        <f>IFERROR(VLOOKUP(B28,Banco_Dados!$B$2:$G$13386,3,0),"")</f>
        <v/>
      </c>
      <c r="H28" s="13" t="str">
        <f>IFERROR(VLOOKUP(C28,Banco_Dados!$B$2:$G$13386,3,0),"")</f>
        <v/>
      </c>
      <c r="I28" s="13" t="str">
        <f t="shared" si="0"/>
        <v/>
      </c>
      <c r="J28" s="13" t="str">
        <f>IFERROR(RTD("octo.rtdserver","",B28,64)-RTD("octo.rtdserver","",C28,61),"")</f>
        <v/>
      </c>
      <c r="K28" s="13" t="str">
        <f t="shared" si="1"/>
        <v>Aguardar</v>
      </c>
      <c r="L28" s="21" t="str">
        <f>IFERROR(RTD("octo.rtdserver","",C28,73)+(RTD("octo.rtdserver","",B28,73)),"")</f>
        <v/>
      </c>
    </row>
    <row r="29" spans="1:12" s="11" customFormat="1" x14ac:dyDescent="0.2">
      <c r="A29" s="12" t="str">
        <f>IFERROR(VLOOKUP(B29,Banco_Dados!$B$2:$G$13386,5,0),"")</f>
        <v/>
      </c>
      <c r="B29" s="36" t="s">
        <v>8812</v>
      </c>
      <c r="C29" s="36" t="s">
        <v>8814</v>
      </c>
      <c r="D29" s="27">
        <v>100</v>
      </c>
      <c r="E29" s="27">
        <v>100</v>
      </c>
      <c r="F29" s="20" t="e">
        <f>IFERROR(I29+0.04,"")*-1</f>
        <v>#VALUE!</v>
      </c>
      <c r="G29" s="13" t="str">
        <f>IFERROR(VLOOKUP(B29,Banco_Dados!$B$2:$G$13386,3,0),"")</f>
        <v/>
      </c>
      <c r="H29" s="13" t="str">
        <f>IFERROR(VLOOKUP(C29,Banco_Dados!$B$2:$G$13386,3,0),"")</f>
        <v/>
      </c>
      <c r="I29" s="13" t="str">
        <f t="shared" si="0"/>
        <v/>
      </c>
      <c r="J29" s="13" t="str">
        <f>IFERROR(RTD("octo.rtdserver","",B29,64)-RTD("octo.rtdserver","",C29,61),"")</f>
        <v/>
      </c>
      <c r="K29" s="13" t="str">
        <f t="shared" si="1"/>
        <v>Aguardar</v>
      </c>
      <c r="L29" s="21" t="str">
        <f>IFERROR(RTD("octo.rtdserver","",C29,73)+(RTD("octo.rtdserver","",B29,73)),"")</f>
        <v/>
      </c>
    </row>
    <row r="30" spans="1:12" x14ac:dyDescent="0.2">
      <c r="A30" s="12" t="str">
        <f>IFERROR(VLOOKUP(B30,Banco_Dados!$B$2:$G$13386,5,0),"")</f>
        <v/>
      </c>
      <c r="B30" s="36" t="s">
        <v>16363</v>
      </c>
      <c r="C30" s="36" t="s">
        <v>9676</v>
      </c>
      <c r="D30" s="27">
        <v>100</v>
      </c>
      <c r="E30" s="27">
        <v>100</v>
      </c>
      <c r="F30" s="20" t="e">
        <f t="shared" si="2"/>
        <v>#VALUE!</v>
      </c>
      <c r="G30" s="13" t="str">
        <f>IFERROR(VLOOKUP(B30,Banco_Dados!$B$2:$G$13386,3,0),"")</f>
        <v/>
      </c>
      <c r="H30" s="13" t="str">
        <f>IFERROR(VLOOKUP(C30,Banco_Dados!$B$2:$G$13386,3,0),"")</f>
        <v/>
      </c>
      <c r="I30" s="13" t="str">
        <f t="shared" si="0"/>
        <v/>
      </c>
      <c r="J30" s="13" t="str">
        <f>IFERROR(RTD("octo.rtdserver","",B30,64)-RTD("octo.rtdserver","",C30,61),"")</f>
        <v/>
      </c>
      <c r="K30" s="13" t="str">
        <f t="shared" si="1"/>
        <v>Aguardar</v>
      </c>
      <c r="L30" s="21" t="str">
        <f>IFERROR(RTD("octo.rtdserver","",C30,73)+(RTD("octo.rtdserver","",B30,73)),"")</f>
        <v/>
      </c>
    </row>
    <row r="31" spans="1:12" x14ac:dyDescent="0.2">
      <c r="A31" s="12" t="str">
        <f>IFERROR(VLOOKUP(B31,Banco_Dados!$B$2:$G$13386,5,0),"")</f>
        <v/>
      </c>
      <c r="B31" s="36" t="s">
        <v>16363</v>
      </c>
      <c r="C31" s="36" t="s">
        <v>9678</v>
      </c>
      <c r="D31" s="27">
        <v>100</v>
      </c>
      <c r="E31" s="27">
        <v>100</v>
      </c>
      <c r="F31" s="20" t="e">
        <f t="shared" si="2"/>
        <v>#VALUE!</v>
      </c>
      <c r="G31" s="13" t="str">
        <f>IFERROR(VLOOKUP(B31,Banco_Dados!$B$2:$G$13386,3,0),"")</f>
        <v/>
      </c>
      <c r="H31" s="13" t="str">
        <f>IFERROR(VLOOKUP(C31,Banco_Dados!$B$2:$G$13386,3,0),"")</f>
        <v/>
      </c>
      <c r="I31" s="13" t="str">
        <f t="shared" si="0"/>
        <v/>
      </c>
      <c r="J31" s="13" t="str">
        <f>IFERROR(RTD("octo.rtdserver","",B31,64)-RTD("octo.rtdserver","",C31,61),"")</f>
        <v/>
      </c>
      <c r="K31" s="13" t="str">
        <f t="shared" si="1"/>
        <v>Aguardar</v>
      </c>
      <c r="L31" s="21" t="str">
        <f>IFERROR(RTD("octo.rtdserver","",C31,73)+(RTD("octo.rtdserver","",B31,73)),"")</f>
        <v/>
      </c>
    </row>
    <row r="32" spans="1:12" x14ac:dyDescent="0.2">
      <c r="A32" s="12" t="str">
        <f>IFERROR(VLOOKUP(B32,Banco_Dados!$B$2:$G$13386,5,0),"")</f>
        <v/>
      </c>
      <c r="B32" s="36" t="s">
        <v>16363</v>
      </c>
      <c r="C32" s="36" t="s">
        <v>9262</v>
      </c>
      <c r="D32" s="27">
        <v>100</v>
      </c>
      <c r="E32" s="27">
        <v>100</v>
      </c>
      <c r="F32" s="20" t="e">
        <f t="shared" si="2"/>
        <v>#VALUE!</v>
      </c>
      <c r="G32" s="13" t="str">
        <f>IFERROR(VLOOKUP(B32,Banco_Dados!$B$2:$G$13386,3,0),"")</f>
        <v/>
      </c>
      <c r="H32" s="13" t="str">
        <f>IFERROR(VLOOKUP(C32,Banco_Dados!$B$2:$G$13386,3,0),"")</f>
        <v/>
      </c>
      <c r="I32" s="13" t="str">
        <f t="shared" si="0"/>
        <v/>
      </c>
      <c r="J32" s="13" t="str">
        <f>IFERROR(RTD("octo.rtdserver","",B32,64)-RTD("octo.rtdserver","",C32,61),"")</f>
        <v/>
      </c>
      <c r="K32" s="13" t="str">
        <f t="shared" si="1"/>
        <v>Aguardar</v>
      </c>
      <c r="L32" s="21" t="str">
        <f>IFERROR(RTD("octo.rtdserver","",C32,73)+(RTD("octo.rtdserver","",B32,73)),"")</f>
        <v/>
      </c>
    </row>
    <row r="33" spans="1:12" x14ac:dyDescent="0.2">
      <c r="A33" s="12" t="str">
        <f>IFERROR(VLOOKUP(B33,Banco_Dados!$B$2:$G$13386,5,0),"")</f>
        <v/>
      </c>
      <c r="B33" s="36" t="s">
        <v>16363</v>
      </c>
      <c r="C33" s="36" t="s">
        <v>9264</v>
      </c>
      <c r="D33" s="27">
        <v>100</v>
      </c>
      <c r="E33" s="27">
        <v>100</v>
      </c>
      <c r="F33" s="20" t="e">
        <f t="shared" si="2"/>
        <v>#VALUE!</v>
      </c>
      <c r="G33" s="13" t="str">
        <f>IFERROR(VLOOKUP(B33,Banco_Dados!$B$2:$G$13386,3,0),"")</f>
        <v/>
      </c>
      <c r="H33" s="13" t="str">
        <f>IFERROR(VLOOKUP(C33,Banco_Dados!$B$2:$G$13386,3,0),"")</f>
        <v/>
      </c>
      <c r="I33" s="13" t="str">
        <f t="shared" si="0"/>
        <v/>
      </c>
      <c r="J33" s="13" t="str">
        <f>IFERROR(RTD("octo.rtdserver","",B33,64)-RTD("octo.rtdserver","",C33,61),"")</f>
        <v/>
      </c>
      <c r="K33" s="13" t="str">
        <f t="shared" si="1"/>
        <v>Aguardar</v>
      </c>
      <c r="L33" s="21" t="str">
        <f>IFERROR(RTD("octo.rtdserver","",C33,73)+(RTD("octo.rtdserver","",B33,73)),"")</f>
        <v/>
      </c>
    </row>
    <row r="34" spans="1:12" x14ac:dyDescent="0.2">
      <c r="A34" s="12" t="str">
        <f>IFERROR(VLOOKUP(B34,Banco_Dados!$B$2:$G$13386,5,0),"")</f>
        <v/>
      </c>
      <c r="B34" s="36" t="s">
        <v>16363</v>
      </c>
      <c r="C34" s="36" t="s">
        <v>9265</v>
      </c>
      <c r="D34" s="27">
        <v>100</v>
      </c>
      <c r="E34" s="27">
        <v>100</v>
      </c>
      <c r="F34" s="20" t="e">
        <f t="shared" si="2"/>
        <v>#VALUE!</v>
      </c>
      <c r="G34" s="13" t="str">
        <f>IFERROR(VLOOKUP(B34,Banco_Dados!$B$2:$G$13386,3,0),"")</f>
        <v/>
      </c>
      <c r="H34" s="13" t="str">
        <f>IFERROR(VLOOKUP(C34,Banco_Dados!$B$2:$G$13386,3,0),"")</f>
        <v/>
      </c>
      <c r="I34" s="13" t="str">
        <f t="shared" si="0"/>
        <v/>
      </c>
      <c r="J34" s="13" t="str">
        <f>IFERROR(RTD("octo.rtdserver","",B34,64)-RTD("octo.rtdserver","",C34,61),"")</f>
        <v/>
      </c>
      <c r="K34" s="13" t="str">
        <f t="shared" si="1"/>
        <v>Aguardar</v>
      </c>
      <c r="L34" s="21" t="str">
        <f>IFERROR(RTD("octo.rtdserver","",C34,73)+(RTD("octo.rtdserver","",B34,73)),"")</f>
        <v/>
      </c>
    </row>
    <row r="35" spans="1:12" x14ac:dyDescent="0.2">
      <c r="A35" s="12" t="str">
        <f>IFERROR(VLOOKUP(B35,Banco_Dados!$B$2:$G$13386,5,0),"")</f>
        <v/>
      </c>
      <c r="B35" s="36" t="s">
        <v>9264</v>
      </c>
      <c r="C35" s="36" t="s">
        <v>9265</v>
      </c>
      <c r="D35" s="27">
        <v>100</v>
      </c>
      <c r="E35" s="27">
        <v>100</v>
      </c>
      <c r="F35" s="20" t="e">
        <f t="shared" si="2"/>
        <v>#VALUE!</v>
      </c>
      <c r="G35" s="13" t="str">
        <f>IFERROR(VLOOKUP(B35,Banco_Dados!$B$2:$G$13386,3,0),"")</f>
        <v/>
      </c>
      <c r="H35" s="13" t="str">
        <f>IFERROR(VLOOKUP(C35,Banco_Dados!$B$2:$G$13386,3,0),"")</f>
        <v/>
      </c>
      <c r="I35" s="13" t="str">
        <f t="shared" si="0"/>
        <v/>
      </c>
      <c r="J35" s="13" t="str">
        <f>IFERROR(RTD("octo.rtdserver","",B35,64)-RTD("octo.rtdserver","",C35,61),"")</f>
        <v/>
      </c>
      <c r="K35" s="13" t="str">
        <f t="shared" si="1"/>
        <v>Aguardar</v>
      </c>
      <c r="L35" s="21" t="str">
        <f>IFERROR(RTD("octo.rtdserver","",C35,73)+(RTD("octo.rtdserver","",B35,73)),"")</f>
        <v/>
      </c>
    </row>
    <row r="36" spans="1:12" x14ac:dyDescent="0.2">
      <c r="A36" s="12" t="str">
        <f>IFERROR(VLOOKUP(B36,Banco_Dados!$B$2:$G$13386,5,0),"")</f>
        <v/>
      </c>
      <c r="B36" s="36" t="s">
        <v>9264</v>
      </c>
      <c r="C36" s="36" t="s">
        <v>16364</v>
      </c>
      <c r="D36" s="27">
        <v>100</v>
      </c>
      <c r="E36" s="27">
        <v>100</v>
      </c>
      <c r="F36" s="20" t="e">
        <f t="shared" si="2"/>
        <v>#VALUE!</v>
      </c>
      <c r="G36" s="13" t="str">
        <f>IFERROR(VLOOKUP(B36,Banco_Dados!$B$2:$G$13386,3,0),"")</f>
        <v/>
      </c>
      <c r="H36" s="13" t="str">
        <f>IFERROR(VLOOKUP(C36,Banco_Dados!$B$2:$G$13386,3,0),"")</f>
        <v/>
      </c>
      <c r="I36" s="13" t="str">
        <f t="shared" si="0"/>
        <v/>
      </c>
      <c r="J36" s="13" t="str">
        <f>IFERROR(RTD("octo.rtdserver","",B36,64)-RTD("octo.rtdserver","",C36,61),"")</f>
        <v/>
      </c>
      <c r="K36" s="13" t="str">
        <f t="shared" si="1"/>
        <v>Aguardar</v>
      </c>
      <c r="L36" s="21" t="str">
        <f>IFERROR(RTD("octo.rtdserver","",C36,73)+(RTD("octo.rtdserver","",B36,73)),"")</f>
        <v/>
      </c>
    </row>
    <row r="37" spans="1:12" x14ac:dyDescent="0.2">
      <c r="A37" s="12" t="str">
        <f>IFERROR(VLOOKUP(B37,Banco_Dados!$B$2:$G$13386,5,0),"")</f>
        <v/>
      </c>
      <c r="B37" s="36" t="s">
        <v>9264</v>
      </c>
      <c r="C37" s="36" t="s">
        <v>9266</v>
      </c>
      <c r="D37" s="27">
        <v>100</v>
      </c>
      <c r="E37" s="27">
        <v>100</v>
      </c>
      <c r="F37" s="20" t="e">
        <f t="shared" si="2"/>
        <v>#VALUE!</v>
      </c>
      <c r="G37" s="13" t="str">
        <f>IFERROR(VLOOKUP(B37,Banco_Dados!$B$2:$G$13386,3,0),"")</f>
        <v/>
      </c>
      <c r="H37" s="13" t="str">
        <f>IFERROR(VLOOKUP(C37,Banco_Dados!$B$2:$G$13386,3,0),"")</f>
        <v/>
      </c>
      <c r="I37" s="13" t="str">
        <f t="shared" si="0"/>
        <v/>
      </c>
      <c r="J37" s="13" t="str">
        <f>IFERROR(RTD("octo.rtdserver","",B37,64)-RTD("octo.rtdserver","",C37,61),"")</f>
        <v/>
      </c>
      <c r="K37" s="13" t="str">
        <f t="shared" si="1"/>
        <v>Aguardar</v>
      </c>
      <c r="L37" s="21" t="str">
        <f>IFERROR(RTD("octo.rtdserver","",C37,73)+(RTD("octo.rtdserver","",B37,73)),"")</f>
        <v/>
      </c>
    </row>
    <row r="38" spans="1:12" x14ac:dyDescent="0.2">
      <c r="A38" s="12" t="str">
        <f>IFERROR(VLOOKUP(B38,Banco_Dados!$B$2:$G$13386,5,0),"")</f>
        <v/>
      </c>
      <c r="B38" s="36" t="s">
        <v>9264</v>
      </c>
      <c r="C38" s="36" t="s">
        <v>9267</v>
      </c>
      <c r="D38" s="27">
        <v>100</v>
      </c>
      <c r="E38" s="27">
        <v>100</v>
      </c>
      <c r="F38" s="20" t="e">
        <f t="shared" si="2"/>
        <v>#VALUE!</v>
      </c>
      <c r="G38" s="13" t="str">
        <f>IFERROR(VLOOKUP(B38,Banco_Dados!$B$2:$G$13386,3,0),"")</f>
        <v/>
      </c>
      <c r="H38" s="13" t="str">
        <f>IFERROR(VLOOKUP(C38,Banco_Dados!$B$2:$G$13386,3,0),"")</f>
        <v/>
      </c>
      <c r="I38" s="13" t="str">
        <f t="shared" si="0"/>
        <v/>
      </c>
      <c r="J38" s="13" t="str">
        <f>IFERROR(RTD("octo.rtdserver","",B38,64)-RTD("octo.rtdserver","",C38,61),"")</f>
        <v/>
      </c>
      <c r="K38" s="13" t="str">
        <f t="shared" si="1"/>
        <v>Aguardar</v>
      </c>
      <c r="L38" s="21" t="str">
        <f>IFERROR(RTD("octo.rtdserver","",C38,73)+(RTD("octo.rtdserver","",B38,73)),"")</f>
        <v/>
      </c>
    </row>
    <row r="39" spans="1:12" x14ac:dyDescent="0.2">
      <c r="A39" s="12" t="str">
        <f>IFERROR(VLOOKUP(B39,Banco_Dados!$B$2:$G$13386,5,0),"")</f>
        <v/>
      </c>
      <c r="B39" s="36" t="s">
        <v>9264</v>
      </c>
      <c r="C39" s="36" t="s">
        <v>9268</v>
      </c>
      <c r="D39" s="27">
        <v>100</v>
      </c>
      <c r="E39" s="27">
        <v>100</v>
      </c>
      <c r="F39" s="20" t="e">
        <f t="shared" si="2"/>
        <v>#VALUE!</v>
      </c>
      <c r="G39" s="13" t="str">
        <f>IFERROR(VLOOKUP(B39,Banco_Dados!$B$2:$G$13386,3,0),"")</f>
        <v/>
      </c>
      <c r="H39" s="13" t="str">
        <f>IFERROR(VLOOKUP(C39,Banco_Dados!$B$2:$G$13386,3,0),"")</f>
        <v/>
      </c>
      <c r="I39" s="13" t="str">
        <f t="shared" si="0"/>
        <v/>
      </c>
      <c r="J39" s="13" t="str">
        <f>IFERROR(RTD("octo.rtdserver","",B39,64)-RTD("octo.rtdserver","",C39,61),"")</f>
        <v/>
      </c>
      <c r="K39" s="13" t="str">
        <f t="shared" si="1"/>
        <v>Aguardar</v>
      </c>
      <c r="L39" s="21" t="str">
        <f>IFERROR(RTD("octo.rtdserver","",C39,73)+(RTD("octo.rtdserver","",B39,73)),"")</f>
        <v/>
      </c>
    </row>
    <row r="40" spans="1:12" x14ac:dyDescent="0.2">
      <c r="A40" s="12" t="str">
        <f>IFERROR(VLOOKUP(B40,Banco_Dados!$B$2:$G$13386,5,0),"")</f>
        <v/>
      </c>
      <c r="B40" s="36" t="s">
        <v>9267</v>
      </c>
      <c r="C40" s="36" t="s">
        <v>9268</v>
      </c>
      <c r="D40" s="27">
        <v>100</v>
      </c>
      <c r="E40" s="27">
        <v>100</v>
      </c>
      <c r="F40" s="20" t="e">
        <f t="shared" si="2"/>
        <v>#VALUE!</v>
      </c>
      <c r="G40" s="13" t="str">
        <f>IFERROR(VLOOKUP(B40,Banco_Dados!$B$2:$G$13386,3,0),"")</f>
        <v/>
      </c>
      <c r="H40" s="13" t="str">
        <f>IFERROR(VLOOKUP(C40,Banco_Dados!$B$2:$G$13386,3,0),"")</f>
        <v/>
      </c>
      <c r="I40" s="13" t="str">
        <f t="shared" si="0"/>
        <v/>
      </c>
      <c r="J40" s="13" t="str">
        <f>IFERROR(RTD("octo.rtdserver","",B40,64)-RTD("octo.rtdserver","",C40,61),"")</f>
        <v/>
      </c>
      <c r="K40" s="13" t="str">
        <f t="shared" si="1"/>
        <v>Aguardar</v>
      </c>
      <c r="L40" s="21" t="str">
        <f>IFERROR(RTD("octo.rtdserver","",C40,73)+(RTD("octo.rtdserver","",B40,73)),"")</f>
        <v/>
      </c>
    </row>
    <row r="41" spans="1:12" x14ac:dyDescent="0.2">
      <c r="A41" s="12" t="str">
        <f>IFERROR(VLOOKUP(B41,Banco_Dados!$B$2:$G$13386,5,0),"")</f>
        <v/>
      </c>
      <c r="B41" s="36" t="s">
        <v>9267</v>
      </c>
      <c r="C41" s="36" t="s">
        <v>9273</v>
      </c>
      <c r="D41" s="27">
        <v>100</v>
      </c>
      <c r="E41" s="27">
        <v>100</v>
      </c>
      <c r="F41" s="20" t="e">
        <f t="shared" si="2"/>
        <v>#VALUE!</v>
      </c>
      <c r="G41" s="13" t="str">
        <f>IFERROR(VLOOKUP(B41,Banco_Dados!$B$2:$G$13386,3,0),"")</f>
        <v/>
      </c>
      <c r="H41" s="13" t="str">
        <f>IFERROR(VLOOKUP(C41,Banco_Dados!$B$2:$G$13386,3,0),"")</f>
        <v/>
      </c>
      <c r="I41" s="13" t="str">
        <f t="shared" si="0"/>
        <v/>
      </c>
      <c r="J41" s="13" t="str">
        <f>IFERROR(RTD("octo.rtdserver","",B41,64)-RTD("octo.rtdserver","",C41,61),"")</f>
        <v/>
      </c>
      <c r="K41" s="13" t="str">
        <f t="shared" si="1"/>
        <v>Aguardar</v>
      </c>
      <c r="L41" s="21" t="str">
        <f>IFERROR(RTD("octo.rtdserver","",C41,73)+(RTD("octo.rtdserver","",B41,73)),"")</f>
        <v/>
      </c>
    </row>
    <row r="42" spans="1:12" x14ac:dyDescent="0.2">
      <c r="A42" s="12" t="str">
        <f>IFERROR(VLOOKUP(B42,Banco_Dados!$B$2:$G$13386,5,0),"")</f>
        <v/>
      </c>
      <c r="B42" s="36" t="s">
        <v>9267</v>
      </c>
      <c r="C42" s="36" t="s">
        <v>9270</v>
      </c>
      <c r="D42" s="27">
        <v>100</v>
      </c>
      <c r="E42" s="27">
        <v>100</v>
      </c>
      <c r="F42" s="20" t="e">
        <f t="shared" si="2"/>
        <v>#VALUE!</v>
      </c>
      <c r="G42" s="13" t="str">
        <f>IFERROR(VLOOKUP(B42,Banco_Dados!$B$2:$G$13386,3,0),"")</f>
        <v/>
      </c>
      <c r="H42" s="13" t="str">
        <f>IFERROR(VLOOKUP(C42,Banco_Dados!$B$2:$G$13386,3,0),"")</f>
        <v/>
      </c>
      <c r="I42" s="13" t="str">
        <f t="shared" ref="I42:I73" si="3">IFERROR((G42-H42)*-1,"")</f>
        <v/>
      </c>
      <c r="J42" s="13" t="str">
        <f>IFERROR(RTD("octo.rtdserver","",B42,64)-RTD("octo.rtdserver","",C42,61),"")</f>
        <v/>
      </c>
      <c r="K42" s="13" t="str">
        <f t="shared" ref="K42:K73" si="4">IF(J42&gt;I42,"Montar","Aguardar")</f>
        <v>Aguardar</v>
      </c>
      <c r="L42" s="21" t="str">
        <f>IFERROR(RTD("octo.rtdserver","",C42,73)+(RTD("octo.rtdserver","",B42,73)),"")</f>
        <v/>
      </c>
    </row>
    <row r="43" spans="1:12" x14ac:dyDescent="0.2">
      <c r="A43" s="12" t="str">
        <f>IFERROR(VLOOKUP(B43,Banco_Dados!$B$2:$G$13386,5,0),"")</f>
        <v/>
      </c>
      <c r="B43" s="36" t="s">
        <v>9267</v>
      </c>
      <c r="C43" s="36" t="s">
        <v>9261</v>
      </c>
      <c r="D43" s="27">
        <v>100</v>
      </c>
      <c r="E43" s="27">
        <v>100</v>
      </c>
      <c r="F43" s="20" t="e">
        <f t="shared" si="2"/>
        <v>#VALUE!</v>
      </c>
      <c r="G43" s="13" t="str">
        <f>IFERROR(VLOOKUP(B43,Banco_Dados!$B$2:$G$13386,3,0),"")</f>
        <v/>
      </c>
      <c r="H43" s="13" t="str">
        <f>IFERROR(VLOOKUP(C43,Banco_Dados!$B$2:$G$13386,3,0),"")</f>
        <v/>
      </c>
      <c r="I43" s="13" t="str">
        <f t="shared" si="3"/>
        <v/>
      </c>
      <c r="J43" s="13" t="str">
        <f>IFERROR(RTD("octo.rtdserver","",B43,64)-RTD("octo.rtdserver","",C43,61),"")</f>
        <v/>
      </c>
      <c r="K43" s="13" t="str">
        <f t="shared" si="4"/>
        <v>Aguardar</v>
      </c>
      <c r="L43" s="21" t="str">
        <f>IFERROR(RTD("octo.rtdserver","",C43,73)+(RTD("octo.rtdserver","",B43,73)),"")</f>
        <v/>
      </c>
    </row>
    <row r="44" spans="1:12" x14ac:dyDescent="0.2">
      <c r="A44" s="12" t="str">
        <f>IFERROR(VLOOKUP(B44,Banco_Dados!$B$2:$G$13386,5,0),"")</f>
        <v/>
      </c>
      <c r="B44" s="36" t="s">
        <v>9267</v>
      </c>
      <c r="C44" s="36" t="s">
        <v>9271</v>
      </c>
      <c r="D44" s="27">
        <v>100</v>
      </c>
      <c r="E44" s="27">
        <v>100</v>
      </c>
      <c r="F44" s="20" t="e">
        <f t="shared" si="2"/>
        <v>#VALUE!</v>
      </c>
      <c r="G44" s="13" t="str">
        <f>IFERROR(VLOOKUP(B44,Banco_Dados!$B$2:$G$13386,3,0),"")</f>
        <v/>
      </c>
      <c r="H44" s="13" t="str">
        <f>IFERROR(VLOOKUP(C44,Banco_Dados!$B$2:$G$13386,3,0),"")</f>
        <v/>
      </c>
      <c r="I44" s="13" t="str">
        <f t="shared" si="3"/>
        <v/>
      </c>
      <c r="J44" s="13" t="str">
        <f>IFERROR(RTD("octo.rtdserver","",B44,64)-RTD("octo.rtdserver","",C44,61),"")</f>
        <v/>
      </c>
      <c r="K44" s="13" t="str">
        <f t="shared" si="4"/>
        <v>Aguardar</v>
      </c>
      <c r="L44" s="21" t="str">
        <f>IFERROR(RTD("octo.rtdserver","",C44,73)+(RTD("octo.rtdserver","",B44,73)),"")</f>
        <v/>
      </c>
    </row>
    <row r="45" spans="1:12" x14ac:dyDescent="0.2">
      <c r="A45" s="12" t="str">
        <f>IFERROR(VLOOKUP(B45,Banco_Dados!$B$2:$G$13386,5,0),"")</f>
        <v/>
      </c>
      <c r="B45" s="15" t="s">
        <v>9261</v>
      </c>
      <c r="C45" s="36" t="s">
        <v>9271</v>
      </c>
      <c r="D45" s="27">
        <v>100</v>
      </c>
      <c r="E45" s="27">
        <v>100</v>
      </c>
      <c r="F45" s="20" t="e">
        <f t="shared" si="2"/>
        <v>#VALUE!</v>
      </c>
      <c r="G45" s="13" t="str">
        <f>IFERROR(VLOOKUP(B45,Banco_Dados!$B$2:$G$13386,3,0),"")</f>
        <v/>
      </c>
      <c r="H45" s="13" t="str">
        <f>IFERROR(VLOOKUP(C45,Banco_Dados!$B$2:$G$13386,3,0),"")</f>
        <v/>
      </c>
      <c r="I45" s="13" t="str">
        <f t="shared" si="3"/>
        <v/>
      </c>
      <c r="J45" s="13" t="str">
        <f>IFERROR(RTD("octo.rtdserver","",B45,64)-RTD("octo.rtdserver","",C45,61),"")</f>
        <v/>
      </c>
      <c r="K45" s="13" t="str">
        <f t="shared" si="4"/>
        <v>Aguardar</v>
      </c>
      <c r="L45" s="21" t="str">
        <f>IFERROR(RTD("octo.rtdserver","",C45,73)+(RTD("octo.rtdserver","",B45,73)),"")</f>
        <v/>
      </c>
    </row>
    <row r="46" spans="1:12" x14ac:dyDescent="0.2">
      <c r="A46" s="12" t="str">
        <f>IFERROR(VLOOKUP(B46,Banco_Dados!$B$2:$G$13386,5,0),"")</f>
        <v/>
      </c>
      <c r="B46" s="15" t="s">
        <v>9261</v>
      </c>
      <c r="C46" s="36" t="s">
        <v>9276</v>
      </c>
      <c r="D46" s="27">
        <v>100</v>
      </c>
      <c r="E46" s="27">
        <v>100</v>
      </c>
      <c r="F46" s="20" t="e">
        <f t="shared" si="2"/>
        <v>#VALUE!</v>
      </c>
      <c r="G46" s="13" t="str">
        <f>IFERROR(VLOOKUP(B46,Banco_Dados!$B$2:$G$13386,3,0),"")</f>
        <v/>
      </c>
      <c r="H46" s="13" t="str">
        <f>IFERROR(VLOOKUP(C46,Banco_Dados!$B$2:$G$13386,3,0),"")</f>
        <v/>
      </c>
      <c r="I46" s="13" t="str">
        <f t="shared" si="3"/>
        <v/>
      </c>
      <c r="J46" s="13" t="str">
        <f>IFERROR(RTD("octo.rtdserver","",B46,64)-RTD("octo.rtdserver","",C46,61),"")</f>
        <v/>
      </c>
      <c r="K46" s="13" t="str">
        <f t="shared" si="4"/>
        <v>Aguardar</v>
      </c>
      <c r="L46" s="21" t="str">
        <f>IFERROR(RTD("octo.rtdserver","",C46,73)+(RTD("octo.rtdserver","",B46,73)),"")</f>
        <v/>
      </c>
    </row>
    <row r="47" spans="1:12" x14ac:dyDescent="0.2">
      <c r="A47" s="12" t="str">
        <f>IFERROR(VLOOKUP(B47,Banco_Dados!$B$2:$G$13386,5,0),"")</f>
        <v/>
      </c>
      <c r="B47" s="15" t="s">
        <v>9261</v>
      </c>
      <c r="C47" s="36" t="s">
        <v>9272</v>
      </c>
      <c r="D47" s="27">
        <v>100</v>
      </c>
      <c r="E47" s="27">
        <v>100</v>
      </c>
      <c r="F47" s="20" t="e">
        <f t="shared" si="2"/>
        <v>#VALUE!</v>
      </c>
      <c r="G47" s="13" t="str">
        <f>IFERROR(VLOOKUP(B47,Banco_Dados!$B$2:$G$13386,3,0),"")</f>
        <v/>
      </c>
      <c r="H47" s="13" t="str">
        <f>IFERROR(VLOOKUP(C47,Banco_Dados!$B$2:$G$13386,3,0),"")</f>
        <v/>
      </c>
      <c r="I47" s="13" t="str">
        <f t="shared" si="3"/>
        <v/>
      </c>
      <c r="J47" s="13" t="str">
        <f>IFERROR(RTD("octo.rtdserver","",B47,64)-RTD("octo.rtdserver","",C47,61),"")</f>
        <v/>
      </c>
      <c r="K47" s="13" t="str">
        <f t="shared" si="4"/>
        <v>Aguardar</v>
      </c>
      <c r="L47" s="21" t="str">
        <f>IFERROR(RTD("octo.rtdserver","",C47,73)+(RTD("octo.rtdserver","",B47,73)),"")</f>
        <v/>
      </c>
    </row>
    <row r="48" spans="1:12" x14ac:dyDescent="0.2">
      <c r="A48" s="12" t="str">
        <f>IFERROR(VLOOKUP(B48,Banco_Dados!$B$2:$G$13386,5,0),"")</f>
        <v/>
      </c>
      <c r="B48" s="15" t="s">
        <v>9261</v>
      </c>
      <c r="C48" s="36" t="s">
        <v>9269</v>
      </c>
      <c r="D48" s="27">
        <v>100</v>
      </c>
      <c r="E48" s="27">
        <v>100</v>
      </c>
      <c r="F48" s="20" t="e">
        <f t="shared" si="2"/>
        <v>#VALUE!</v>
      </c>
      <c r="G48" s="13" t="str">
        <f>IFERROR(VLOOKUP(B48,Banco_Dados!$B$2:$G$13386,3,0),"")</f>
        <v/>
      </c>
      <c r="H48" s="13" t="str">
        <f>IFERROR(VLOOKUP(C48,Banco_Dados!$B$2:$G$13386,3,0),"")</f>
        <v/>
      </c>
      <c r="I48" s="13" t="str">
        <f t="shared" si="3"/>
        <v/>
      </c>
      <c r="J48" s="13" t="str">
        <f>IFERROR(RTD("octo.rtdserver","",B48,64)-RTD("octo.rtdserver","",C48,61),"")</f>
        <v/>
      </c>
      <c r="K48" s="13" t="str">
        <f t="shared" si="4"/>
        <v>Aguardar</v>
      </c>
      <c r="L48" s="21" t="str">
        <f>IFERROR(RTD("octo.rtdserver","",C48,73)+(RTD("octo.rtdserver","",B48,73)),"")</f>
        <v/>
      </c>
    </row>
    <row r="49" spans="1:12" x14ac:dyDescent="0.2">
      <c r="A49" s="12" t="str">
        <f>IFERROR(VLOOKUP(B49,Banco_Dados!$B$2:$G$13386,5,0),"")</f>
        <v/>
      </c>
      <c r="B49" s="15" t="s">
        <v>9261</v>
      </c>
      <c r="C49" s="36" t="s">
        <v>9274</v>
      </c>
      <c r="D49" s="27">
        <v>100</v>
      </c>
      <c r="E49" s="27">
        <v>100</v>
      </c>
      <c r="F49" s="20" t="e">
        <f t="shared" si="2"/>
        <v>#VALUE!</v>
      </c>
      <c r="G49" s="13" t="str">
        <f>IFERROR(VLOOKUP(B49,Banco_Dados!$B$2:$G$13386,3,0),"")</f>
        <v/>
      </c>
      <c r="H49" s="13" t="str">
        <f>IFERROR(VLOOKUP(C49,Banco_Dados!$B$2:$G$13386,3,0),"")</f>
        <v/>
      </c>
      <c r="I49" s="13" t="str">
        <f t="shared" si="3"/>
        <v/>
      </c>
      <c r="J49" s="13" t="str">
        <f>IFERROR(RTD("octo.rtdserver","",B49,64)-RTD("octo.rtdserver","",C49,61),"")</f>
        <v/>
      </c>
      <c r="K49" s="13" t="str">
        <f t="shared" si="4"/>
        <v>Aguardar</v>
      </c>
      <c r="L49" s="21" t="str">
        <f>IFERROR(RTD("octo.rtdserver","",C49,73)+(RTD("octo.rtdserver","",B49,73)),"")</f>
        <v/>
      </c>
    </row>
    <row r="50" spans="1:12" x14ac:dyDescent="0.2">
      <c r="A50" s="12" t="str">
        <f>IFERROR(VLOOKUP(B50,Banco_Dados!$B$2:$G$13386,5,0),"")</f>
        <v/>
      </c>
      <c r="B50" s="15" t="s">
        <v>9269</v>
      </c>
      <c r="C50" s="36" t="s">
        <v>9274</v>
      </c>
      <c r="D50" s="27">
        <v>100</v>
      </c>
      <c r="E50" s="27">
        <v>100</v>
      </c>
      <c r="F50" s="20" t="e">
        <f t="shared" si="2"/>
        <v>#VALUE!</v>
      </c>
      <c r="G50" s="13" t="str">
        <f>IFERROR(VLOOKUP(B50,Banco_Dados!$B$2:$G$13386,3,0),"")</f>
        <v/>
      </c>
      <c r="H50" s="13" t="str">
        <f>IFERROR(VLOOKUP(C50,Banco_Dados!$B$2:$G$13386,3,0),"")</f>
        <v/>
      </c>
      <c r="I50" s="13" t="str">
        <f t="shared" si="3"/>
        <v/>
      </c>
      <c r="J50" s="13" t="str">
        <f>IFERROR(RTD("octo.rtdserver","",B50,64)-RTD("octo.rtdserver","",C50,61),"")</f>
        <v/>
      </c>
      <c r="K50" s="13" t="str">
        <f t="shared" si="4"/>
        <v>Aguardar</v>
      </c>
      <c r="L50" s="21" t="str">
        <f>IFERROR(RTD("octo.rtdserver","",C50,73)+(RTD("octo.rtdserver","",B50,73)),"")</f>
        <v/>
      </c>
    </row>
    <row r="51" spans="1:12" x14ac:dyDescent="0.2">
      <c r="A51" s="12" t="str">
        <f>IFERROR(VLOOKUP(B51,Banco_Dados!$B$2:$G$13386,5,0),"")</f>
        <v/>
      </c>
      <c r="B51" s="15" t="s">
        <v>9269</v>
      </c>
      <c r="C51" s="36" t="s">
        <v>9680</v>
      </c>
      <c r="D51" s="27">
        <v>100</v>
      </c>
      <c r="E51" s="27">
        <v>100</v>
      </c>
      <c r="F51" s="20" t="e">
        <f t="shared" si="2"/>
        <v>#VALUE!</v>
      </c>
      <c r="G51" s="13" t="str">
        <f>IFERROR(VLOOKUP(B51,Banco_Dados!$B$2:$G$13386,3,0),"")</f>
        <v/>
      </c>
      <c r="H51" s="13" t="str">
        <f>IFERROR(VLOOKUP(C51,Banco_Dados!$B$2:$G$13386,3,0),"")</f>
        <v/>
      </c>
      <c r="I51" s="13" t="str">
        <f t="shared" si="3"/>
        <v/>
      </c>
      <c r="J51" s="13" t="str">
        <f>IFERROR(RTD("octo.rtdserver","",B51,64)-RTD("octo.rtdserver","",C51,61),"")</f>
        <v/>
      </c>
      <c r="K51" s="13" t="str">
        <f t="shared" si="4"/>
        <v>Aguardar</v>
      </c>
      <c r="L51" s="21" t="str">
        <f>IFERROR(RTD("octo.rtdserver","",C51,73)+(RTD("octo.rtdserver","",B51,73)),"")</f>
        <v/>
      </c>
    </row>
    <row r="52" spans="1:12" x14ac:dyDescent="0.2">
      <c r="A52" s="12" t="str">
        <f>IFERROR(VLOOKUP(B52,Banco_Dados!$B$2:$G$13386,5,0),"")</f>
        <v/>
      </c>
      <c r="B52" s="15" t="s">
        <v>9269</v>
      </c>
      <c r="C52" s="36" t="s">
        <v>9275</v>
      </c>
      <c r="D52" s="27">
        <v>100</v>
      </c>
      <c r="E52" s="27">
        <v>100</v>
      </c>
      <c r="F52" s="20" t="e">
        <f t="shared" si="2"/>
        <v>#VALUE!</v>
      </c>
      <c r="G52" s="13" t="str">
        <f>IFERROR(VLOOKUP(B52,Banco_Dados!$B$2:$G$13386,3,0),"")</f>
        <v/>
      </c>
      <c r="H52" s="13" t="str">
        <f>IFERROR(VLOOKUP(C52,Banco_Dados!$B$2:$G$13386,3,0),"")</f>
        <v/>
      </c>
      <c r="I52" s="13" t="str">
        <f t="shared" si="3"/>
        <v/>
      </c>
      <c r="J52" s="13" t="str">
        <f>IFERROR(RTD("octo.rtdserver","",B52,64)-RTD("octo.rtdserver","",C52,61),"")</f>
        <v/>
      </c>
      <c r="K52" s="13" t="str">
        <f t="shared" si="4"/>
        <v>Aguardar</v>
      </c>
      <c r="L52" s="21" t="str">
        <f>IFERROR(RTD("octo.rtdserver","",C52,73)+(RTD("octo.rtdserver","",B52,73)),"")</f>
        <v/>
      </c>
    </row>
    <row r="53" spans="1:12" x14ac:dyDescent="0.2">
      <c r="A53" s="12" t="str">
        <f>IFERROR(VLOOKUP(B53,Banco_Dados!$B$2:$G$13386,5,0),"")</f>
        <v/>
      </c>
      <c r="B53" s="15" t="s">
        <v>9269</v>
      </c>
      <c r="C53" s="36" t="s">
        <v>9679</v>
      </c>
      <c r="D53" s="27">
        <v>100</v>
      </c>
      <c r="E53" s="27">
        <v>100</v>
      </c>
      <c r="F53" s="20" t="e">
        <f t="shared" si="2"/>
        <v>#VALUE!</v>
      </c>
      <c r="G53" s="13" t="str">
        <f>IFERROR(VLOOKUP(B53,Banco_Dados!$B$2:$G$13386,3,0),"")</f>
        <v/>
      </c>
      <c r="H53" s="13" t="str">
        <f>IFERROR(VLOOKUP(C53,Banco_Dados!$B$2:$G$13386,3,0),"")</f>
        <v/>
      </c>
      <c r="I53" s="13" t="str">
        <f t="shared" si="3"/>
        <v/>
      </c>
      <c r="J53" s="13" t="str">
        <f>IFERROR(RTD("octo.rtdserver","",B53,64)-RTD("octo.rtdserver","",C53,61),"")</f>
        <v/>
      </c>
      <c r="K53" s="13" t="str">
        <f t="shared" si="4"/>
        <v>Aguardar</v>
      </c>
      <c r="L53" s="21" t="str">
        <f>IFERROR(RTD("octo.rtdserver","",C53,73)+(RTD("octo.rtdserver","",B53,73)),"")</f>
        <v/>
      </c>
    </row>
    <row r="54" spans="1:12" x14ac:dyDescent="0.2">
      <c r="A54" s="12" t="str">
        <f>IFERROR(VLOOKUP(B54,Banco_Dados!$B$2:$G$13386,5,0),"")</f>
        <v/>
      </c>
      <c r="B54" s="15" t="s">
        <v>9269</v>
      </c>
      <c r="C54" s="36" t="s">
        <v>9279</v>
      </c>
      <c r="D54" s="27">
        <v>100</v>
      </c>
      <c r="E54" s="27">
        <v>100</v>
      </c>
      <c r="F54" s="20" t="e">
        <f t="shared" si="2"/>
        <v>#VALUE!</v>
      </c>
      <c r="G54" s="13" t="str">
        <f>IFERROR(VLOOKUP(B54,Banco_Dados!$B$2:$G$13386,3,0),"")</f>
        <v/>
      </c>
      <c r="H54" s="13" t="str">
        <f>IFERROR(VLOOKUP(C54,Banco_Dados!$B$2:$G$13386,3,0),"")</f>
        <v/>
      </c>
      <c r="I54" s="13" t="str">
        <f t="shared" si="3"/>
        <v/>
      </c>
      <c r="J54" s="13" t="str">
        <f>IFERROR(RTD("octo.rtdserver","",B54,64)-RTD("octo.rtdserver","",C54,61),"")</f>
        <v/>
      </c>
      <c r="K54" s="13" t="str">
        <f t="shared" si="4"/>
        <v>Aguardar</v>
      </c>
      <c r="L54" s="21" t="str">
        <f>IFERROR(RTD("octo.rtdserver","",C54,73)+(RTD("octo.rtdserver","",B54,73)),"")</f>
        <v/>
      </c>
    </row>
    <row r="55" spans="1:12" x14ac:dyDescent="0.2">
      <c r="A55" s="12" t="str">
        <f>IFERROR(VLOOKUP(B55,Banco_Dados!$B$2:$G$13386,5,0),"")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IFERROR(VLOOKUP(B55,Banco_Dados!$B$2:$G$13386,3,0),"")</f>
        <v/>
      </c>
      <c r="H55" s="13" t="str">
        <f>IFERROR(VLOOKUP(C55,Banco_Dados!$B$2:$G$13386,3,0),"")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IFERROR(VLOOKUP(B56,Banco_Dados!$B$2:$G$13386,5,0),"")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IFERROR(VLOOKUP(B56,Banco_Dados!$B$2:$G$13386,3,0),"")</f>
        <v/>
      </c>
      <c r="H56" s="13" t="str">
        <f>IFERROR(VLOOKUP(C56,Banco_Dados!$B$2:$G$13386,3,0),"")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IFERROR(VLOOKUP(B57,Banco_Dados!$B$2:$G$13386,5,0),"")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IFERROR(VLOOKUP(B57,Banco_Dados!$B$2:$G$13386,3,0),"")</f>
        <v/>
      </c>
      <c r="H57" s="13" t="str">
        <f>IFERROR(VLOOKUP(C57,Banco_Dados!$B$2:$G$13386,3,0),"")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IFERROR(VLOOKUP(B58,Banco_Dados!$B$2:$G$13386,5,0),"")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IFERROR(VLOOKUP(B58,Banco_Dados!$B$2:$G$13386,3,0),"")</f>
        <v/>
      </c>
      <c r="H58" s="13" t="str">
        <f>IFERROR(VLOOKUP(C58,Banco_Dados!$B$2:$G$13386,3,0),"")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IFERROR(VLOOKUP(B59,Banco_Dados!$B$2:$G$13386,5,0),"")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IFERROR(VLOOKUP(B59,Banco_Dados!$B$2:$G$13386,3,0),"")</f>
        <v/>
      </c>
      <c r="H59" s="13" t="str">
        <f>IFERROR(VLOOKUP(C59,Banco_Dados!$B$2:$G$13386,3,0),"")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IFERROR(VLOOKUP(B60,Banco_Dados!$B$2:$G$13386,5,0),"")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IFERROR(VLOOKUP(B60,Banco_Dados!$B$2:$G$13386,3,0),"")</f>
        <v/>
      </c>
      <c r="H60" s="13" t="str">
        <f>IFERROR(VLOOKUP(C60,Banco_Dados!$B$2:$G$13386,3,0),"")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IFERROR(VLOOKUP(B61,Banco_Dados!$B$2:$G$13386,5,0),"")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IFERROR(VLOOKUP(B61,Banco_Dados!$B$2:$G$13386,3,0),"")</f>
        <v/>
      </c>
      <c r="H61" s="13" t="str">
        <f>IFERROR(VLOOKUP(C61,Banco_Dados!$B$2:$G$13386,3,0),"")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IFERROR(VLOOKUP(B62,Banco_Dados!$B$2:$G$13386,5,0),"")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IFERROR(VLOOKUP(B62,Banco_Dados!$B$2:$G$13386,3,0),"")</f>
        <v/>
      </c>
      <c r="H62" s="13" t="str">
        <f>IFERROR(VLOOKUP(C62,Banco_Dados!$B$2:$G$13386,3,0),"")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IFERROR(VLOOKUP(B63,Banco_Dados!$B$2:$G$13386,5,0),"")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IFERROR(VLOOKUP(B63,Banco_Dados!$B$2:$G$13386,3,0),"")</f>
        <v/>
      </c>
      <c r="H63" s="13" t="str">
        <f>IFERROR(VLOOKUP(C63,Banco_Dados!$B$2:$G$13386,3,0),"")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IFERROR(VLOOKUP(B64,Banco_Dados!$B$2:$G$13386,5,0),"")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IFERROR(VLOOKUP(B64,Banco_Dados!$B$2:$G$13386,3,0),"")</f>
        <v/>
      </c>
      <c r="H64" s="13" t="str">
        <f>IFERROR(VLOOKUP(C64,Banco_Dados!$B$2:$G$13386,3,0),"")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IFERROR(VLOOKUP(B65,Banco_Dados!$B$2:$G$13386,5,0),"")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IFERROR(VLOOKUP(B65,Banco_Dados!$B$2:$G$13386,3,0),"")</f>
        <v/>
      </c>
      <c r="H65" s="13" t="str">
        <f>IFERROR(VLOOKUP(C65,Banco_Dados!$B$2:$G$13386,3,0),"")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IFERROR(VLOOKUP(B66,Banco_Dados!$B$2:$G$13386,5,0),"")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IFERROR(VLOOKUP(B66,Banco_Dados!$B$2:$G$13386,3,0),"")</f>
        <v/>
      </c>
      <c r="H66" s="13" t="str">
        <f>IFERROR(VLOOKUP(C66,Banco_Dados!$B$2:$G$13386,3,0),"")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IFERROR(VLOOKUP(B67,Banco_Dados!$B$2:$G$13386,5,0),"")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IFERROR(VLOOKUP(B67,Banco_Dados!$B$2:$G$13386,3,0),"")</f>
        <v/>
      </c>
      <c r="H67" s="13" t="str">
        <f>IFERROR(VLOOKUP(C67,Banco_Dados!$B$2:$G$13386,3,0),"")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IFERROR(VLOOKUP(B68,Banco_Dados!$B$2:$G$13386,5,0),"")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IFERROR(VLOOKUP(B68,Banco_Dados!$B$2:$G$13386,3,0),"")</f>
        <v/>
      </c>
      <c r="H68" s="13" t="str">
        <f>IFERROR(VLOOKUP(C68,Banco_Dados!$B$2:$G$13386,3,0),"")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IFERROR(VLOOKUP(B69,Banco_Dados!$B$2:$G$13386,5,0),"")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IFERROR(VLOOKUP(B69,Banco_Dados!$B$2:$G$13386,3,0),"")</f>
        <v/>
      </c>
      <c r="H69" s="13" t="str">
        <f>IFERROR(VLOOKUP(C69,Banco_Dados!$B$2:$G$13386,3,0),"")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IFERROR(VLOOKUP(B70,Banco_Dados!$B$2:$G$13386,5,0),"")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IFERROR(VLOOKUP(B70,Banco_Dados!$B$2:$G$13386,3,0),"")</f>
        <v/>
      </c>
      <c r="H70" s="13" t="str">
        <f>IFERROR(VLOOKUP(C70,Banco_Dados!$B$2:$G$13386,3,0),"")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IFERROR(VLOOKUP(B71,Banco_Dados!$B$2:$G$13386,5,0),"")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IFERROR(VLOOKUP(B71,Banco_Dados!$B$2:$G$13386,3,0),"")</f>
        <v/>
      </c>
      <c r="H71" s="13" t="str">
        <f>IFERROR(VLOOKUP(C71,Banco_Dados!$B$2:$G$13386,3,0),"")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IFERROR(VLOOKUP(B72,Banco_Dados!$B$2:$G$13386,5,0),"")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IFERROR(VLOOKUP(B72,Banco_Dados!$B$2:$G$13386,3,0),"")</f>
        <v/>
      </c>
      <c r="H72" s="13" t="str">
        <f>IFERROR(VLOOKUP(C72,Banco_Dados!$B$2:$G$13386,3,0),"")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IFERROR(VLOOKUP(B73,Banco_Dados!$B$2:$G$13386,5,0),"")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IFERROR(VLOOKUP(B73,Banco_Dados!$B$2:$G$13386,3,0),"")</f>
        <v/>
      </c>
      <c r="H73" s="13" t="str">
        <f>IFERROR(VLOOKUP(C73,Banco_Dados!$B$2:$G$13386,3,0),"")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IFERROR(VLOOKUP(B74,Banco_Dados!$B$2:$G$13386,5,0),"")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IFERROR(VLOOKUP(B74,Banco_Dados!$B$2:$G$13386,3,0),"")</f>
        <v/>
      </c>
      <c r="H74" s="13" t="str">
        <f>IFERROR(VLOOKUP(C74,Banco_Dados!$B$2:$G$13386,3,0),"")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IFERROR(VLOOKUP(B75,Banco_Dados!$B$2:$G$13386,5,0),"")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IFERROR(VLOOKUP(B75,Banco_Dados!$B$2:$G$13386,3,0),"")</f>
        <v/>
      </c>
      <c r="H75" s="13" t="str">
        <f>IFERROR(VLOOKUP(C75,Banco_Dados!$B$2:$G$13386,3,0),"")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IFERROR(VLOOKUP(B76,Banco_Dados!$B$2:$G$13386,5,0),"")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IFERROR(VLOOKUP(B76,Banco_Dados!$B$2:$G$13386,3,0),"")</f>
        <v/>
      </c>
      <c r="H76" s="13" t="str">
        <f>IFERROR(VLOOKUP(C76,Banco_Dados!$B$2:$G$13386,3,0),"")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IFERROR(VLOOKUP(B77,Banco_Dados!$B$2:$G$13386,5,0),"")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IFERROR(VLOOKUP(B77,Banco_Dados!$B$2:$G$13386,3,0),"")</f>
        <v/>
      </c>
      <c r="H77" s="13" t="str">
        <f>IFERROR(VLOOKUP(C77,Banco_Dados!$B$2:$G$13386,3,0),"")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IFERROR(VLOOKUP(B78,Banco_Dados!$B$2:$G$13386,5,0),"")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IFERROR(VLOOKUP(B78,Banco_Dados!$B$2:$G$13386,3,0),"")</f>
        <v/>
      </c>
      <c r="H78" s="13" t="str">
        <f>IFERROR(VLOOKUP(C78,Banco_Dados!$B$2:$G$13386,3,0),"")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IFERROR(VLOOKUP(B79,Banco_Dados!$B$2:$G$13386,5,0),"")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IFERROR(VLOOKUP(B79,Banco_Dados!$B$2:$G$13386,3,0),"")</f>
        <v/>
      </c>
      <c r="H79" s="13" t="str">
        <f>IFERROR(VLOOKUP(C79,Banco_Dados!$B$2:$G$13386,3,0),"")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IFERROR(VLOOKUP(B80,Banco_Dados!$B$2:$G$13386,5,0),"")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IFERROR(VLOOKUP(B80,Banco_Dados!$B$2:$G$13386,3,0),"")</f>
        <v/>
      </c>
      <c r="H80" s="13" t="str">
        <f>IFERROR(VLOOKUP(C80,Banco_Dados!$B$2:$G$13386,3,0),"")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IFERROR(VLOOKUP(B81,Banco_Dados!$B$2:$G$13386,5,0),"")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IFERROR(VLOOKUP(B81,Banco_Dados!$B$2:$G$13386,3,0),"")</f>
        <v/>
      </c>
      <c r="H81" s="13" t="str">
        <f>IFERROR(VLOOKUP(C81,Banco_Dados!$B$2:$G$13386,3,0),"")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IFERROR(VLOOKUP(B82,Banco_Dados!$B$2:$G$13386,5,0),"")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IFERROR(VLOOKUP(B82,Banco_Dados!$B$2:$G$13386,3,0),"")</f>
        <v/>
      </c>
      <c r="H82" s="13" t="str">
        <f>IFERROR(VLOOKUP(C82,Banco_Dados!$B$2:$G$13386,3,0),"")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IFERROR(VLOOKUP(B83,Banco_Dados!$B$2:$G$13386,5,0),"")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IFERROR(VLOOKUP(B83,Banco_Dados!$B$2:$G$13386,3,0),"")</f>
        <v/>
      </c>
      <c r="H83" s="13" t="str">
        <f>IFERROR(VLOOKUP(C83,Banco_Dados!$B$2:$G$13386,3,0),"")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IFERROR(VLOOKUP(B84,Banco_Dados!$B$2:$G$13386,5,0),"")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IFERROR(VLOOKUP(B84,Banco_Dados!$B$2:$G$13386,3,0),"")</f>
        <v/>
      </c>
      <c r="H84" s="13" t="str">
        <f>IFERROR(VLOOKUP(C84,Banco_Dados!$B$2:$G$13386,3,0),"")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IFERROR(VLOOKUP(B85,Banco_Dados!$B$2:$G$13386,5,0),"")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IFERROR(VLOOKUP(B85,Banco_Dados!$B$2:$G$13386,3,0),"")</f>
        <v/>
      </c>
      <c r="H85" s="13" t="str">
        <f>IFERROR(VLOOKUP(C85,Banco_Dados!$B$2:$G$13386,3,0),"")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IFERROR(VLOOKUP(B86,Banco_Dados!$B$2:$G$13386,5,0),"")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IFERROR(VLOOKUP(B86,Banco_Dados!$B$2:$G$13386,3,0),"")</f>
        <v/>
      </c>
      <c r="H86" s="13" t="str">
        <f>IFERROR(VLOOKUP(C86,Banco_Dados!$B$2:$G$13386,3,0),"")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IFERROR(VLOOKUP(B87,Banco_Dados!$B$2:$G$13386,5,0),"")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IFERROR(VLOOKUP(B87,Banco_Dados!$B$2:$G$13386,3,0),"")</f>
        <v/>
      </c>
      <c r="H87" s="13" t="str">
        <f>IFERROR(VLOOKUP(C87,Banco_Dados!$B$2:$G$13386,3,0),"")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IFERROR(VLOOKUP(B88,Banco_Dados!$B$2:$G$13386,5,0),"")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IFERROR(VLOOKUP(B88,Banco_Dados!$B$2:$G$13386,3,0),"")</f>
        <v/>
      </c>
      <c r="H88" s="13" t="str">
        <f>IFERROR(VLOOKUP(C88,Banco_Dados!$B$2:$G$13386,3,0),"")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IFERROR(VLOOKUP(B89,Banco_Dados!$B$2:$G$13386,5,0),"")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IFERROR(VLOOKUP(B89,Banco_Dados!$B$2:$G$13386,3,0),"")</f>
        <v/>
      </c>
      <c r="H89" s="13" t="str">
        <f>IFERROR(VLOOKUP(C89,Banco_Dados!$B$2:$G$13386,3,0),"")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IFERROR(VLOOKUP(B90,Banco_Dados!$B$2:$G$13386,5,0),"")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IFERROR(VLOOKUP(B90,Banco_Dados!$B$2:$G$13386,3,0),"")</f>
        <v/>
      </c>
      <c r="H90" s="13" t="str">
        <f>IFERROR(VLOOKUP(C90,Banco_Dados!$B$2:$G$13386,3,0),"")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IFERROR(VLOOKUP(B91,Banco_Dados!$B$2:$G$13386,5,0),"")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IFERROR(VLOOKUP(B91,Banco_Dados!$B$2:$G$13386,3,0),"")</f>
        <v/>
      </c>
      <c r="H91" s="13" t="str">
        <f>IFERROR(VLOOKUP(C91,Banco_Dados!$B$2:$G$13386,3,0),"")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IFERROR(VLOOKUP(B92,Banco_Dados!$B$2:$G$13386,5,0),"")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IFERROR(VLOOKUP(B92,Banco_Dados!$B$2:$G$13386,3,0),"")</f>
        <v/>
      </c>
      <c r="H92" s="13" t="str">
        <f>IFERROR(VLOOKUP(C92,Banco_Dados!$B$2:$G$13386,3,0),"")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IFERROR(VLOOKUP(B93,Banco_Dados!$B$2:$G$13386,5,0),"")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IFERROR(VLOOKUP(B93,Banco_Dados!$B$2:$G$13386,3,0),"")</f>
        <v/>
      </c>
      <c r="H93" s="13" t="str">
        <f>IFERROR(VLOOKUP(C93,Banco_Dados!$B$2:$G$13386,3,0),"")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IFERROR(VLOOKUP(B94,Banco_Dados!$B$2:$G$13386,5,0),"")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IFERROR(VLOOKUP(B94,Banco_Dados!$B$2:$G$13386,3,0),"")</f>
        <v/>
      </c>
      <c r="H94" s="13" t="str">
        <f>IFERROR(VLOOKUP(C94,Banco_Dados!$B$2:$G$13386,3,0),"")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IFERROR(VLOOKUP(B95,Banco_Dados!$B$2:$G$13386,5,0),"")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IFERROR(VLOOKUP(B95,Banco_Dados!$B$2:$G$13386,3,0),"")</f>
        <v/>
      </c>
      <c r="H95" s="13" t="str">
        <f>IFERROR(VLOOKUP(C95,Banco_Dados!$B$2:$G$13386,3,0),"")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IFERROR(VLOOKUP(B96,Banco_Dados!$B$2:$G$13386,5,0),"")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IFERROR(VLOOKUP(B96,Banco_Dados!$B$2:$G$13386,3,0),"")</f>
        <v/>
      </c>
      <c r="H96" s="13" t="str">
        <f>IFERROR(VLOOKUP(C96,Banco_Dados!$B$2:$G$13386,3,0),"")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IFERROR(VLOOKUP(B97,Banco_Dados!$B$2:$G$13386,5,0),"")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IFERROR(VLOOKUP(B97,Banco_Dados!$B$2:$G$13386,3,0),"")</f>
        <v/>
      </c>
      <c r="H97" s="13" t="str">
        <f>IFERROR(VLOOKUP(C97,Banco_Dados!$B$2:$G$13386,3,0),"")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IFERROR(VLOOKUP(B98,Banco_Dados!$B$2:$G$13386,5,0),"")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IFERROR(VLOOKUP(B98,Banco_Dados!$B$2:$G$13386,3,0),"")</f>
        <v/>
      </c>
      <c r="H98" s="13" t="str">
        <f>IFERROR(VLOOKUP(C98,Banco_Dados!$B$2:$G$13386,3,0),"")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73" priority="1" operator="containsText" text="Aguardar">
      <formula>NOT(ISERROR(SEARCH("Aguardar",K10)))</formula>
    </cfRule>
    <cfRule type="containsText" dxfId="72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4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28.43</v>
      </c>
    </row>
    <row r="2" spans="1:15" x14ac:dyDescent="0.2">
      <c r="N2" s="16" t="s">
        <v>3</v>
      </c>
      <c r="O2" s="16">
        <f>RTD("octo.rtdserver","",N2,56)</f>
        <v>26.97</v>
      </c>
    </row>
    <row r="3" spans="1:15" s="19" customFormat="1" x14ac:dyDescent="0.2">
      <c r="C3" s="2"/>
      <c r="D3" s="3"/>
      <c r="E3" s="18"/>
      <c r="F3" s="4"/>
      <c r="G3" s="17"/>
      <c r="I3" s="5"/>
      <c r="L3" s="95"/>
    </row>
    <row r="4" spans="1:15" s="19" customFormat="1" x14ac:dyDescent="0.2">
      <c r="C4" s="2"/>
      <c r="D4" s="3"/>
      <c r="E4" s="18"/>
      <c r="F4" s="4"/>
      <c r="G4" s="17"/>
      <c r="I4" s="5"/>
      <c r="L4" s="95"/>
    </row>
    <row r="5" spans="1:15" s="19" customFormat="1" x14ac:dyDescent="0.2">
      <c r="C5" s="2"/>
      <c r="D5" s="3"/>
      <c r="E5" s="18"/>
      <c r="F5" s="4"/>
      <c r="G5" s="17"/>
      <c r="I5" s="5"/>
      <c r="L5" s="95"/>
    </row>
    <row r="6" spans="1:15" s="19" customFormat="1" x14ac:dyDescent="0.2">
      <c r="C6" s="2"/>
      <c r="D6" s="3"/>
      <c r="E6" s="18"/>
      <c r="F6" s="4"/>
      <c r="G6" s="17"/>
      <c r="I6" s="5"/>
      <c r="L6" s="95"/>
    </row>
    <row r="7" spans="1:15" s="19" customFormat="1" x14ac:dyDescent="0.2">
      <c r="A7" s="78"/>
      <c r="B7" s="78"/>
      <c r="C7" s="79"/>
      <c r="D7" s="80"/>
      <c r="E7" s="81"/>
      <c r="F7" s="82"/>
      <c r="G7" s="83"/>
      <c r="H7" s="78"/>
      <c r="I7" s="84"/>
      <c r="J7" s="78"/>
      <c r="K7" s="78"/>
      <c r="L7" s="95"/>
      <c r="M7" s="78"/>
    </row>
    <row r="8" spans="1:15" s="19" customFormat="1" x14ac:dyDescent="0.2">
      <c r="A8" s="85" t="s">
        <v>15283</v>
      </c>
      <c r="B8" s="85" t="s">
        <v>15288</v>
      </c>
      <c r="C8" s="85" t="s">
        <v>15284</v>
      </c>
      <c r="D8" s="86" t="s">
        <v>108</v>
      </c>
      <c r="E8" s="87" t="s">
        <v>15285</v>
      </c>
      <c r="F8" s="85" t="s">
        <v>15287</v>
      </c>
      <c r="G8" s="85" t="s">
        <v>15286</v>
      </c>
      <c r="H8" s="85" t="s">
        <v>15289</v>
      </c>
      <c r="I8" s="86" t="s">
        <v>107</v>
      </c>
      <c r="J8" s="87" t="s">
        <v>15290</v>
      </c>
      <c r="K8" s="87" t="s">
        <v>110</v>
      </c>
      <c r="L8" s="7" t="s">
        <v>15291</v>
      </c>
      <c r="M8" s="87" t="s">
        <v>111</v>
      </c>
    </row>
    <row r="9" spans="1:15" s="19" customFormat="1" x14ac:dyDescent="0.2">
      <c r="A9" s="36" t="s">
        <v>8070</v>
      </c>
      <c r="B9" s="12" t="str">
        <f>IFERROR(VLOOKUP(A9,Banco_Dados!$B$2:$G$16017,2,0),"")</f>
        <v/>
      </c>
      <c r="C9" s="12" t="str">
        <f>IFERROR(VLOOKUP(A9,Banco_Dados!$B$2:$G$16017,5,0),"")</f>
        <v/>
      </c>
      <c r="D9" s="76" t="str">
        <f>IFERROR(VLOOKUP($A9,Banco_Dados!$B$2:$G$16017,3,0),"")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IFERROR(VLOOKUP(F9,Banco_Dados!$B$2:$G$16017,2,0),"")</f>
        <v/>
      </c>
      <c r="H9" s="12" t="str">
        <f>IFERROR(VLOOKUP(F9,Banco_Dados!$B$2:$G$16017,5,0),"")</f>
        <v/>
      </c>
      <c r="I9" s="76" t="str">
        <f>IFERROR(VLOOKUP($F9,Banco_Dados!$B$2:$G$16017,3,0),"")</f>
        <v/>
      </c>
      <c r="J9" s="29" t="str">
        <f>RTD("octo.rtdserver","",F9,56)</f>
        <v>-</v>
      </c>
      <c r="K9" s="77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IFERROR(VLOOKUP(A10,Banco_Dados!$B$2:$G$16017,2,0),"")</f>
        <v/>
      </c>
      <c r="C10" s="12" t="str">
        <f>IFERROR(VLOOKUP(A10,Banco_Dados!$B$2:$G$16017,5,0),"")</f>
        <v/>
      </c>
      <c r="D10" s="76" t="str">
        <f>IFERROR(VLOOKUP($A10,Banco_Dados!$B$2:$G$16017,3,0),"")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IFERROR(VLOOKUP(F10,Banco_Dados!$B$2:$G$16017,2,0),"")</f>
        <v/>
      </c>
      <c r="H10" s="12" t="str">
        <f>IFERROR(VLOOKUP(F10,Banco_Dados!$B$2:$G$16017,5,0),"")</f>
        <v/>
      </c>
      <c r="I10" s="76" t="str">
        <f>IFERROR(VLOOKUP($F10,Banco_Dados!$B$2:$G$16017,3,0),"")</f>
        <v/>
      </c>
      <c r="J10" s="29" t="str">
        <f>RTD("octo.rtdserver","",F10,56)</f>
        <v>-</v>
      </c>
      <c r="K10" s="77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14892</v>
      </c>
      <c r="B11" s="12" t="str">
        <f>IFERROR(VLOOKUP(A11,Banco_Dados!$B$2:$G$16017,2,0),"")</f>
        <v/>
      </c>
      <c r="C11" s="12" t="str">
        <f>IFERROR(VLOOKUP(A11,Banco_Dados!$B$2:$G$16017,5,0),"")</f>
        <v/>
      </c>
      <c r="D11" s="76" t="str">
        <f>IFERROR(VLOOKUP($A11,Banco_Dados!$B$2:$G$16017,3,0),"")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IFERROR(VLOOKUP(F11,Banco_Dados!$B$2:$G$16017,2,0),"")</f>
        <v/>
      </c>
      <c r="H11" s="12" t="str">
        <f>IFERROR(VLOOKUP(F11,Banco_Dados!$B$2:$G$16017,5,0),"")</f>
        <v/>
      </c>
      <c r="I11" s="76" t="str">
        <f>IFERROR(VLOOKUP($F11,Banco_Dados!$B$2:$G$16017,3,0),"")</f>
        <v/>
      </c>
      <c r="J11" s="29" t="str">
        <f>RTD("octo.rtdserver","",F11,56)</f>
        <v>-</v>
      </c>
      <c r="K11" s="77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IFERROR(VLOOKUP(A12,Banco_Dados!$B$2:$G$16017,2,0),"")</f>
        <v/>
      </c>
      <c r="C12" s="12" t="str">
        <f>IFERROR(VLOOKUP(A12,Banco_Dados!$B$2:$G$16017,5,0),"")</f>
        <v/>
      </c>
      <c r="D12" s="76" t="str">
        <f>IFERROR(VLOOKUP($A12,Banco_Dados!$B$2:$G$16017,3,0),"")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IFERROR(VLOOKUP(F12,Banco_Dados!$B$2:$G$16017,2,0),"")</f>
        <v/>
      </c>
      <c r="H12" s="12" t="str">
        <f>IFERROR(VLOOKUP(F12,Banco_Dados!$B$2:$G$16017,5,0),"")</f>
        <v/>
      </c>
      <c r="I12" s="76" t="str">
        <f>IFERROR(VLOOKUP($F12,Banco_Dados!$B$2:$G$16017,3,0),"")</f>
        <v/>
      </c>
      <c r="J12" s="29" t="str">
        <f>RTD("octo.rtdserver","",F12,56)</f>
        <v>-</v>
      </c>
      <c r="K12" s="77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15186</v>
      </c>
      <c r="B13" s="12" t="str">
        <f>IFERROR(VLOOKUP(A13,Banco_Dados!$B$2:$G$16017,2,0),"")</f>
        <v/>
      </c>
      <c r="C13" s="12" t="str">
        <f>IFERROR(VLOOKUP(A13,Banco_Dados!$B$2:$G$16017,5,0),"")</f>
        <v/>
      </c>
      <c r="D13" s="76" t="str">
        <f>IFERROR(VLOOKUP($A13,Banco_Dados!$B$2:$G$16017,3,0),"")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IFERROR(VLOOKUP(F13,Banco_Dados!$B$2:$G$16017,2,0),"")</f>
        <v/>
      </c>
      <c r="H13" s="12" t="str">
        <f>IFERROR(VLOOKUP(F13,Banco_Dados!$B$2:$G$16017,5,0),"")</f>
        <v/>
      </c>
      <c r="I13" s="76" t="str">
        <f>IFERROR(VLOOKUP($F13,Banco_Dados!$B$2:$G$16017,3,0),"")</f>
        <v/>
      </c>
      <c r="J13" s="29" t="str">
        <f>RTD("octo.rtdserver","",F13,56)</f>
        <v>-</v>
      </c>
      <c r="K13" s="77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IFERROR(VLOOKUP(A14,Banco_Dados!$B$2:$G$16017,2,0),"")</f>
        <v/>
      </c>
      <c r="C14" s="12" t="str">
        <f>IFERROR(VLOOKUP(A14,Banco_Dados!$B$2:$G$16017,5,0),"")</f>
        <v/>
      </c>
      <c r="D14" s="76" t="str">
        <f>IFERROR(VLOOKUP($A14,Banco_Dados!$B$2:$G$16017,3,0),"")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IFERROR(VLOOKUP(F14,Banco_Dados!$B$2:$G$16017,2,0),"")</f>
        <v/>
      </c>
      <c r="H14" s="12" t="str">
        <f>IFERROR(VLOOKUP(F14,Banco_Dados!$B$2:$G$16017,5,0),"")</f>
        <v/>
      </c>
      <c r="I14" s="76" t="str">
        <f>IFERROR(VLOOKUP($F14,Banco_Dados!$B$2:$G$16017,3,0),"")</f>
        <v/>
      </c>
      <c r="J14" s="29" t="str">
        <f>RTD("octo.rtdserver","",F14,56)</f>
        <v>-</v>
      </c>
      <c r="K14" s="77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14980</v>
      </c>
      <c r="B15" s="12" t="str">
        <f>IFERROR(VLOOKUP(A15,Banco_Dados!$B$2:$G$16017,2,0),"")</f>
        <v/>
      </c>
      <c r="C15" s="12" t="str">
        <f>IFERROR(VLOOKUP(A15,Banco_Dados!$B$2:$G$16017,5,0),"")</f>
        <v/>
      </c>
      <c r="D15" s="76" t="str">
        <f>IFERROR(VLOOKUP($A15,Banco_Dados!$B$2:$G$16017,3,0),"")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IFERROR(VLOOKUP(F15,Banco_Dados!$B$2:$G$16017,2,0),"")</f>
        <v/>
      </c>
      <c r="H15" s="12" t="str">
        <f>IFERROR(VLOOKUP(F15,Banco_Dados!$B$2:$G$16017,5,0),"")</f>
        <v/>
      </c>
      <c r="I15" s="76" t="str">
        <f>IFERROR(VLOOKUP($F15,Banco_Dados!$B$2:$G$16017,3,0),"")</f>
        <v/>
      </c>
      <c r="J15" s="29" t="str">
        <f>RTD("octo.rtdserver","",F15,56)</f>
        <v>-</v>
      </c>
      <c r="K15" s="77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14981</v>
      </c>
      <c r="B16" s="12" t="str">
        <f>IFERROR(VLOOKUP(A16,Banco_Dados!$B$2:$G$16017,2,0),"")</f>
        <v/>
      </c>
      <c r="C16" s="12" t="str">
        <f>IFERROR(VLOOKUP(A16,Banco_Dados!$B$2:$G$16017,5,0),"")</f>
        <v/>
      </c>
      <c r="D16" s="76" t="str">
        <f>IFERROR(VLOOKUP($A16,Banco_Dados!$B$2:$G$16017,3,0),"")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IFERROR(VLOOKUP(F16,Banco_Dados!$B$2:$G$16017,2,0),"")</f>
        <v/>
      </c>
      <c r="H16" s="12" t="str">
        <f>IFERROR(VLOOKUP(F16,Banco_Dados!$B$2:$G$16017,5,0),"")</f>
        <v/>
      </c>
      <c r="I16" s="76" t="str">
        <f>IFERROR(VLOOKUP($F16,Banco_Dados!$B$2:$G$16017,3,0),"")</f>
        <v/>
      </c>
      <c r="J16" s="29" t="str">
        <f>RTD("octo.rtdserver","",F16,56)</f>
        <v>-</v>
      </c>
      <c r="K16" s="77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IFERROR(VLOOKUP(A17,Banco_Dados!$B$2:$G$16017,2,0),"")</f>
        <v/>
      </c>
      <c r="C17" s="12" t="str">
        <f>IFERROR(VLOOKUP(A17,Banco_Dados!$B$2:$G$16017,5,0),"")</f>
        <v/>
      </c>
      <c r="D17" s="76" t="str">
        <f>IFERROR(VLOOKUP($A17,Banco_Dados!$B$2:$G$16017,3,0),"")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IFERROR(VLOOKUP(F17,Banco_Dados!$B$2:$G$16017,2,0),"")</f>
        <v/>
      </c>
      <c r="H17" s="12" t="str">
        <f>IFERROR(VLOOKUP(F17,Banco_Dados!$B$2:$G$16017,5,0),"")</f>
        <v/>
      </c>
      <c r="I17" s="76" t="str">
        <f>IFERROR(VLOOKUP($F17,Banco_Dados!$B$2:$G$16017,3,0),"")</f>
        <v/>
      </c>
      <c r="J17" s="29" t="str">
        <f>RTD("octo.rtdserver","",F17,56)</f>
        <v>-</v>
      </c>
      <c r="K17" s="77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IFERROR(VLOOKUP(A18,Banco_Dados!$B$2:$G$16017,2,0),"")</f>
        <v/>
      </c>
      <c r="C18" s="12" t="str">
        <f>IFERROR(VLOOKUP(A18,Banco_Dados!$B$2:$G$16017,5,0),"")</f>
        <v/>
      </c>
      <c r="D18" s="76" t="str">
        <f>IFERROR(VLOOKUP($A18,Banco_Dados!$B$2:$G$16017,3,0),"")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IFERROR(VLOOKUP(F18,Banco_Dados!$B$2:$G$16017,2,0),"")</f>
        <v/>
      </c>
      <c r="H18" s="12" t="str">
        <f>IFERROR(VLOOKUP(F18,Banco_Dados!$B$2:$G$16017,5,0),"")</f>
        <v/>
      </c>
      <c r="I18" s="76" t="str">
        <f>IFERROR(VLOOKUP($F18,Banco_Dados!$B$2:$G$16017,3,0),"")</f>
        <v/>
      </c>
      <c r="J18" s="29" t="str">
        <f>RTD("octo.rtdserver","",F18,56)</f>
        <v>-</v>
      </c>
      <c r="K18" s="77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15187</v>
      </c>
      <c r="B19" s="12" t="str">
        <f>IFERROR(VLOOKUP(A19,Banco_Dados!$B$2:$G$16017,2,0),"")</f>
        <v/>
      </c>
      <c r="C19" s="12" t="str">
        <f>IFERROR(VLOOKUP(A19,Banco_Dados!$B$2:$G$16017,5,0),"")</f>
        <v/>
      </c>
      <c r="D19" s="76" t="str">
        <f>IFERROR(VLOOKUP($A19,Banco_Dados!$B$2:$G$16017,3,0),"")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IFERROR(VLOOKUP(F19,Banco_Dados!$B$2:$G$16017,2,0),"")</f>
        <v/>
      </c>
      <c r="H19" s="12" t="str">
        <f>IFERROR(VLOOKUP(F19,Banco_Dados!$B$2:$G$16017,5,0),"")</f>
        <v/>
      </c>
      <c r="I19" s="76" t="str">
        <f>IFERROR(VLOOKUP($F19,Banco_Dados!$B$2:$G$16017,3,0),"")</f>
        <v/>
      </c>
      <c r="J19" s="29" t="str">
        <f>RTD("octo.rtdserver","",F19,56)</f>
        <v>-</v>
      </c>
      <c r="K19" s="77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14893</v>
      </c>
      <c r="B20" s="12" t="str">
        <f>IFERROR(VLOOKUP(A20,Banco_Dados!$B$2:$G$16017,2,0),"")</f>
        <v/>
      </c>
      <c r="C20" s="12" t="str">
        <f>IFERROR(VLOOKUP(A20,Banco_Dados!$B$2:$G$16017,5,0),"")</f>
        <v/>
      </c>
      <c r="D20" s="76" t="str">
        <f>IFERROR(VLOOKUP($A20,Banco_Dados!$B$2:$G$16017,3,0),"")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IFERROR(VLOOKUP(F20,Banco_Dados!$B$2:$G$16017,2,0),"")</f>
        <v/>
      </c>
      <c r="H20" s="12" t="str">
        <f>IFERROR(VLOOKUP(F20,Banco_Dados!$B$2:$G$16017,5,0),"")</f>
        <v/>
      </c>
      <c r="I20" s="76" t="str">
        <f>IFERROR(VLOOKUP($F20,Banco_Dados!$B$2:$G$16017,3,0),"")</f>
        <v/>
      </c>
      <c r="J20" s="29" t="str">
        <f>RTD("octo.rtdserver","",F20,56)</f>
        <v>-</v>
      </c>
      <c r="K20" s="77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14124</v>
      </c>
      <c r="B21" s="12" t="str">
        <f>IFERROR(VLOOKUP(A21,Banco_Dados!$B$2:$G$16017,2,0),"")</f>
        <v/>
      </c>
      <c r="C21" s="12" t="str">
        <f>IFERROR(VLOOKUP(A21,Banco_Dados!$B$2:$G$16017,5,0),"")</f>
        <v/>
      </c>
      <c r="D21" s="76" t="str">
        <f>IFERROR(VLOOKUP($A21,Banco_Dados!$B$2:$G$16017,3,0),"")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IFERROR(VLOOKUP(F21,Banco_Dados!$B$2:$G$16017,2,0),"")</f>
        <v/>
      </c>
      <c r="H21" s="12" t="str">
        <f>IFERROR(VLOOKUP(F21,Banco_Dados!$B$2:$G$16017,5,0),"")</f>
        <v/>
      </c>
      <c r="I21" s="76" t="str">
        <f>IFERROR(VLOOKUP($F21,Banco_Dados!$B$2:$G$16017,3,0),"")</f>
        <v/>
      </c>
      <c r="J21" s="29" t="str">
        <f>RTD("octo.rtdserver","",F21,56)</f>
        <v>-</v>
      </c>
      <c r="K21" s="77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IFERROR(VLOOKUP(A22,Banco_Dados!$B$2:$G$16017,2,0),"")</f>
        <v/>
      </c>
      <c r="C22" s="12" t="str">
        <f>IFERROR(VLOOKUP(A22,Banco_Dados!$B$2:$G$16017,5,0),"")</f>
        <v/>
      </c>
      <c r="D22" s="76" t="str">
        <f>IFERROR(VLOOKUP($A22,Banco_Dados!$B$2:$G$16017,3,0),"")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IFERROR(VLOOKUP(F22,Banco_Dados!$B$2:$G$16017,2,0),"")</f>
        <v/>
      </c>
      <c r="H22" s="12" t="str">
        <f>IFERROR(VLOOKUP(F22,Banco_Dados!$B$2:$G$16017,5,0),"")</f>
        <v/>
      </c>
      <c r="I22" s="76" t="str">
        <f>IFERROR(VLOOKUP($F22,Banco_Dados!$B$2:$G$16017,3,0),"")</f>
        <v/>
      </c>
      <c r="J22" s="29" t="str">
        <f>RTD("octo.rtdserver","",F22,56)</f>
        <v>-</v>
      </c>
      <c r="K22" s="77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14894</v>
      </c>
      <c r="B23" s="12" t="str">
        <f>IFERROR(VLOOKUP(A23,Banco_Dados!$B$2:$G$16017,2,0),"")</f>
        <v/>
      </c>
      <c r="C23" s="12" t="str">
        <f>IFERROR(VLOOKUP(A23,Banco_Dados!$B$2:$G$16017,5,0),"")</f>
        <v/>
      </c>
      <c r="D23" s="76" t="str">
        <f>IFERROR(VLOOKUP($A23,Banco_Dados!$B$2:$G$16017,3,0),"")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IFERROR(VLOOKUP(F23,Banco_Dados!$B$2:$G$16017,2,0),"")</f>
        <v/>
      </c>
      <c r="H23" s="12" t="str">
        <f>IFERROR(VLOOKUP(F23,Banco_Dados!$B$2:$G$16017,5,0),"")</f>
        <v/>
      </c>
      <c r="I23" s="76" t="str">
        <f>IFERROR(VLOOKUP($F23,Banco_Dados!$B$2:$G$16017,3,0),"")</f>
        <v/>
      </c>
      <c r="J23" s="29" t="str">
        <f>RTD("octo.rtdserver","",F23,56)</f>
        <v>-</v>
      </c>
      <c r="K23" s="77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14262</v>
      </c>
      <c r="B24" s="12" t="str">
        <f>IFERROR(VLOOKUP(A24,Banco_Dados!$B$2:$G$16017,2,0),"")</f>
        <v/>
      </c>
      <c r="C24" s="12" t="str">
        <f>IFERROR(VLOOKUP(A24,Banco_Dados!$B$2:$G$16017,5,0),"")</f>
        <v/>
      </c>
      <c r="D24" s="76" t="str">
        <f>IFERROR(VLOOKUP($A24,Banco_Dados!$B$2:$G$16017,3,0),"")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IFERROR(VLOOKUP(F24,Banco_Dados!$B$2:$G$16017,2,0),"")</f>
        <v/>
      </c>
      <c r="H24" s="12" t="str">
        <f>IFERROR(VLOOKUP(F24,Banco_Dados!$B$2:$G$16017,5,0),"")</f>
        <v/>
      </c>
      <c r="I24" s="76" t="str">
        <f>IFERROR(VLOOKUP($F24,Banco_Dados!$B$2:$G$16017,3,0),"")</f>
        <v/>
      </c>
      <c r="J24" s="29" t="str">
        <f>RTD("octo.rtdserver","",F24,56)</f>
        <v>-</v>
      </c>
      <c r="K24" s="77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IFERROR(VLOOKUP(A25,Banco_Dados!$B$2:$G$16017,2,0),"")</f>
        <v/>
      </c>
      <c r="C25" s="12" t="str">
        <f>IFERROR(VLOOKUP(A25,Banco_Dados!$B$2:$G$16017,5,0),"")</f>
        <v/>
      </c>
      <c r="D25" s="76" t="str">
        <f>IFERROR(VLOOKUP($A25,Banco_Dados!$B$2:$G$16017,3,0),"")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IFERROR(VLOOKUP(F25,Banco_Dados!$B$2:$G$16017,2,0),"")</f>
        <v/>
      </c>
      <c r="H25" s="12" t="str">
        <f>IFERROR(VLOOKUP(F25,Banco_Dados!$B$2:$G$16017,5,0),"")</f>
        <v/>
      </c>
      <c r="I25" s="76" t="str">
        <f>IFERROR(VLOOKUP($F25,Banco_Dados!$B$2:$G$16017,3,0),"")</f>
        <v/>
      </c>
      <c r="J25" s="29" t="str">
        <f>RTD("octo.rtdserver","",F25,56)</f>
        <v>-</v>
      </c>
      <c r="K25" s="77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IFERROR(VLOOKUP(A26,Banco_Dados!$B$2:$G$16017,2,0),"")</f>
        <v/>
      </c>
      <c r="C26" s="12" t="str">
        <f>IFERROR(VLOOKUP(A26,Banco_Dados!$B$2:$G$16017,5,0),"")</f>
        <v/>
      </c>
      <c r="D26" s="76" t="str">
        <f>IFERROR(VLOOKUP($A26,Banco_Dados!$B$2:$G$16017,3,0),"")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IFERROR(VLOOKUP(F26,Banco_Dados!$B$2:$G$16017,2,0),"")</f>
        <v/>
      </c>
      <c r="H26" s="12" t="str">
        <f>IFERROR(VLOOKUP(F26,Banco_Dados!$B$2:$G$16017,5,0),"")</f>
        <v/>
      </c>
      <c r="I26" s="76" t="str">
        <f>IFERROR(VLOOKUP($F26,Banco_Dados!$B$2:$G$16017,3,0),"")</f>
        <v/>
      </c>
      <c r="J26" s="29" t="str">
        <f>RTD("octo.rtdserver","",F26,56)</f>
        <v>-</v>
      </c>
      <c r="K26" s="77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14895</v>
      </c>
      <c r="B27" s="12" t="str">
        <f>IFERROR(VLOOKUP(A27,Banco_Dados!$B$2:$G$16017,2,0),"")</f>
        <v/>
      </c>
      <c r="C27" s="12" t="str">
        <f>IFERROR(VLOOKUP(A27,Banco_Dados!$B$2:$G$16017,5,0),"")</f>
        <v/>
      </c>
      <c r="D27" s="76" t="str">
        <f>IFERROR(VLOOKUP($A27,Banco_Dados!$B$2:$G$16017,3,0),"")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IFERROR(VLOOKUP(F27,Banco_Dados!$B$2:$G$16017,2,0),"")</f>
        <v/>
      </c>
      <c r="H27" s="12" t="str">
        <f>IFERROR(VLOOKUP(F27,Banco_Dados!$B$2:$G$16017,5,0),"")</f>
        <v/>
      </c>
      <c r="I27" s="76" t="str">
        <f>IFERROR(VLOOKUP($F27,Banco_Dados!$B$2:$G$16017,3,0),"")</f>
        <v/>
      </c>
      <c r="J27" s="29" t="str">
        <f>RTD("octo.rtdserver","",F27,56)</f>
        <v>-</v>
      </c>
      <c r="K27" s="77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14982</v>
      </c>
      <c r="B28" s="12" t="str">
        <f>IFERROR(VLOOKUP(A28,Banco_Dados!$B$2:$G$16017,2,0),"")</f>
        <v/>
      </c>
      <c r="C28" s="12" t="str">
        <f>IFERROR(VLOOKUP(A28,Banco_Dados!$B$2:$G$16017,5,0),"")</f>
        <v/>
      </c>
      <c r="D28" s="76" t="str">
        <f>IFERROR(VLOOKUP($A28,Banco_Dados!$B$2:$G$16017,3,0),"")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IFERROR(VLOOKUP(F28,Banco_Dados!$B$2:$G$16017,2,0),"")</f>
        <v/>
      </c>
      <c r="H28" s="12" t="str">
        <f>IFERROR(VLOOKUP(F28,Banco_Dados!$B$2:$G$16017,5,0),"")</f>
        <v/>
      </c>
      <c r="I28" s="76" t="str">
        <f>IFERROR(VLOOKUP($F28,Banco_Dados!$B$2:$G$16017,3,0),"")</f>
        <v/>
      </c>
      <c r="J28" s="29" t="str">
        <f>RTD("octo.rtdserver","",F28,56)</f>
        <v>-</v>
      </c>
      <c r="K28" s="77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14896</v>
      </c>
      <c r="B29" s="12" t="str">
        <f>IFERROR(VLOOKUP(A29,Banco_Dados!$B$2:$G$16017,2,0),"")</f>
        <v/>
      </c>
      <c r="C29" s="12" t="str">
        <f>IFERROR(VLOOKUP(A29,Banco_Dados!$B$2:$G$16017,5,0),"")</f>
        <v/>
      </c>
      <c r="D29" s="76" t="str">
        <f>IFERROR(VLOOKUP($A29,Banco_Dados!$B$2:$G$16017,3,0),"")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IFERROR(VLOOKUP(F29,Banco_Dados!$B$2:$G$16017,2,0),"")</f>
        <v/>
      </c>
      <c r="H29" s="12" t="str">
        <f>IFERROR(VLOOKUP(F29,Banco_Dados!$B$2:$G$16017,5,0),"")</f>
        <v/>
      </c>
      <c r="I29" s="76" t="str">
        <f>IFERROR(VLOOKUP($F29,Banco_Dados!$B$2:$G$16017,3,0),"")</f>
        <v/>
      </c>
      <c r="J29" s="29" t="str">
        <f>RTD("octo.rtdserver","",F29,56)</f>
        <v>-</v>
      </c>
      <c r="K29" s="77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IFERROR(VLOOKUP(A30,Banco_Dados!$B$2:$G$16017,2,0),"")</f>
        <v/>
      </c>
      <c r="C30" s="12" t="str">
        <f>IFERROR(VLOOKUP(A30,Banco_Dados!$B$2:$G$16017,5,0),"")</f>
        <v/>
      </c>
      <c r="D30" s="76" t="str">
        <f>IFERROR(VLOOKUP($A30,Banco_Dados!$B$2:$G$16017,3,0),"")</f>
        <v/>
      </c>
      <c r="E30" s="29" t="str">
        <f>RTD("octo.rtdserver","",A30,56)</f>
        <v>-</v>
      </c>
      <c r="F30" s="36" t="s">
        <v>14200</v>
      </c>
      <c r="G30" s="12" t="str">
        <f>IFERROR(VLOOKUP(F30,Banco_Dados!$B$2:$G$16017,2,0),"")</f>
        <v/>
      </c>
      <c r="H30" s="12" t="str">
        <f>IFERROR(VLOOKUP(F30,Banco_Dados!$B$2:$G$16017,5,0),"")</f>
        <v/>
      </c>
      <c r="I30" s="76" t="str">
        <f>IFERROR(VLOOKUP($F30,Banco_Dados!$B$2:$G$16017,3,0),"")</f>
        <v/>
      </c>
      <c r="J30" s="29" t="str">
        <f>RTD("octo.rtdserver","",F30,56)</f>
        <v>-</v>
      </c>
      <c r="K30" s="77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IFERROR(VLOOKUP(A31,Banco_Dados!$B$2:$G$16017,2,0),"")</f>
        <v/>
      </c>
      <c r="C31" s="12" t="str">
        <f>IFERROR(VLOOKUP(A31,Banco_Dados!$B$2:$G$16017,5,0),"")</f>
        <v/>
      </c>
      <c r="D31" s="76" t="str">
        <f>IFERROR(VLOOKUP($A31,Banco_Dados!$B$2:$G$16017,3,0),"")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IFERROR(VLOOKUP(F31,Banco_Dados!$B$2:$G$16017,2,0),"")</f>
        <v/>
      </c>
      <c r="H31" s="12" t="str">
        <f>IFERROR(VLOOKUP(F31,Banco_Dados!$B$2:$G$16017,5,0),"")</f>
        <v/>
      </c>
      <c r="I31" s="76" t="str">
        <f>IFERROR(VLOOKUP($F31,Banco_Dados!$B$2:$G$16017,3,0),"")</f>
        <v/>
      </c>
      <c r="J31" s="29" t="str">
        <f>RTD("octo.rtdserver","",F31,56)</f>
        <v>-</v>
      </c>
      <c r="K31" s="77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14465</v>
      </c>
      <c r="B32" s="12" t="str">
        <f>IFERROR(VLOOKUP(A32,Banco_Dados!$B$2:$G$16017,2,0),"")</f>
        <v/>
      </c>
      <c r="C32" s="12" t="str">
        <f>IFERROR(VLOOKUP(A32,Banco_Dados!$B$2:$G$16017,5,0),"")</f>
        <v/>
      </c>
      <c r="D32" s="76" t="str">
        <f>IFERROR(VLOOKUP($A32,Banco_Dados!$B$2:$G$16017,3,0),"")</f>
        <v/>
      </c>
      <c r="E32" s="29" t="str">
        <f>RTD("octo.rtdserver","",A32,56)</f>
        <v>-</v>
      </c>
      <c r="F32" s="36" t="s">
        <v>14897</v>
      </c>
      <c r="G32" s="12" t="str">
        <f>IFERROR(VLOOKUP(F32,Banco_Dados!$B$2:$G$16017,2,0),"")</f>
        <v/>
      </c>
      <c r="H32" s="12" t="str">
        <f>IFERROR(VLOOKUP(F32,Banco_Dados!$B$2:$G$16017,5,0),"")</f>
        <v/>
      </c>
      <c r="I32" s="76" t="str">
        <f>IFERROR(VLOOKUP($F32,Banco_Dados!$B$2:$G$16017,3,0),"")</f>
        <v/>
      </c>
      <c r="J32" s="29" t="str">
        <f>RTD("octo.rtdserver","",F32,56)</f>
        <v>-</v>
      </c>
      <c r="K32" s="77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14983</v>
      </c>
      <c r="B33" s="12" t="str">
        <f>IFERROR(VLOOKUP(A33,Banco_Dados!$B$2:$G$16017,2,0),"")</f>
        <v/>
      </c>
      <c r="C33" s="12" t="str">
        <f>IFERROR(VLOOKUP(A33,Banco_Dados!$B$2:$G$16017,5,0),"")</f>
        <v/>
      </c>
      <c r="D33" s="76" t="str">
        <f>IFERROR(VLOOKUP($A33,Banco_Dados!$B$2:$G$16017,3,0),"")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IFERROR(VLOOKUP(F33,Banco_Dados!$B$2:$G$16017,2,0),"")</f>
        <v/>
      </c>
      <c r="H33" s="12" t="str">
        <f>IFERROR(VLOOKUP(F33,Banco_Dados!$B$2:$G$16017,5,0),"")</f>
        <v/>
      </c>
      <c r="I33" s="76" t="str">
        <f>IFERROR(VLOOKUP($F33,Banco_Dados!$B$2:$G$16017,3,0),"")</f>
        <v/>
      </c>
      <c r="J33" s="29" t="str">
        <f>RTD("octo.rtdserver","",F33,56)</f>
        <v>-</v>
      </c>
      <c r="K33" s="77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1" t="s">
        <v>15257</v>
      </c>
      <c r="B34" s="40" t="str">
        <f>IFERROR(VLOOKUP(A34,Banco_Dados!$B$2:$G$16017,2,0),"")</f>
        <v/>
      </c>
      <c r="C34" s="41" t="str">
        <f>IFERROR(VLOOKUP(A34,Banco_Dados!$B$2:$G$16017,5,0),"")</f>
        <v/>
      </c>
      <c r="D34" s="88" t="str">
        <f>IFERROR(VLOOKUP($A34,Banco_Dados!$B$2:$G$16017,3,0),"")</f>
        <v/>
      </c>
      <c r="E34" s="89" t="str">
        <f>RTD("octo.rtdserver","",A34,56)</f>
        <v>-</v>
      </c>
      <c r="F34" s="36" t="s">
        <v>9250</v>
      </c>
      <c r="G34" s="42" t="str">
        <f>IFERROR(VLOOKUP(F34,Banco_Dados!$B$2:$G$16017,2,0),"")</f>
        <v/>
      </c>
      <c r="H34" s="92" t="str">
        <f>IFERROR(VLOOKUP(F34,Banco_Dados!$B$2:$G$16017,5,0),"")</f>
        <v/>
      </c>
      <c r="I34" s="42" t="str">
        <f>IFERROR(VLOOKUP($F34,Banco_Dados!$B$2:$G$16017,3,0),"")</f>
        <v/>
      </c>
      <c r="J34" s="93" t="str">
        <f>RTD("octo.rtdserver","",F34,56)</f>
        <v>-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0" t="e">
        <f>RTD("octo.rtdserver","",$A34,73)+(RTD("octo.rtdserver","",$F34,73))</f>
        <v>#VALUE!</v>
      </c>
    </row>
    <row r="35" spans="1:13" x14ac:dyDescent="0.2">
      <c r="A35" s="91" t="s">
        <v>7317</v>
      </c>
      <c r="B35" s="40" t="str">
        <f>IFERROR(VLOOKUP(A35,Banco_Dados!$B$2:$G$16017,2,0),"")</f>
        <v/>
      </c>
      <c r="C35" s="41" t="str">
        <f>IFERROR(VLOOKUP(A35,Banco_Dados!$B$2:$G$16017,5,0),"")</f>
        <v/>
      </c>
      <c r="D35" s="88" t="str">
        <f>IFERROR(VLOOKUP($A35,Banco_Dados!$B$2:$G$16017,3,0),"")</f>
        <v/>
      </c>
      <c r="E35" s="89" t="str">
        <f>RTD("octo.rtdserver","",A35,56)</f>
        <v>-</v>
      </c>
      <c r="F35" s="36" t="s">
        <v>9252</v>
      </c>
      <c r="G35" s="42" t="str">
        <f>IFERROR(VLOOKUP(F35,Banco_Dados!$B$2:$G$16017,2,0),"")</f>
        <v/>
      </c>
      <c r="H35" s="92" t="str">
        <f>IFERROR(VLOOKUP(F35,Banco_Dados!$B$2:$G$16017,5,0),"")</f>
        <v/>
      </c>
      <c r="I35" s="42" t="str">
        <f>IFERROR(VLOOKUP($F35,Banco_Dados!$B$2:$G$16017,3,0),"")</f>
        <v/>
      </c>
      <c r="J35" s="93" t="str">
        <f>RTD("octo.rtdserver","",F35,56)</f>
        <v>-</v>
      </c>
      <c r="K35" s="43" t="e">
        <f t="shared" si="2"/>
        <v>#VALUE!</v>
      </c>
      <c r="L35" s="44" t="e">
        <f t="shared" si="3"/>
        <v>#VALUE!</v>
      </c>
      <c r="M35" s="90" t="e">
        <f>RTD("octo.rtdserver","",$A35,73)+(RTD("octo.rtdserver","",$F35,73))</f>
        <v>#VALUE!</v>
      </c>
    </row>
    <row r="36" spans="1:13" x14ac:dyDescent="0.2">
      <c r="A36" s="91" t="s">
        <v>7114</v>
      </c>
      <c r="B36" s="40" t="str">
        <f>IFERROR(VLOOKUP(A36,Banco_Dados!$B$2:$G$16017,2,0),"")</f>
        <v/>
      </c>
      <c r="C36" s="41" t="str">
        <f>IFERROR(VLOOKUP(A36,Banco_Dados!$B$2:$G$16017,5,0),"")</f>
        <v/>
      </c>
      <c r="D36" s="88" t="str">
        <f>IFERROR(VLOOKUP($A36,Banco_Dados!$B$2:$G$16017,3,0),"")</f>
        <v/>
      </c>
      <c r="E36" s="89" t="str">
        <f>RTD("octo.rtdserver","",A36,56)</f>
        <v>-</v>
      </c>
      <c r="F36" s="36" t="s">
        <v>9674</v>
      </c>
      <c r="G36" s="42" t="str">
        <f>IFERROR(VLOOKUP(F36,Banco_Dados!$B$2:$G$16017,2,0),"")</f>
        <v/>
      </c>
      <c r="H36" s="92" t="str">
        <f>IFERROR(VLOOKUP(F36,Banco_Dados!$B$2:$G$16017,5,0),"")</f>
        <v/>
      </c>
      <c r="I36" s="42" t="str">
        <f>IFERROR(VLOOKUP($F36,Banco_Dados!$B$2:$G$16017,3,0),"")</f>
        <v/>
      </c>
      <c r="J36" s="93" t="str">
        <f>RTD("octo.rtdserver","",F36,56)</f>
        <v>-</v>
      </c>
      <c r="K36" s="43" t="e">
        <f t="shared" si="2"/>
        <v>#VALUE!</v>
      </c>
      <c r="L36" s="44" t="e">
        <f t="shared" si="3"/>
        <v>#VALUE!</v>
      </c>
      <c r="M36" s="90" t="e">
        <f>RTD("octo.rtdserver","",$A36,73)+(RTD("octo.rtdserver","",$F36,73))</f>
        <v>#VALUE!</v>
      </c>
    </row>
    <row r="37" spans="1:13" x14ac:dyDescent="0.2">
      <c r="A37" s="91" t="s">
        <v>8062</v>
      </c>
      <c r="B37" s="40" t="str">
        <f>IFERROR(VLOOKUP(A37,Banco_Dados!$B$2:$G$16017,2,0),"")</f>
        <v/>
      </c>
      <c r="C37" s="41" t="str">
        <f>IFERROR(VLOOKUP(A37,Banco_Dados!$B$2:$G$16017,5,0),"")</f>
        <v/>
      </c>
      <c r="D37" s="88" t="str">
        <f>IFERROR(VLOOKUP($A37,Banco_Dados!$B$2:$G$16017,3,0),"")</f>
        <v/>
      </c>
      <c r="E37" s="89" t="str">
        <f>RTD("octo.rtdserver","",A37,56)</f>
        <v>-</v>
      </c>
      <c r="F37" s="36" t="s">
        <v>9256</v>
      </c>
      <c r="G37" s="42" t="str">
        <f>IFERROR(VLOOKUP(F37,Banco_Dados!$B$2:$G$16017,2,0),"")</f>
        <v/>
      </c>
      <c r="H37" s="92" t="str">
        <f>IFERROR(VLOOKUP(F37,Banco_Dados!$B$2:$G$16017,5,0),"")</f>
        <v/>
      </c>
      <c r="I37" s="42" t="str">
        <f>IFERROR(VLOOKUP($F37,Banco_Dados!$B$2:$G$16017,3,0),"")</f>
        <v/>
      </c>
      <c r="J37" s="93" t="str">
        <f>RTD("octo.rtdserver","",F37,56)</f>
        <v>-</v>
      </c>
      <c r="K37" s="43" t="e">
        <f t="shared" si="2"/>
        <v>#VALUE!</v>
      </c>
      <c r="L37" s="44" t="e">
        <f t="shared" si="3"/>
        <v>#VALUE!</v>
      </c>
      <c r="M37" s="90" t="e">
        <f>RTD("octo.rtdserver","",$A37,73)+(RTD("octo.rtdserver","",$F37,73))</f>
        <v>#VALUE!</v>
      </c>
    </row>
    <row r="38" spans="1:13" x14ac:dyDescent="0.2">
      <c r="A38" s="91" t="s">
        <v>8153</v>
      </c>
      <c r="B38" s="40" t="str">
        <f>IFERROR(VLOOKUP(A38,Banco_Dados!$B$2:$G$16017,2,0),"")</f>
        <v/>
      </c>
      <c r="C38" s="41" t="str">
        <f>IFERROR(VLOOKUP(A38,Banco_Dados!$B$2:$G$16017,5,0),"")</f>
        <v/>
      </c>
      <c r="D38" s="88" t="str">
        <f>IFERROR(VLOOKUP($A38,Banco_Dados!$B$2:$G$16017,3,0),"")</f>
        <v/>
      </c>
      <c r="E38" s="89" t="str">
        <f>RTD("octo.rtdserver","",A38,56)</f>
        <v>-</v>
      </c>
      <c r="F38" s="36" t="s">
        <v>9260</v>
      </c>
      <c r="G38" s="42" t="str">
        <f>IFERROR(VLOOKUP(F38,Banco_Dados!$B$2:$G$16017,2,0),"")</f>
        <v/>
      </c>
      <c r="H38" s="92" t="str">
        <f>IFERROR(VLOOKUP(F38,Banco_Dados!$B$2:$G$16017,5,0),"")</f>
        <v/>
      </c>
      <c r="I38" s="42" t="str">
        <f>IFERROR(VLOOKUP($F38,Banco_Dados!$B$2:$G$16017,3,0),"")</f>
        <v/>
      </c>
      <c r="J38" s="93" t="str">
        <f>RTD("octo.rtdserver","",F38,56)</f>
        <v>-</v>
      </c>
      <c r="K38" s="43" t="e">
        <f t="shared" si="2"/>
        <v>#VALUE!</v>
      </c>
      <c r="L38" s="44" t="e">
        <f t="shared" si="3"/>
        <v>#VALUE!</v>
      </c>
      <c r="M38" s="90" t="e">
        <f>RTD("octo.rtdserver","",$A38,73)+(RTD("octo.rtdserver","",$F38,73))</f>
        <v>#VALUE!</v>
      </c>
    </row>
    <row r="39" spans="1:13" x14ac:dyDescent="0.2">
      <c r="A39" s="91" t="s">
        <v>7311</v>
      </c>
      <c r="B39" s="40" t="str">
        <f>IFERROR(VLOOKUP(A39,Banco_Dados!$B$2:$G$16017,2,0),"")</f>
        <v/>
      </c>
      <c r="C39" s="41" t="str">
        <f>IFERROR(VLOOKUP(A39,Banco_Dados!$B$2:$G$16017,5,0),"")</f>
        <v/>
      </c>
      <c r="D39" s="88" t="str">
        <f>IFERROR(VLOOKUP($A39,Banco_Dados!$B$2:$G$16017,3,0),"")</f>
        <v/>
      </c>
      <c r="E39" s="89" t="str">
        <f>RTD("octo.rtdserver","",A39,56)</f>
        <v>-</v>
      </c>
      <c r="F39" s="36" t="s">
        <v>7461</v>
      </c>
      <c r="G39" s="42" t="str">
        <f>IFERROR(VLOOKUP(F39,Banco_Dados!$B$2:$G$16017,2,0),"")</f>
        <v/>
      </c>
      <c r="H39" s="92" t="str">
        <f>IFERROR(VLOOKUP(F39,Banco_Dados!$B$2:$G$16017,5,0),"")</f>
        <v/>
      </c>
      <c r="I39" s="42" t="str">
        <f>IFERROR(VLOOKUP($F39,Banco_Dados!$B$2:$G$16017,3,0),"")</f>
        <v/>
      </c>
      <c r="J39" s="93" t="str">
        <f>RTD("octo.rtdserver","",F39,56)</f>
        <v>-</v>
      </c>
      <c r="K39" s="43" t="e">
        <f t="shared" si="2"/>
        <v>#VALUE!</v>
      </c>
      <c r="L39" s="44" t="e">
        <f t="shared" si="3"/>
        <v>#VALUE!</v>
      </c>
      <c r="M39" s="90" t="e">
        <f>RTD("octo.rtdserver","",$A39,73)+(RTD("octo.rtdserver","",$F39,73))</f>
        <v>#VALUE!</v>
      </c>
    </row>
    <row r="40" spans="1:13" x14ac:dyDescent="0.2">
      <c r="A40" s="91" t="s">
        <v>15173</v>
      </c>
      <c r="B40" s="40" t="str">
        <f>IFERROR(VLOOKUP(A40,Banco_Dados!$B$2:$G$16017,2,0),"")</f>
        <v/>
      </c>
      <c r="C40" s="41" t="str">
        <f>IFERROR(VLOOKUP(A40,Banco_Dados!$B$2:$G$16017,5,0),"")</f>
        <v/>
      </c>
      <c r="D40" s="88" t="str">
        <f>IFERROR(VLOOKUP($A40,Banco_Dados!$B$2:$G$16017,3,0),"")</f>
        <v/>
      </c>
      <c r="E40" s="89" t="str">
        <f>RTD("octo.rtdserver","",A40,56)</f>
        <v>-</v>
      </c>
      <c r="F40" s="36" t="s">
        <v>9258</v>
      </c>
      <c r="G40" s="42" t="str">
        <f>IFERROR(VLOOKUP(F40,Banco_Dados!$B$2:$G$16017,2,0),"")</f>
        <v/>
      </c>
      <c r="H40" s="92" t="str">
        <f>IFERROR(VLOOKUP(F40,Banco_Dados!$B$2:$G$16017,5,0),"")</f>
        <v/>
      </c>
      <c r="I40" s="42" t="str">
        <f>IFERROR(VLOOKUP($F40,Banco_Dados!$B$2:$G$16017,3,0),"")</f>
        <v/>
      </c>
      <c r="J40" s="93" t="str">
        <f>RTD("octo.rtdserver","",F40,56)</f>
        <v>-</v>
      </c>
      <c r="K40" s="43" t="e">
        <f t="shared" si="2"/>
        <v>#VALUE!</v>
      </c>
      <c r="L40" s="44" t="e">
        <f t="shared" si="3"/>
        <v>#VALUE!</v>
      </c>
      <c r="M40" s="90" t="e">
        <f>RTD("octo.rtdserver","",$A40,73)+(RTD("octo.rtdserver","",$F40,73))</f>
        <v>#VALUE!</v>
      </c>
    </row>
    <row r="41" spans="1:13" x14ac:dyDescent="0.2">
      <c r="A41" s="91" t="s">
        <v>15184</v>
      </c>
      <c r="B41" s="40" t="str">
        <f>IFERROR(VLOOKUP(A41,Banco_Dados!$B$2:$G$16017,2,0),"")</f>
        <v/>
      </c>
      <c r="C41" s="41" t="str">
        <f>IFERROR(VLOOKUP(A41,Banco_Dados!$B$2:$G$16017,5,0),"")</f>
        <v/>
      </c>
      <c r="D41" s="88" t="str">
        <f>IFERROR(VLOOKUP($A41,Banco_Dados!$B$2:$G$16017,3,0),"")</f>
        <v/>
      </c>
      <c r="E41" s="89" t="str">
        <f>RTD("octo.rtdserver","",A41,56)</f>
        <v>-</v>
      </c>
      <c r="F41" s="36" t="s">
        <v>9263</v>
      </c>
      <c r="G41" s="42" t="str">
        <f>IFERROR(VLOOKUP(F41,Banco_Dados!$B$2:$G$16017,2,0),"")</f>
        <v/>
      </c>
      <c r="H41" s="92" t="str">
        <f>IFERROR(VLOOKUP(F41,Banco_Dados!$B$2:$G$16017,5,0),"")</f>
        <v/>
      </c>
      <c r="I41" s="42" t="str">
        <f>IFERROR(VLOOKUP($F41,Banco_Dados!$B$2:$G$16017,3,0),"")</f>
        <v/>
      </c>
      <c r="J41" s="93" t="str">
        <f>RTD("octo.rtdserver","",F41,56)</f>
        <v>-</v>
      </c>
      <c r="K41" s="43" t="e">
        <f t="shared" si="2"/>
        <v>#VALUE!</v>
      </c>
      <c r="L41" s="44" t="e">
        <f t="shared" si="3"/>
        <v>#VALUE!</v>
      </c>
      <c r="M41" s="90" t="e">
        <f>RTD("octo.rtdserver","",$A41,73)+(RTD("octo.rtdserver","",$F41,73))</f>
        <v>#VALUE!</v>
      </c>
    </row>
    <row r="42" spans="1:13" x14ac:dyDescent="0.2">
      <c r="A42" s="91" t="s">
        <v>8063</v>
      </c>
      <c r="B42" s="40" t="str">
        <f>IFERROR(VLOOKUP(A42,Banco_Dados!$B$2:$G$16017,2,0),"")</f>
        <v/>
      </c>
      <c r="C42" s="41" t="str">
        <f>IFERROR(VLOOKUP(A42,Banco_Dados!$B$2:$G$16017,5,0),"")</f>
        <v/>
      </c>
      <c r="D42" s="88" t="str">
        <f>IFERROR(VLOOKUP($A42,Banco_Dados!$B$2:$G$16017,3,0),"")</f>
        <v/>
      </c>
      <c r="E42" s="89" t="str">
        <f>RTD("octo.rtdserver","",A42,56)</f>
        <v>-</v>
      </c>
      <c r="F42" s="36" t="s">
        <v>9259</v>
      </c>
      <c r="G42" s="42" t="str">
        <f>IFERROR(VLOOKUP(F42,Banco_Dados!$B$2:$G$16017,2,0),"")</f>
        <v/>
      </c>
      <c r="H42" s="92" t="str">
        <f>IFERROR(VLOOKUP(F42,Banco_Dados!$B$2:$G$16017,5,0),"")</f>
        <v/>
      </c>
      <c r="I42" s="42" t="str">
        <f>IFERROR(VLOOKUP($F42,Banco_Dados!$B$2:$G$16017,3,0),"")</f>
        <v/>
      </c>
      <c r="J42" s="93" t="str">
        <f>RTD("octo.rtdserver","",F42,56)</f>
        <v>-</v>
      </c>
      <c r="K42" s="43" t="e">
        <f t="shared" si="2"/>
        <v>#VALUE!</v>
      </c>
      <c r="L42" s="44" t="e">
        <f t="shared" si="3"/>
        <v>#VALUE!</v>
      </c>
      <c r="M42" s="90" t="e">
        <f>RTD("octo.rtdserver","",$A42,73)+(RTD("octo.rtdserver","",$F42,73))</f>
        <v>#VALUE!</v>
      </c>
    </row>
    <row r="43" spans="1:13" x14ac:dyDescent="0.2">
      <c r="A43" s="91" t="s">
        <v>14887</v>
      </c>
      <c r="B43" s="40" t="str">
        <f>IFERROR(VLOOKUP(A43,Banco_Dados!$B$2:$G$16017,2,0),"")</f>
        <v/>
      </c>
      <c r="C43" s="41" t="str">
        <f>IFERROR(VLOOKUP(A43,Banco_Dados!$B$2:$G$16017,5,0),"")</f>
        <v/>
      </c>
      <c r="D43" s="88" t="str">
        <f>IFERROR(VLOOKUP($A43,Banco_Dados!$B$2:$G$16017,3,0),"")</f>
        <v/>
      </c>
      <c r="E43" s="89" t="str">
        <f>RTD("octo.rtdserver","",A43,56)</f>
        <v>-</v>
      </c>
      <c r="F43" s="36" t="s">
        <v>9676</v>
      </c>
      <c r="G43" s="42" t="str">
        <f>IFERROR(VLOOKUP(F43,Banco_Dados!$B$2:$G$16017,2,0),"")</f>
        <v/>
      </c>
      <c r="H43" s="92" t="str">
        <f>IFERROR(VLOOKUP(F43,Banco_Dados!$B$2:$G$16017,5,0),"")</f>
        <v/>
      </c>
      <c r="I43" s="42" t="str">
        <f>IFERROR(VLOOKUP($F43,Banco_Dados!$B$2:$G$16017,3,0),"")</f>
        <v/>
      </c>
      <c r="J43" s="93" t="str">
        <f>RTD("octo.rtdserver","",F43,56)</f>
        <v>-</v>
      </c>
      <c r="K43" s="43" t="e">
        <f t="shared" si="2"/>
        <v>#VALUE!</v>
      </c>
      <c r="L43" s="44" t="e">
        <f t="shared" si="3"/>
        <v>#VALUE!</v>
      </c>
      <c r="M43" s="90" t="e">
        <f>RTD("octo.rtdserver","",$A43,73)+(RTD("octo.rtdserver","",$F43,73))</f>
        <v>#VALUE!</v>
      </c>
    </row>
    <row r="44" spans="1:13" x14ac:dyDescent="0.2">
      <c r="A44" s="91" t="s">
        <v>15185</v>
      </c>
      <c r="B44" s="40" t="str">
        <f>IFERROR(VLOOKUP(A44,Banco_Dados!$B$2:$G$16017,2,0),"")</f>
        <v/>
      </c>
      <c r="C44" s="41" t="str">
        <f>IFERROR(VLOOKUP(A44,Banco_Dados!$B$2:$G$16017,5,0),"")</f>
        <v/>
      </c>
      <c r="D44" s="88" t="str">
        <f>IFERROR(VLOOKUP($A44,Banco_Dados!$B$2:$G$16017,3,0),"")</f>
        <v/>
      </c>
      <c r="E44" s="89" t="str">
        <f>RTD("octo.rtdserver","",A44,56)</f>
        <v>-</v>
      </c>
      <c r="F44" s="36" t="s">
        <v>9678</v>
      </c>
      <c r="G44" s="42" t="str">
        <f>IFERROR(VLOOKUP(F44,Banco_Dados!$B$2:$G$16017,2,0),"")</f>
        <v/>
      </c>
      <c r="H44" s="92" t="str">
        <f>IFERROR(VLOOKUP(F44,Banco_Dados!$B$2:$G$16017,5,0),"")</f>
        <v/>
      </c>
      <c r="I44" s="42" t="str">
        <f>IFERROR(VLOOKUP($F44,Banco_Dados!$B$2:$G$16017,3,0),"")</f>
        <v/>
      </c>
      <c r="J44" s="93" t="str">
        <f>RTD("octo.rtdserver","",F44,56)</f>
        <v>-</v>
      </c>
      <c r="K44" s="43" t="e">
        <f t="shared" si="2"/>
        <v>#VALUE!</v>
      </c>
      <c r="L44" s="44" t="e">
        <f t="shared" si="3"/>
        <v>#VALUE!</v>
      </c>
      <c r="M44" s="90" t="e">
        <f>RTD("octo.rtdserver","",$A44,73)+(RTD("octo.rtdserver","",$F44,73))</f>
        <v>#VALUE!</v>
      </c>
    </row>
    <row r="45" spans="1:13" x14ac:dyDescent="0.2">
      <c r="A45" s="91" t="s">
        <v>8154</v>
      </c>
      <c r="B45" s="40" t="str">
        <f>IFERROR(VLOOKUP(A45,Banco_Dados!$B$2:$G$16017,2,0),"")</f>
        <v/>
      </c>
      <c r="C45" s="41" t="str">
        <f>IFERROR(VLOOKUP(A45,Banco_Dados!$B$2:$G$16017,5,0),"")</f>
        <v/>
      </c>
      <c r="D45" s="88" t="str">
        <f>IFERROR(VLOOKUP($A45,Banco_Dados!$B$2:$G$16017,3,0),"")</f>
        <v/>
      </c>
      <c r="E45" s="89" t="str">
        <f>RTD("octo.rtdserver","",A45,56)</f>
        <v>-</v>
      </c>
      <c r="F45" s="36" t="s">
        <v>9262</v>
      </c>
      <c r="G45" s="42" t="str">
        <f>IFERROR(VLOOKUP(F45,Banco_Dados!$B$2:$G$16017,2,0),"")</f>
        <v/>
      </c>
      <c r="H45" s="92" t="str">
        <f>IFERROR(VLOOKUP(F45,Banco_Dados!$B$2:$G$16017,5,0),"")</f>
        <v/>
      </c>
      <c r="I45" s="42" t="str">
        <f>IFERROR(VLOOKUP($F45,Banco_Dados!$B$2:$G$16017,3,0),"")</f>
        <v/>
      </c>
      <c r="J45" s="93" t="str">
        <f>RTD("octo.rtdserver","",F45,56)</f>
        <v>-</v>
      </c>
      <c r="K45" s="43" t="e">
        <f t="shared" si="2"/>
        <v>#VALUE!</v>
      </c>
      <c r="L45" s="44" t="e">
        <f t="shared" si="3"/>
        <v>#VALUE!</v>
      </c>
      <c r="M45" s="90" t="e">
        <f>RTD("octo.rtdserver","",$A45,73)+(RTD("octo.rtdserver","",$F45,73))</f>
        <v>#VALUE!</v>
      </c>
    </row>
    <row r="46" spans="1:13" x14ac:dyDescent="0.2">
      <c r="A46" s="91" t="s">
        <v>15174</v>
      </c>
      <c r="B46" s="40" t="str">
        <f>IFERROR(VLOOKUP(A46,Banco_Dados!$B$2:$G$16017,2,0),"")</f>
        <v/>
      </c>
      <c r="C46" s="41" t="str">
        <f>IFERROR(VLOOKUP(A46,Banco_Dados!$B$2:$G$16017,5,0),"")</f>
        <v/>
      </c>
      <c r="D46" s="88" t="str">
        <f>IFERROR(VLOOKUP($A46,Banco_Dados!$B$2:$G$16017,3,0),"")</f>
        <v/>
      </c>
      <c r="E46" s="89" t="str">
        <f>RTD("octo.rtdserver","",A46,56)</f>
        <v>-</v>
      </c>
      <c r="F46" s="36" t="s">
        <v>9264</v>
      </c>
      <c r="G46" s="42" t="str">
        <f>IFERROR(VLOOKUP(F46,Banco_Dados!$B$2:$G$16017,2,0),"")</f>
        <v/>
      </c>
      <c r="H46" s="92" t="str">
        <f>IFERROR(VLOOKUP(F46,Banco_Dados!$B$2:$G$16017,5,0),"")</f>
        <v/>
      </c>
      <c r="I46" s="42" t="str">
        <f>IFERROR(VLOOKUP($F46,Banco_Dados!$B$2:$G$16017,3,0),"")</f>
        <v/>
      </c>
      <c r="J46" s="93" t="str">
        <f>RTD("octo.rtdserver","",F46,56)</f>
        <v>-</v>
      </c>
      <c r="K46" s="43" t="e">
        <f t="shared" si="2"/>
        <v>#VALUE!</v>
      </c>
      <c r="L46" s="44" t="e">
        <f t="shared" si="3"/>
        <v>#VALUE!</v>
      </c>
      <c r="M46" s="90" t="e">
        <f>RTD("octo.rtdserver","",$A46,73)+(RTD("octo.rtdserver","",$F46,73))</f>
        <v>#VALUE!</v>
      </c>
    </row>
    <row r="47" spans="1:13" x14ac:dyDescent="0.2">
      <c r="A47" s="91" t="s">
        <v>8155</v>
      </c>
      <c r="B47" s="40" t="str">
        <f>IFERROR(VLOOKUP(A47,Banco_Dados!$B$2:$G$16017,2,0),"")</f>
        <v/>
      </c>
      <c r="C47" s="41" t="str">
        <f>IFERROR(VLOOKUP(A47,Banco_Dados!$B$2:$G$16017,5,0),"")</f>
        <v/>
      </c>
      <c r="D47" s="88" t="str">
        <f>IFERROR(VLOOKUP($A47,Banco_Dados!$B$2:$G$16017,3,0),"")</f>
        <v/>
      </c>
      <c r="E47" s="89" t="str">
        <f>RTD("octo.rtdserver","",A47,56)</f>
        <v>-</v>
      </c>
      <c r="F47" s="36" t="s">
        <v>9265</v>
      </c>
      <c r="G47" s="42" t="str">
        <f>IFERROR(VLOOKUP(F47,Banco_Dados!$B$2:$G$16017,2,0),"")</f>
        <v/>
      </c>
      <c r="H47" s="92" t="str">
        <f>IFERROR(VLOOKUP(F47,Banco_Dados!$B$2:$G$16017,5,0),"")</f>
        <v/>
      </c>
      <c r="I47" s="42" t="str">
        <f>IFERROR(VLOOKUP($F47,Banco_Dados!$B$2:$G$16017,3,0),"")</f>
        <v/>
      </c>
      <c r="J47" s="93" t="str">
        <f>RTD("octo.rtdserver","",F47,56)</f>
        <v>-</v>
      </c>
      <c r="K47" s="43" t="e">
        <f t="shared" si="2"/>
        <v>#VALUE!</v>
      </c>
      <c r="L47" s="44" t="e">
        <f t="shared" si="3"/>
        <v>#VALUE!</v>
      </c>
      <c r="M47" s="90" t="e">
        <f>RTD("octo.rtdserver","",$A47,73)+(RTD("octo.rtdserver","",$F47,73))</f>
        <v>#VALUE!</v>
      </c>
    </row>
    <row r="48" spans="1:13" x14ac:dyDescent="0.2">
      <c r="A48" s="91" t="s">
        <v>14890</v>
      </c>
      <c r="B48" s="40" t="str">
        <f>IFERROR(VLOOKUP(A48,Banco_Dados!$B$2:$G$16017,2,0),"")</f>
        <v/>
      </c>
      <c r="C48" s="41" t="str">
        <f>IFERROR(VLOOKUP(A48,Banco_Dados!$B$2:$G$16017,5,0),"")</f>
        <v/>
      </c>
      <c r="D48" s="88" t="str">
        <f>IFERROR(VLOOKUP($A48,Banco_Dados!$B$2:$G$16017,3,0),"")</f>
        <v/>
      </c>
      <c r="E48" s="89" t="str">
        <f>RTD("octo.rtdserver","",A48,56)</f>
        <v>-</v>
      </c>
      <c r="F48" s="36" t="s">
        <v>9265</v>
      </c>
      <c r="G48" s="42" t="str">
        <f>IFERROR(VLOOKUP(F48,Banco_Dados!$B$2:$G$16017,2,0),"")</f>
        <v/>
      </c>
      <c r="H48" s="92" t="str">
        <f>IFERROR(VLOOKUP(F48,Banco_Dados!$B$2:$G$16017,5,0),"")</f>
        <v/>
      </c>
      <c r="I48" s="42" t="str">
        <f>IFERROR(VLOOKUP($F48,Banco_Dados!$B$2:$G$16017,3,0),"")</f>
        <v/>
      </c>
      <c r="J48" s="93" t="str">
        <f>RTD("octo.rtdserver","",F48,56)</f>
        <v>-</v>
      </c>
      <c r="K48" s="43" t="e">
        <f t="shared" si="2"/>
        <v>#VALUE!</v>
      </c>
      <c r="L48" s="44" t="e">
        <f t="shared" si="3"/>
        <v>#VALUE!</v>
      </c>
      <c r="M48" s="90" t="e">
        <f>RTD("octo.rtdserver","",$A48,73)+(RTD("octo.rtdserver","",$F48,73))</f>
        <v>#VALUE!</v>
      </c>
    </row>
    <row r="49" spans="1:13" x14ac:dyDescent="0.2">
      <c r="A49" s="91" t="s">
        <v>14888</v>
      </c>
      <c r="B49" s="40" t="str">
        <f>IFERROR(VLOOKUP(A49,Banco_Dados!$B$2:$G$16017,2,0),"")</f>
        <v/>
      </c>
      <c r="C49" s="41" t="str">
        <f>IFERROR(VLOOKUP(A49,Banco_Dados!$B$2:$G$16017,5,0),"")</f>
        <v/>
      </c>
      <c r="D49" s="88" t="str">
        <f>IFERROR(VLOOKUP($A49,Banco_Dados!$B$2:$G$16017,3,0),"")</f>
        <v/>
      </c>
      <c r="E49" s="89" t="str">
        <f>RTD("octo.rtdserver","",A49,56)</f>
        <v>-</v>
      </c>
      <c r="F49" s="36" t="s">
        <v>9266</v>
      </c>
      <c r="G49" s="42" t="str">
        <f>IFERROR(VLOOKUP(F49,Banco_Dados!$B$2:$G$16017,2,0),"")</f>
        <v/>
      </c>
      <c r="H49" s="92" t="str">
        <f>IFERROR(VLOOKUP(F49,Banco_Dados!$B$2:$G$16017,5,0),"")</f>
        <v/>
      </c>
      <c r="I49" s="42" t="str">
        <f>IFERROR(VLOOKUP($F49,Banco_Dados!$B$2:$G$16017,3,0),"")</f>
        <v/>
      </c>
      <c r="J49" s="93" t="str">
        <f>RTD("octo.rtdserver","",F49,56)</f>
        <v>-</v>
      </c>
      <c r="K49" s="43" t="e">
        <f t="shared" si="2"/>
        <v>#VALUE!</v>
      </c>
      <c r="L49" s="44" t="e">
        <f t="shared" si="3"/>
        <v>#VALUE!</v>
      </c>
      <c r="M49" s="90" t="e">
        <f>RTD("octo.rtdserver","",$A49,73)+(RTD("octo.rtdserver","",$F49,73))</f>
        <v>#VALUE!</v>
      </c>
    </row>
    <row r="50" spans="1:13" x14ac:dyDescent="0.2">
      <c r="A50" s="91" t="s">
        <v>14891</v>
      </c>
      <c r="B50" s="40" t="str">
        <f>IFERROR(VLOOKUP(A50,Banco_Dados!$B$2:$G$16017,2,0),"")</f>
        <v/>
      </c>
      <c r="C50" s="41" t="str">
        <f>IFERROR(VLOOKUP(A50,Banco_Dados!$B$2:$G$16017,5,0),"")</f>
        <v/>
      </c>
      <c r="D50" s="88" t="str">
        <f>IFERROR(VLOOKUP($A50,Banco_Dados!$B$2:$G$16017,3,0),"")</f>
        <v/>
      </c>
      <c r="E50" s="89" t="str">
        <f>RTD("octo.rtdserver","",A50,56)</f>
        <v>-</v>
      </c>
      <c r="F50" s="36" t="s">
        <v>9267</v>
      </c>
      <c r="G50" s="42" t="str">
        <f>IFERROR(VLOOKUP(F50,Banco_Dados!$B$2:$G$16017,2,0),"")</f>
        <v/>
      </c>
      <c r="H50" s="92" t="str">
        <f>IFERROR(VLOOKUP(F50,Banco_Dados!$B$2:$G$16017,5,0),"")</f>
        <v/>
      </c>
      <c r="I50" s="42" t="str">
        <f>IFERROR(VLOOKUP($F50,Banco_Dados!$B$2:$G$16017,3,0),"")</f>
        <v/>
      </c>
      <c r="J50" s="93" t="str">
        <f>RTD("octo.rtdserver","",F50,56)</f>
        <v>-</v>
      </c>
      <c r="K50" s="43" t="e">
        <f t="shared" si="2"/>
        <v>#VALUE!</v>
      </c>
      <c r="L50" s="44" t="e">
        <f t="shared" si="3"/>
        <v>#VALUE!</v>
      </c>
      <c r="M50" s="90" t="e">
        <f>RTD("octo.rtdserver","",$A50,73)+(RTD("octo.rtdserver","",$F50,73))</f>
        <v>#VALUE!</v>
      </c>
    </row>
    <row r="51" spans="1:13" x14ac:dyDescent="0.2">
      <c r="A51" s="91" t="s">
        <v>8156</v>
      </c>
      <c r="B51" s="40" t="str">
        <f>IFERROR(VLOOKUP(A51,Banco_Dados!$B$2:$G$16017,2,0),"")</f>
        <v/>
      </c>
      <c r="C51" s="41" t="str">
        <f>IFERROR(VLOOKUP(A51,Banco_Dados!$B$2:$G$16017,5,0),"")</f>
        <v/>
      </c>
      <c r="D51" s="88" t="str">
        <f>IFERROR(VLOOKUP($A51,Banco_Dados!$B$2:$G$16017,3,0),"")</f>
        <v/>
      </c>
      <c r="E51" s="89" t="str">
        <f>RTD("octo.rtdserver","",A51,56)</f>
        <v>-</v>
      </c>
      <c r="F51" s="36" t="s">
        <v>9268</v>
      </c>
      <c r="G51" s="42" t="str">
        <f>IFERROR(VLOOKUP(F51,Banco_Dados!$B$2:$G$16017,2,0),"")</f>
        <v/>
      </c>
      <c r="H51" s="92" t="str">
        <f>IFERROR(VLOOKUP(F51,Banco_Dados!$B$2:$G$16017,5,0),"")</f>
        <v/>
      </c>
      <c r="I51" s="42" t="str">
        <f>IFERROR(VLOOKUP($F51,Banco_Dados!$B$2:$G$16017,3,0),"")</f>
        <v/>
      </c>
      <c r="J51" s="93" t="str">
        <f>RTD("octo.rtdserver","",F51,56)</f>
        <v>-</v>
      </c>
      <c r="K51" s="43" t="e">
        <f t="shared" si="2"/>
        <v>#VALUE!</v>
      </c>
      <c r="L51" s="44" t="e">
        <f t="shared" si="3"/>
        <v>#VALUE!</v>
      </c>
      <c r="M51" s="90" t="e">
        <f>RTD("octo.rtdserver","",$A51,73)+(RTD("octo.rtdserver","",$F51,73))</f>
        <v>#VALUE!</v>
      </c>
    </row>
    <row r="52" spans="1:13" x14ac:dyDescent="0.2">
      <c r="A52" s="91" t="s">
        <v>14604</v>
      </c>
      <c r="B52" s="40" t="str">
        <f>IFERROR(VLOOKUP(A52,Banco_Dados!$B$2:$G$16017,2,0),"")</f>
        <v/>
      </c>
      <c r="C52" s="41" t="str">
        <f>IFERROR(VLOOKUP(A52,Banco_Dados!$B$2:$G$16017,5,0),"")</f>
        <v/>
      </c>
      <c r="D52" s="88" t="str">
        <f>IFERROR(VLOOKUP($A52,Banco_Dados!$B$2:$G$16017,3,0),"")</f>
        <v/>
      </c>
      <c r="E52" s="89" t="str">
        <f>RTD("octo.rtdserver","",A52,56)</f>
        <v>-</v>
      </c>
      <c r="F52" s="36" t="s">
        <v>9273</v>
      </c>
      <c r="G52" s="42" t="str">
        <f>IFERROR(VLOOKUP(F52,Banco_Dados!$B$2:$G$16017,2,0),"")</f>
        <v/>
      </c>
      <c r="H52" s="92" t="str">
        <f>IFERROR(VLOOKUP(F52,Banco_Dados!$B$2:$G$16017,5,0),"")</f>
        <v/>
      </c>
      <c r="I52" s="42" t="str">
        <f>IFERROR(VLOOKUP($F52,Banco_Dados!$B$2:$G$16017,3,0),"")</f>
        <v/>
      </c>
      <c r="J52" s="93" t="str">
        <f>RTD("octo.rtdserver","",F52,56)</f>
        <v>-</v>
      </c>
      <c r="K52" s="43" t="e">
        <f t="shared" si="2"/>
        <v>#VALUE!</v>
      </c>
      <c r="L52" s="44" t="e">
        <f t="shared" si="3"/>
        <v>#VALUE!</v>
      </c>
      <c r="M52" s="90" t="e">
        <f>RTD("octo.rtdserver","",$A52,73)+(RTD("octo.rtdserver","",$F52,73))</f>
        <v>#VALUE!</v>
      </c>
    </row>
    <row r="53" spans="1:13" x14ac:dyDescent="0.2">
      <c r="A53" s="91" t="s">
        <v>14437</v>
      </c>
      <c r="B53" s="40" t="str">
        <f>IFERROR(VLOOKUP(A53,Banco_Dados!$B$2:$G$16017,2,0),"")</f>
        <v/>
      </c>
      <c r="C53" s="41" t="str">
        <f>IFERROR(VLOOKUP(A53,Banco_Dados!$B$2:$G$16017,5,0),"")</f>
        <v/>
      </c>
      <c r="D53" s="88" t="str">
        <f>IFERROR(VLOOKUP($A53,Banco_Dados!$B$2:$G$16017,3,0),"")</f>
        <v/>
      </c>
      <c r="E53" s="89" t="str">
        <f>RTD("octo.rtdserver","",A53,56)</f>
        <v>-</v>
      </c>
      <c r="F53" s="36" t="s">
        <v>9270</v>
      </c>
      <c r="G53" s="42" t="str">
        <f>IFERROR(VLOOKUP(F53,Banco_Dados!$B$2:$G$16017,2,0),"")</f>
        <v/>
      </c>
      <c r="H53" s="92" t="str">
        <f>IFERROR(VLOOKUP(F53,Banco_Dados!$B$2:$G$16017,5,0),"")</f>
        <v/>
      </c>
      <c r="I53" s="42" t="str">
        <f>IFERROR(VLOOKUP($F53,Banco_Dados!$B$2:$G$16017,3,0),"")</f>
        <v/>
      </c>
      <c r="J53" s="93" t="str">
        <f>RTD("octo.rtdserver","",F53,56)</f>
        <v>-</v>
      </c>
      <c r="K53" s="43" t="e">
        <f t="shared" si="2"/>
        <v>#VALUE!</v>
      </c>
      <c r="L53" s="44" t="e">
        <f t="shared" si="3"/>
        <v>#VALUE!</v>
      </c>
      <c r="M53" s="90" t="e">
        <f>RTD("octo.rtdserver","",$A53,73)+(RTD("octo.rtdserver","",$F53,73))</f>
        <v>#VALUE!</v>
      </c>
    </row>
    <row r="54" spans="1:13" x14ac:dyDescent="0.2">
      <c r="A54" s="91" t="s">
        <v>14978</v>
      </c>
      <c r="B54" s="40" t="str">
        <f>IFERROR(VLOOKUP(A54,Banco_Dados!$B$2:$G$16017,2,0),"")</f>
        <v/>
      </c>
      <c r="C54" s="41" t="str">
        <f>IFERROR(VLOOKUP(A54,Banco_Dados!$B$2:$G$16017,5,0),"")</f>
        <v/>
      </c>
      <c r="D54" s="88" t="str">
        <f>IFERROR(VLOOKUP($A54,Banco_Dados!$B$2:$G$16017,3,0),"")</f>
        <v/>
      </c>
      <c r="E54" s="89" t="str">
        <f>RTD("octo.rtdserver","",A54,56)</f>
        <v>-</v>
      </c>
      <c r="F54" s="36" t="s">
        <v>9261</v>
      </c>
      <c r="G54" s="42" t="str">
        <f>IFERROR(VLOOKUP(F54,Banco_Dados!$B$2:$G$16017,2,0),"")</f>
        <v/>
      </c>
      <c r="H54" s="92" t="str">
        <f>IFERROR(VLOOKUP(F54,Banco_Dados!$B$2:$G$16017,5,0),"")</f>
        <v/>
      </c>
      <c r="I54" s="42" t="str">
        <f>IFERROR(VLOOKUP($F54,Banco_Dados!$B$2:$G$16017,3,0),"")</f>
        <v/>
      </c>
      <c r="J54" s="93" t="str">
        <f>RTD("octo.rtdserver","",F54,56)</f>
        <v>-</v>
      </c>
      <c r="K54" s="43" t="e">
        <f t="shared" si="2"/>
        <v>#VALUE!</v>
      </c>
      <c r="L54" s="44" t="e">
        <f t="shared" si="3"/>
        <v>#VALUE!</v>
      </c>
      <c r="M54" s="90" t="e">
        <f>RTD("octo.rtdserver","",$A54,73)+(RTD("octo.rtdserver","",$F54,73))</f>
        <v>#VALUE!</v>
      </c>
    </row>
    <row r="55" spans="1:13" x14ac:dyDescent="0.2">
      <c r="A55" s="91" t="s">
        <v>12833</v>
      </c>
      <c r="B55" s="40" t="str">
        <f>IFERROR(VLOOKUP(A55,Banco_Dados!$B$2:$G$16017,2,0),"")</f>
        <v/>
      </c>
      <c r="C55" s="41" t="str">
        <f>IFERROR(VLOOKUP(A55,Banco_Dados!$B$2:$G$16017,5,0),"")</f>
        <v/>
      </c>
      <c r="D55" s="88" t="str">
        <f>IFERROR(VLOOKUP($A55,Banco_Dados!$B$2:$G$16017,3,0),"")</f>
        <v/>
      </c>
      <c r="E55" s="89" t="str">
        <f>RTD("octo.rtdserver","",A55,56)</f>
        <v>-</v>
      </c>
      <c r="F55" s="36" t="s">
        <v>9261</v>
      </c>
      <c r="G55" s="42" t="str">
        <f>IFERROR(VLOOKUP(F55,Banco_Dados!$B$2:$G$16017,2,0),"")</f>
        <v/>
      </c>
      <c r="H55" s="92" t="str">
        <f>IFERROR(VLOOKUP(F55,Banco_Dados!$B$2:$G$16017,5,0),"")</f>
        <v/>
      </c>
      <c r="I55" s="42" t="str">
        <f>IFERROR(VLOOKUP($F55,Banco_Dados!$B$2:$G$16017,3,0),"")</f>
        <v/>
      </c>
      <c r="J55" s="93" t="str">
        <f>RTD("octo.rtdserver","",F55,56)</f>
        <v>-</v>
      </c>
      <c r="K55" s="43" t="e">
        <f t="shared" si="2"/>
        <v>#VALUE!</v>
      </c>
      <c r="L55" s="44" t="e">
        <f t="shared" si="3"/>
        <v>#VALUE!</v>
      </c>
      <c r="M55" s="90" t="e">
        <f>RTD("octo.rtdserver","",$A55,73)+(RTD("octo.rtdserver","",$F55,73))</f>
        <v>#VALUE!</v>
      </c>
    </row>
    <row r="56" spans="1:13" x14ac:dyDescent="0.2">
      <c r="A56" s="91" t="s">
        <v>14979</v>
      </c>
      <c r="B56" s="40" t="str">
        <f>IFERROR(VLOOKUP(A56,Banco_Dados!$B$2:$G$16017,2,0),"")</f>
        <v/>
      </c>
      <c r="C56" s="41" t="str">
        <f>IFERROR(VLOOKUP(A56,Banco_Dados!$B$2:$G$16017,5,0),"")</f>
        <v/>
      </c>
      <c r="D56" s="88" t="str">
        <f>IFERROR(VLOOKUP($A56,Banco_Dados!$B$2:$G$16017,3,0),"")</f>
        <v/>
      </c>
      <c r="E56" s="89" t="str">
        <f>RTD("octo.rtdserver","",A56,56)</f>
        <v>-</v>
      </c>
      <c r="F56" s="36" t="s">
        <v>9271</v>
      </c>
      <c r="G56" s="42" t="str">
        <f>IFERROR(VLOOKUP(F56,Banco_Dados!$B$2:$G$16017,2,0),"")</f>
        <v/>
      </c>
      <c r="H56" s="92" t="str">
        <f>IFERROR(VLOOKUP(F56,Banco_Dados!$B$2:$G$16017,5,0),"")</f>
        <v/>
      </c>
      <c r="I56" s="42" t="str">
        <f>IFERROR(VLOOKUP($F56,Banco_Dados!$B$2:$G$16017,3,0),"")</f>
        <v/>
      </c>
      <c r="J56" s="93">
        <f>RTD("octo.rtdserver","",F56,56)</f>
        <v>0</v>
      </c>
      <c r="K56" s="43" t="e">
        <f t="shared" si="2"/>
        <v>#VALUE!</v>
      </c>
      <c r="L56" s="44" t="e">
        <f t="shared" si="3"/>
        <v>#VALUE!</v>
      </c>
      <c r="M56" s="90" t="e">
        <f>RTD("octo.rtdserver","",$A56,73)+(RTD("octo.rtdserver","",$F56,73))</f>
        <v>#VALUE!</v>
      </c>
    </row>
    <row r="57" spans="1:13" x14ac:dyDescent="0.2">
      <c r="A57" s="91" t="s">
        <v>14889</v>
      </c>
      <c r="B57" s="40" t="str">
        <f>IFERROR(VLOOKUP(A57,Banco_Dados!$B$2:$G$16017,2,0),"")</f>
        <v/>
      </c>
      <c r="C57" s="41" t="str">
        <f>IFERROR(VLOOKUP(A57,Banco_Dados!$B$2:$G$16017,5,0),"")</f>
        <v/>
      </c>
      <c r="D57" s="88" t="str">
        <f>IFERROR(VLOOKUP($A57,Banco_Dados!$B$2:$G$16017,3,0),"")</f>
        <v/>
      </c>
      <c r="E57" s="89" t="str">
        <f>RTD("octo.rtdserver","",A57,56)</f>
        <v>-</v>
      </c>
      <c r="F57" s="36" t="s">
        <v>9276</v>
      </c>
      <c r="G57" s="42" t="str">
        <f>IFERROR(VLOOKUP(F57,Banco_Dados!$B$2:$G$16017,2,0),"")</f>
        <v/>
      </c>
      <c r="H57" s="92" t="str">
        <f>IFERROR(VLOOKUP(F57,Banco_Dados!$B$2:$G$16017,5,0),"")</f>
        <v/>
      </c>
      <c r="I57" s="42" t="str">
        <f>IFERROR(VLOOKUP($F57,Banco_Dados!$B$2:$G$16017,3,0),"")</f>
        <v/>
      </c>
      <c r="J57" s="93" t="str">
        <f>RTD("octo.rtdserver","",F57,56)</f>
        <v>-</v>
      </c>
      <c r="K57" s="43" t="e">
        <f t="shared" si="2"/>
        <v>#VALUE!</v>
      </c>
      <c r="L57" s="44" t="e">
        <f t="shared" si="3"/>
        <v>#VALUE!</v>
      </c>
      <c r="M57" s="90" t="e">
        <f>RTD("octo.rtdserver","",$A57,73)+(RTD("octo.rtdserver","",$F57,73))</f>
        <v>#VALUE!</v>
      </c>
    </row>
    <row r="58" spans="1:13" x14ac:dyDescent="0.2">
      <c r="A58" s="91" t="s">
        <v>14508</v>
      </c>
      <c r="B58" s="40" t="str">
        <f>IFERROR(VLOOKUP(A58,Banco_Dados!$B$2:$G$16017,2,0),"")</f>
        <v/>
      </c>
      <c r="C58" s="41" t="str">
        <f>IFERROR(VLOOKUP(A58,Banco_Dados!$B$2:$G$16017,5,0),"")</f>
        <v/>
      </c>
      <c r="D58" s="88" t="str">
        <f>IFERROR(VLOOKUP($A58,Banco_Dados!$B$2:$G$16017,3,0),"")</f>
        <v/>
      </c>
      <c r="E58" s="89" t="str">
        <f>RTD("octo.rtdserver","",A58,56)</f>
        <v>-</v>
      </c>
      <c r="F58" s="36" t="s">
        <v>9272</v>
      </c>
      <c r="G58" s="42" t="str">
        <f>IFERROR(VLOOKUP(F58,Banco_Dados!$B$2:$G$16017,2,0),"")</f>
        <v/>
      </c>
      <c r="H58" s="92" t="str">
        <f>IFERROR(VLOOKUP(F58,Banco_Dados!$B$2:$G$16017,5,0),"")</f>
        <v/>
      </c>
      <c r="I58" s="42" t="str">
        <f>IFERROR(VLOOKUP($F58,Banco_Dados!$B$2:$G$16017,3,0),"")</f>
        <v/>
      </c>
      <c r="J58" s="93" t="str">
        <f>RTD("octo.rtdserver","",F58,56)</f>
        <v>-</v>
      </c>
      <c r="K58" s="43" t="e">
        <f t="shared" si="2"/>
        <v>#VALUE!</v>
      </c>
      <c r="L58" s="44" t="e">
        <f t="shared" si="3"/>
        <v>#VALUE!</v>
      </c>
      <c r="M58" s="90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1907"/>
  <sheetViews>
    <sheetView showGridLines="0" topLeftCell="A8306" workbookViewId="0">
      <selection activeCell="B8326" sqref="B8311:B8326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19184</v>
      </c>
      <c r="C2" s="36" t="s">
        <v>120</v>
      </c>
      <c r="D2" s="36" t="s">
        <v>24141</v>
      </c>
      <c r="E2" s="36" t="s">
        <v>17485</v>
      </c>
      <c r="F2" s="36" t="s">
        <v>18032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24410</v>
      </c>
      <c r="C3" s="36" t="s">
        <v>120</v>
      </c>
      <c r="D3" s="36" t="s">
        <v>24018</v>
      </c>
      <c r="E3" s="36" t="s">
        <v>17395</v>
      </c>
      <c r="F3" s="36" t="s">
        <v>18032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24411</v>
      </c>
      <c r="C4" s="36" t="s">
        <v>120</v>
      </c>
      <c r="D4" s="36" t="s">
        <v>24019</v>
      </c>
      <c r="E4" s="36" t="s">
        <v>17965</v>
      </c>
      <c r="F4" s="36" t="s">
        <v>18032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24412</v>
      </c>
      <c r="C5" s="36" t="s">
        <v>120</v>
      </c>
      <c r="D5" s="36" t="s">
        <v>24020</v>
      </c>
      <c r="E5" s="36" t="s">
        <v>17772</v>
      </c>
      <c r="F5" s="36" t="s">
        <v>18032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22494</v>
      </c>
      <c r="C6" s="36" t="s">
        <v>120</v>
      </c>
      <c r="D6" s="36" t="s">
        <v>24021</v>
      </c>
      <c r="E6" s="36" t="s">
        <v>17625</v>
      </c>
      <c r="F6" s="36" t="s">
        <v>18032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19003</v>
      </c>
      <c r="C7" s="36" t="s">
        <v>120</v>
      </c>
      <c r="D7" s="36" t="s">
        <v>24022</v>
      </c>
      <c r="E7" s="36" t="s">
        <v>17092</v>
      </c>
      <c r="F7" s="36" t="s">
        <v>18032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16545</v>
      </c>
      <c r="C8" s="36" t="s">
        <v>120</v>
      </c>
      <c r="D8" s="36" t="s">
        <v>24023</v>
      </c>
      <c r="E8" s="36" t="s">
        <v>21292</v>
      </c>
      <c r="F8" s="36" t="s">
        <v>18032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19458</v>
      </c>
      <c r="C9" s="36" t="s">
        <v>120</v>
      </c>
      <c r="D9" s="36" t="s">
        <v>24145</v>
      </c>
      <c r="E9" s="36" t="s">
        <v>18018</v>
      </c>
      <c r="F9" s="36" t="s">
        <v>18032</v>
      </c>
      <c r="G9" s="36" t="s">
        <v>123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16366</v>
      </c>
      <c r="C10" s="36" t="s">
        <v>120</v>
      </c>
      <c r="D10" s="36" t="s">
        <v>24024</v>
      </c>
      <c r="E10" s="36" t="s">
        <v>21287</v>
      </c>
      <c r="F10" s="36" t="s">
        <v>18032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16048</v>
      </c>
      <c r="C11" s="36" t="s">
        <v>120</v>
      </c>
      <c r="D11" s="36" t="s">
        <v>24025</v>
      </c>
      <c r="E11" s="36" t="s">
        <v>17270</v>
      </c>
      <c r="F11" s="36" t="s">
        <v>18032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24051</v>
      </c>
      <c r="C12" s="36" t="s">
        <v>120</v>
      </c>
      <c r="D12" s="36" t="s">
        <v>25732</v>
      </c>
      <c r="E12" s="36" t="s">
        <v>17091</v>
      </c>
      <c r="F12" s="36" t="s">
        <v>18032</v>
      </c>
      <c r="G12" s="36" t="s">
        <v>123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16516</v>
      </c>
      <c r="C13" s="36" t="s">
        <v>120</v>
      </c>
      <c r="D13" s="36" t="s">
        <v>24026</v>
      </c>
      <c r="E13" s="36" t="s">
        <v>17204</v>
      </c>
      <c r="F13" s="36" t="s">
        <v>18032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14297</v>
      </c>
      <c r="C14" s="36" t="s">
        <v>120</v>
      </c>
      <c r="D14" s="36" t="s">
        <v>25733</v>
      </c>
      <c r="E14" s="36" t="s">
        <v>17339</v>
      </c>
      <c r="F14" s="36" t="s">
        <v>18032</v>
      </c>
      <c r="G14" s="36" t="s">
        <v>123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16049</v>
      </c>
      <c r="C15" s="36" t="s">
        <v>120</v>
      </c>
      <c r="D15" s="36" t="s">
        <v>25748</v>
      </c>
      <c r="E15" s="36" t="s">
        <v>17313</v>
      </c>
      <c r="F15" s="36" t="s">
        <v>18032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16050</v>
      </c>
      <c r="C16" s="36" t="s">
        <v>120</v>
      </c>
      <c r="D16" s="36" t="s">
        <v>25749</v>
      </c>
      <c r="E16" s="36" t="s">
        <v>17034</v>
      </c>
      <c r="F16" s="36" t="s">
        <v>18032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16129</v>
      </c>
      <c r="C17" s="36" t="s">
        <v>120</v>
      </c>
      <c r="D17" s="36" t="s">
        <v>25734</v>
      </c>
      <c r="E17" s="36" t="s">
        <v>17188</v>
      </c>
      <c r="F17" s="36" t="s">
        <v>18032</v>
      </c>
      <c r="G17" s="36" t="s">
        <v>123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16517</v>
      </c>
      <c r="C18" s="36" t="s">
        <v>120</v>
      </c>
      <c r="D18" s="36" t="s">
        <v>25750</v>
      </c>
      <c r="E18" s="36" t="s">
        <v>17365</v>
      </c>
      <c r="F18" s="36" t="s">
        <v>18032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16051</v>
      </c>
      <c r="C19" s="36" t="s">
        <v>120</v>
      </c>
      <c r="D19" s="36" t="s">
        <v>25751</v>
      </c>
      <c r="E19" s="36" t="s">
        <v>16876</v>
      </c>
      <c r="F19" s="36" t="s">
        <v>18032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14263</v>
      </c>
      <c r="C20" s="36" t="s">
        <v>120</v>
      </c>
      <c r="D20" s="36" t="s">
        <v>25752</v>
      </c>
      <c r="E20" s="36" t="s">
        <v>16824</v>
      </c>
      <c r="F20" s="36" t="s">
        <v>18032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16052</v>
      </c>
      <c r="C21" s="36" t="s">
        <v>120</v>
      </c>
      <c r="D21" s="36" t="s">
        <v>25753</v>
      </c>
      <c r="E21" s="36" t="s">
        <v>16958</v>
      </c>
      <c r="F21" s="36" t="s">
        <v>18032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16053</v>
      </c>
      <c r="C22" s="36" t="s">
        <v>120</v>
      </c>
      <c r="D22" s="36" t="s">
        <v>25754</v>
      </c>
      <c r="E22" s="36" t="s">
        <v>16822</v>
      </c>
      <c r="F22" s="36" t="s">
        <v>18032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16054</v>
      </c>
      <c r="C23" s="36" t="s">
        <v>120</v>
      </c>
      <c r="D23" s="36" t="s">
        <v>25755</v>
      </c>
      <c r="E23" s="36" t="s">
        <v>16821</v>
      </c>
      <c r="F23" s="36" t="s">
        <v>18032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16055</v>
      </c>
      <c r="C24" s="36" t="s">
        <v>120</v>
      </c>
      <c r="D24" s="36" t="s">
        <v>25757</v>
      </c>
      <c r="E24" s="36" t="s">
        <v>16821</v>
      </c>
      <c r="F24" s="36" t="s">
        <v>18032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24413</v>
      </c>
      <c r="C25" s="36" t="s">
        <v>120</v>
      </c>
      <c r="D25" s="36" t="s">
        <v>17844</v>
      </c>
      <c r="E25" s="36" t="s">
        <v>17793</v>
      </c>
      <c r="F25" s="36" t="s">
        <v>18032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27206</v>
      </c>
      <c r="C26" s="36" t="s">
        <v>120</v>
      </c>
      <c r="D26" s="36" t="s">
        <v>24022</v>
      </c>
      <c r="E26" s="36" t="s">
        <v>17977</v>
      </c>
      <c r="F26" s="36" t="s">
        <v>18199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27576</v>
      </c>
      <c r="C27" s="36" t="s">
        <v>120</v>
      </c>
      <c r="D27" s="36" t="s">
        <v>24145</v>
      </c>
      <c r="E27" s="36" t="s">
        <v>16866</v>
      </c>
      <c r="F27" s="36" t="s">
        <v>18199</v>
      </c>
      <c r="G27" s="36" t="s">
        <v>123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14386</v>
      </c>
      <c r="C28" s="36" t="s">
        <v>120</v>
      </c>
      <c r="D28" s="36" t="s">
        <v>24024</v>
      </c>
      <c r="E28" s="36" t="s">
        <v>17146</v>
      </c>
      <c r="F28" s="36" t="s">
        <v>18199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15808</v>
      </c>
      <c r="C29" s="36" t="s">
        <v>120</v>
      </c>
      <c r="D29" s="36" t="s">
        <v>24025</v>
      </c>
      <c r="E29" s="36" t="s">
        <v>17091</v>
      </c>
      <c r="F29" s="36" t="s">
        <v>18199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22176</v>
      </c>
      <c r="C30" s="36" t="s">
        <v>120</v>
      </c>
      <c r="D30" s="36" t="s">
        <v>24026</v>
      </c>
      <c r="E30" s="36" t="s">
        <v>17399</v>
      </c>
      <c r="F30" s="36" t="s">
        <v>18199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14401</v>
      </c>
      <c r="C31" s="36" t="s">
        <v>120</v>
      </c>
      <c r="D31" s="36" t="s">
        <v>25733</v>
      </c>
      <c r="E31" s="36" t="s">
        <v>17555</v>
      </c>
      <c r="F31" s="36" t="s">
        <v>18199</v>
      </c>
      <c r="G31" s="36" t="s">
        <v>123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22177</v>
      </c>
      <c r="C32" s="36" t="s">
        <v>120</v>
      </c>
      <c r="D32" s="36" t="s">
        <v>25748</v>
      </c>
      <c r="E32" s="36" t="s">
        <v>16935</v>
      </c>
      <c r="F32" s="36" t="s">
        <v>18199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21973</v>
      </c>
      <c r="C33" s="36" t="s">
        <v>120</v>
      </c>
      <c r="D33" s="36" t="s">
        <v>25749</v>
      </c>
      <c r="E33" s="36" t="s">
        <v>17004</v>
      </c>
      <c r="F33" s="36" t="s">
        <v>18199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22803</v>
      </c>
      <c r="C34" s="36" t="s">
        <v>120</v>
      </c>
      <c r="D34" s="36" t="s">
        <v>25750</v>
      </c>
      <c r="E34" s="36" t="s">
        <v>17002</v>
      </c>
      <c r="F34" s="36" t="s">
        <v>18199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21974</v>
      </c>
      <c r="C35" s="36" t="s">
        <v>120</v>
      </c>
      <c r="D35" s="36" t="s">
        <v>25751</v>
      </c>
      <c r="E35" s="36" t="s">
        <v>17001</v>
      </c>
      <c r="F35" s="36" t="s">
        <v>18199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21975</v>
      </c>
      <c r="C36" s="36" t="s">
        <v>120</v>
      </c>
      <c r="D36" s="36" t="s">
        <v>25752</v>
      </c>
      <c r="E36" s="36" t="s">
        <v>16962</v>
      </c>
      <c r="F36" s="36" t="s">
        <v>18199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21976</v>
      </c>
      <c r="C37" s="36" t="s">
        <v>120</v>
      </c>
      <c r="D37" s="36" t="s">
        <v>25753</v>
      </c>
      <c r="E37" s="36" t="s">
        <v>17014</v>
      </c>
      <c r="F37" s="36" t="s">
        <v>18199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22425</v>
      </c>
      <c r="C38" s="36" t="s">
        <v>120</v>
      </c>
      <c r="D38" s="36" t="s">
        <v>25754</v>
      </c>
      <c r="E38" s="36" t="s">
        <v>16878</v>
      </c>
      <c r="F38" s="36" t="s">
        <v>18199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21977</v>
      </c>
      <c r="C39" s="36" t="s">
        <v>120</v>
      </c>
      <c r="D39" s="36" t="s">
        <v>25755</v>
      </c>
      <c r="E39" s="36" t="s">
        <v>16842</v>
      </c>
      <c r="F39" s="36" t="s">
        <v>18199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24169</v>
      </c>
      <c r="C40" s="36" t="s">
        <v>120</v>
      </c>
      <c r="D40" s="36" t="s">
        <v>25757</v>
      </c>
      <c r="E40" s="36" t="s">
        <v>16824</v>
      </c>
      <c r="F40" s="36" t="s">
        <v>18199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21978</v>
      </c>
      <c r="C41" s="36" t="s">
        <v>120</v>
      </c>
      <c r="D41" s="36" t="s">
        <v>25817</v>
      </c>
      <c r="E41" s="36" t="s">
        <v>16874</v>
      </c>
      <c r="F41" s="36" t="s">
        <v>18199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25591</v>
      </c>
      <c r="C42" s="36" t="s">
        <v>120</v>
      </c>
      <c r="D42" s="36" t="s">
        <v>24144</v>
      </c>
      <c r="E42" s="36" t="s">
        <v>17037</v>
      </c>
      <c r="F42" s="36" t="s">
        <v>18205</v>
      </c>
      <c r="G42" s="36" t="s">
        <v>123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15902</v>
      </c>
      <c r="C43" s="36" t="s">
        <v>120</v>
      </c>
      <c r="D43" s="36" t="s">
        <v>21646</v>
      </c>
      <c r="E43" s="36" t="s">
        <v>17750</v>
      </c>
      <c r="F43" s="36" t="s">
        <v>18205</v>
      </c>
      <c r="G43" s="36" t="s">
        <v>123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23026</v>
      </c>
      <c r="C44" s="36" t="s">
        <v>120</v>
      </c>
      <c r="D44" s="36" t="s">
        <v>25750</v>
      </c>
      <c r="E44" s="36" t="s">
        <v>17769</v>
      </c>
      <c r="F44" s="36" t="s">
        <v>18205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28316</v>
      </c>
      <c r="C45" s="36" t="s">
        <v>120</v>
      </c>
      <c r="D45" s="36" t="s">
        <v>25751</v>
      </c>
      <c r="E45" s="36" t="s">
        <v>17002</v>
      </c>
      <c r="F45" s="36" t="s">
        <v>18205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24516</v>
      </c>
      <c r="C46" s="36" t="s">
        <v>120</v>
      </c>
      <c r="D46" s="36" t="s">
        <v>25904</v>
      </c>
      <c r="E46" s="36" t="s">
        <v>16887</v>
      </c>
      <c r="F46" s="36" t="s">
        <v>18205</v>
      </c>
      <c r="G46" s="36" t="s">
        <v>123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28317</v>
      </c>
      <c r="C47" s="36" t="s">
        <v>120</v>
      </c>
      <c r="D47" s="36" t="s">
        <v>25752</v>
      </c>
      <c r="E47" s="36" t="s">
        <v>16886</v>
      </c>
      <c r="F47" s="36" t="s">
        <v>18205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16022</v>
      </c>
      <c r="C48" s="36" t="s">
        <v>120</v>
      </c>
      <c r="D48" s="36" t="s">
        <v>25753</v>
      </c>
      <c r="E48" s="36" t="s">
        <v>17365</v>
      </c>
      <c r="F48" s="36" t="s">
        <v>18205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28318</v>
      </c>
      <c r="C49" s="36" t="s">
        <v>120</v>
      </c>
      <c r="D49" s="36" t="s">
        <v>25754</v>
      </c>
      <c r="E49" s="36" t="s">
        <v>16923</v>
      </c>
      <c r="F49" s="36" t="s">
        <v>18205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28319</v>
      </c>
      <c r="C50" s="36" t="s">
        <v>120</v>
      </c>
      <c r="D50" s="36" t="s">
        <v>25755</v>
      </c>
      <c r="E50" s="36" t="s">
        <v>16850</v>
      </c>
      <c r="F50" s="36" t="s">
        <v>18205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15243</v>
      </c>
      <c r="C51" s="36" t="s">
        <v>120</v>
      </c>
      <c r="D51" s="36" t="s">
        <v>25757</v>
      </c>
      <c r="E51" s="36" t="s">
        <v>16845</v>
      </c>
      <c r="F51" s="36" t="s">
        <v>18205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28320</v>
      </c>
      <c r="C52" s="36" t="s">
        <v>120</v>
      </c>
      <c r="D52" s="36" t="s">
        <v>25817</v>
      </c>
      <c r="E52" s="36" t="s">
        <v>16842</v>
      </c>
      <c r="F52" s="36" t="s">
        <v>18205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15903</v>
      </c>
      <c r="C53" s="36" t="s">
        <v>120</v>
      </c>
      <c r="D53" s="36" t="s">
        <v>25926</v>
      </c>
      <c r="E53" s="36" t="s">
        <v>16951</v>
      </c>
      <c r="F53" s="36" t="s">
        <v>18205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28321</v>
      </c>
      <c r="C54" s="36" t="s">
        <v>120</v>
      </c>
      <c r="D54" s="36" t="s">
        <v>22765</v>
      </c>
      <c r="E54" s="36" t="s">
        <v>16819</v>
      </c>
      <c r="F54" s="36" t="s">
        <v>18205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15212</v>
      </c>
      <c r="C55" s="36" t="s">
        <v>120</v>
      </c>
      <c r="D55" s="36" t="s">
        <v>22764</v>
      </c>
      <c r="E55" s="36" t="s">
        <v>16916</v>
      </c>
      <c r="F55" s="36" t="s">
        <v>18205</v>
      </c>
      <c r="G55" s="36" t="s">
        <v>123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15213</v>
      </c>
      <c r="C56" s="36" t="s">
        <v>120</v>
      </c>
      <c r="D56" s="36" t="s">
        <v>24118</v>
      </c>
      <c r="E56" s="36" t="s">
        <v>16960</v>
      </c>
      <c r="F56" s="36" t="s">
        <v>18205</v>
      </c>
      <c r="G56" s="36" t="s">
        <v>123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18835</v>
      </c>
      <c r="C57" s="36" t="s">
        <v>120</v>
      </c>
      <c r="D57" s="36" t="s">
        <v>23979</v>
      </c>
      <c r="E57" s="36" t="s">
        <v>16819</v>
      </c>
      <c r="F57" s="36" t="s">
        <v>18210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9596</v>
      </c>
      <c r="C58" s="36" t="s">
        <v>120</v>
      </c>
      <c r="D58" s="36" t="s">
        <v>18208</v>
      </c>
      <c r="E58" s="36" t="s">
        <v>16986</v>
      </c>
      <c r="F58" s="36" t="s">
        <v>18210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15704</v>
      </c>
      <c r="C59" s="36" t="s">
        <v>120</v>
      </c>
      <c r="D59" s="36" t="s">
        <v>25719</v>
      </c>
      <c r="E59" s="36" t="s">
        <v>16974</v>
      </c>
      <c r="F59" s="36" t="s">
        <v>18210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19251</v>
      </c>
      <c r="C60" s="36" t="s">
        <v>120</v>
      </c>
      <c r="D60" s="36" t="s">
        <v>25720</v>
      </c>
      <c r="E60" s="36" t="s">
        <v>17121</v>
      </c>
      <c r="F60" s="36" t="s">
        <v>18210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19754</v>
      </c>
      <c r="C61" s="36" t="s">
        <v>120</v>
      </c>
      <c r="D61" s="36" t="s">
        <v>25718</v>
      </c>
      <c r="E61" s="36" t="s">
        <v>17575</v>
      </c>
      <c r="F61" s="36" t="s">
        <v>18210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8365</v>
      </c>
      <c r="C62" s="36" t="s">
        <v>120</v>
      </c>
      <c r="D62" s="36" t="s">
        <v>16971</v>
      </c>
      <c r="E62" s="36" t="s">
        <v>16914</v>
      </c>
      <c r="F62" s="36" t="s">
        <v>18210</v>
      </c>
      <c r="G62" s="36" t="s">
        <v>123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28465</v>
      </c>
      <c r="C63" s="36" t="s">
        <v>120</v>
      </c>
      <c r="D63" s="36" t="s">
        <v>23434</v>
      </c>
      <c r="E63" s="36" t="s">
        <v>16964</v>
      </c>
      <c r="F63" s="36" t="s">
        <v>18210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124</v>
      </c>
      <c r="C64" s="36" t="s">
        <v>120</v>
      </c>
      <c r="D64" s="36" t="s">
        <v>24021</v>
      </c>
      <c r="E64" s="36" t="s">
        <v>17030</v>
      </c>
      <c r="F64" s="36" t="s">
        <v>18246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20698</v>
      </c>
      <c r="C65" s="36" t="s">
        <v>120</v>
      </c>
      <c r="D65" s="36" t="s">
        <v>25751</v>
      </c>
      <c r="E65" s="36" t="s">
        <v>17176</v>
      </c>
      <c r="F65" s="36" t="s">
        <v>18251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22448</v>
      </c>
      <c r="C66" s="36" t="s">
        <v>120</v>
      </c>
      <c r="D66" s="36" t="s">
        <v>25752</v>
      </c>
      <c r="E66" s="36" t="s">
        <v>16845</v>
      </c>
      <c r="F66" s="36" t="s">
        <v>18251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20699</v>
      </c>
      <c r="C67" s="36" t="s">
        <v>120</v>
      </c>
      <c r="D67" s="36" t="s">
        <v>25754</v>
      </c>
      <c r="E67" s="36" t="s">
        <v>17148</v>
      </c>
      <c r="F67" s="36" t="s">
        <v>18251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24824</v>
      </c>
      <c r="C68" s="36" t="s">
        <v>120</v>
      </c>
      <c r="D68" s="36" t="s">
        <v>25750</v>
      </c>
      <c r="E68" s="36" t="s">
        <v>17219</v>
      </c>
      <c r="F68" s="36" t="s">
        <v>18252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25359</v>
      </c>
      <c r="C69" s="36" t="s">
        <v>120</v>
      </c>
      <c r="D69" s="36" t="s">
        <v>26001</v>
      </c>
      <c r="E69" s="36" t="s">
        <v>17309</v>
      </c>
      <c r="F69" s="36" t="s">
        <v>18252</v>
      </c>
      <c r="G69" s="36" t="s">
        <v>123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25630</v>
      </c>
      <c r="C70" s="36" t="s">
        <v>120</v>
      </c>
      <c r="D70" s="36" t="s">
        <v>25754</v>
      </c>
      <c r="E70" s="36" t="s">
        <v>17172</v>
      </c>
      <c r="F70" s="36" t="s">
        <v>18252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21021</v>
      </c>
      <c r="C71" s="36" t="s">
        <v>120</v>
      </c>
      <c r="D71" s="36" t="s">
        <v>24182</v>
      </c>
      <c r="E71" s="36" t="s">
        <v>16845</v>
      </c>
      <c r="F71" s="36" t="s">
        <v>18252</v>
      </c>
      <c r="G71" s="36" t="s">
        <v>123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25631</v>
      </c>
      <c r="C72" s="36" t="s">
        <v>120</v>
      </c>
      <c r="D72" s="36" t="s">
        <v>18859</v>
      </c>
      <c r="E72" s="36" t="s">
        <v>16957</v>
      </c>
      <c r="F72" s="36" t="s">
        <v>18252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25682</v>
      </c>
      <c r="C73" s="36" t="s">
        <v>120</v>
      </c>
      <c r="D73" s="36" t="s">
        <v>22766</v>
      </c>
      <c r="E73" s="36" t="s">
        <v>16819</v>
      </c>
      <c r="F73" s="36" t="s">
        <v>18252</v>
      </c>
      <c r="G73" s="36" t="s">
        <v>123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25632</v>
      </c>
      <c r="C74" s="36" t="s">
        <v>120</v>
      </c>
      <c r="D74" s="36" t="s">
        <v>25187</v>
      </c>
      <c r="E74" s="36" t="s">
        <v>16819</v>
      </c>
      <c r="F74" s="36" t="s">
        <v>18252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19090</v>
      </c>
      <c r="C75" s="36" t="s">
        <v>120</v>
      </c>
      <c r="D75" s="36" t="s">
        <v>22983</v>
      </c>
      <c r="E75" s="36" t="s">
        <v>16917</v>
      </c>
      <c r="F75" s="36" t="s">
        <v>18252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16761</v>
      </c>
      <c r="C76" s="36" t="s">
        <v>120</v>
      </c>
      <c r="D76" s="36" t="s">
        <v>24144</v>
      </c>
      <c r="E76" s="36" t="s">
        <v>16940</v>
      </c>
      <c r="F76" s="36" t="s">
        <v>18247</v>
      </c>
      <c r="G76" s="36" t="s">
        <v>123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15674</v>
      </c>
      <c r="C77" s="36" t="s">
        <v>120</v>
      </c>
      <c r="D77" s="36" t="s">
        <v>24024</v>
      </c>
      <c r="E77" s="36" t="s">
        <v>16870</v>
      </c>
      <c r="F77" s="36" t="s">
        <v>18247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129</v>
      </c>
      <c r="C78" s="36" t="s">
        <v>120</v>
      </c>
      <c r="D78" s="36" t="s">
        <v>24025</v>
      </c>
      <c r="E78" s="36" t="s">
        <v>16951</v>
      </c>
      <c r="F78" s="36" t="s">
        <v>18247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13468</v>
      </c>
      <c r="C79" s="36" t="s">
        <v>120</v>
      </c>
      <c r="D79" s="36" t="s">
        <v>24025</v>
      </c>
      <c r="E79" s="36" t="s">
        <v>19446</v>
      </c>
      <c r="F79" s="36" t="s">
        <v>18248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130</v>
      </c>
      <c r="C80" s="36" t="s">
        <v>120</v>
      </c>
      <c r="D80" s="36" t="s">
        <v>25748</v>
      </c>
      <c r="E80" s="36" t="s">
        <v>16935</v>
      </c>
      <c r="F80" s="36" t="s">
        <v>18247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15675</v>
      </c>
      <c r="C81" s="36" t="s">
        <v>120</v>
      </c>
      <c r="D81" s="36" t="s">
        <v>25749</v>
      </c>
      <c r="E81" s="36" t="s">
        <v>16939</v>
      </c>
      <c r="F81" s="36" t="s">
        <v>18247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25317</v>
      </c>
      <c r="C82" s="36" t="s">
        <v>120</v>
      </c>
      <c r="D82" s="36" t="s">
        <v>25754</v>
      </c>
      <c r="E82" s="36" t="s">
        <v>17310</v>
      </c>
      <c r="F82" s="36" t="s">
        <v>18247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25678</v>
      </c>
      <c r="C83" s="36" t="s">
        <v>120</v>
      </c>
      <c r="D83" s="36" t="s">
        <v>18836</v>
      </c>
      <c r="E83" s="36" t="s">
        <v>16973</v>
      </c>
      <c r="F83" s="36" t="s">
        <v>18247</v>
      </c>
      <c r="G83" s="36" t="s">
        <v>123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25637</v>
      </c>
      <c r="C84" s="36" t="s">
        <v>120</v>
      </c>
      <c r="D84" s="36" t="s">
        <v>25755</v>
      </c>
      <c r="E84" s="36" t="s">
        <v>17001</v>
      </c>
      <c r="F84" s="36" t="s">
        <v>18247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28592</v>
      </c>
      <c r="C85" s="36" t="s">
        <v>120</v>
      </c>
      <c r="D85" s="36" t="s">
        <v>22765</v>
      </c>
      <c r="E85" s="36" t="s">
        <v>17170</v>
      </c>
      <c r="F85" s="36" t="s">
        <v>18247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142</v>
      </c>
      <c r="C86" s="36" t="s">
        <v>120</v>
      </c>
      <c r="D86" s="36" t="s">
        <v>22766</v>
      </c>
      <c r="E86" s="36" t="s">
        <v>16819</v>
      </c>
      <c r="F86" s="36" t="s">
        <v>18247</v>
      </c>
      <c r="G86" s="36" t="s">
        <v>123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143</v>
      </c>
      <c r="C87" s="36" t="s">
        <v>120</v>
      </c>
      <c r="D87" s="36" t="s">
        <v>22767</v>
      </c>
      <c r="E87" s="36" t="s">
        <v>16819</v>
      </c>
      <c r="F87" s="36" t="s">
        <v>18247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14051</v>
      </c>
      <c r="C88" s="36" t="s">
        <v>120</v>
      </c>
      <c r="D88" s="36" t="s">
        <v>25750</v>
      </c>
      <c r="E88" s="36" t="s">
        <v>17936</v>
      </c>
      <c r="F88" s="36" t="s">
        <v>18249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23701</v>
      </c>
      <c r="C89" s="36" t="s">
        <v>120</v>
      </c>
      <c r="D89" s="36" t="s">
        <v>18859</v>
      </c>
      <c r="E89" s="36" t="s">
        <v>16974</v>
      </c>
      <c r="F89" s="36" t="s">
        <v>18265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7081</v>
      </c>
      <c r="C90" s="36" t="s">
        <v>120</v>
      </c>
      <c r="D90" s="36" t="s">
        <v>19144</v>
      </c>
      <c r="E90" s="36" t="s">
        <v>16819</v>
      </c>
      <c r="F90" s="36" t="s">
        <v>18265</v>
      </c>
      <c r="G90" s="36" t="s">
        <v>123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18810</v>
      </c>
      <c r="C91" s="36" t="s">
        <v>188</v>
      </c>
      <c r="D91" s="36" t="s">
        <v>24141</v>
      </c>
      <c r="E91" s="36" t="s">
        <v>16819</v>
      </c>
      <c r="F91" s="36" t="s">
        <v>18032</v>
      </c>
      <c r="G91" s="36" t="s">
        <v>123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18919</v>
      </c>
      <c r="C92" s="36" t="s">
        <v>188</v>
      </c>
      <c r="D92" s="36" t="s">
        <v>24018</v>
      </c>
      <c r="E92" s="36" t="s">
        <v>16821</v>
      </c>
      <c r="F92" s="36" t="s">
        <v>18032</v>
      </c>
      <c r="G92" s="36" t="s">
        <v>123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16787</v>
      </c>
      <c r="C93" s="36" t="s">
        <v>188</v>
      </c>
      <c r="D93" s="36" t="s">
        <v>24019</v>
      </c>
      <c r="E93" s="36" t="s">
        <v>16819</v>
      </c>
      <c r="F93" s="36" t="s">
        <v>18032</v>
      </c>
      <c r="G93" s="36" t="s">
        <v>123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19464</v>
      </c>
      <c r="C94" s="36" t="s">
        <v>188</v>
      </c>
      <c r="D94" s="36" t="s">
        <v>24020</v>
      </c>
      <c r="E94" s="36" t="s">
        <v>16821</v>
      </c>
      <c r="F94" s="36" t="s">
        <v>18032</v>
      </c>
      <c r="G94" s="36" t="s">
        <v>123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16456</v>
      </c>
      <c r="C95" s="36" t="s">
        <v>188</v>
      </c>
      <c r="D95" s="36" t="s">
        <v>24021</v>
      </c>
      <c r="E95" s="36" t="s">
        <v>16819</v>
      </c>
      <c r="F95" s="36" t="s">
        <v>18032</v>
      </c>
      <c r="G95" s="36" t="s">
        <v>123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16130</v>
      </c>
      <c r="C96" s="36" t="s">
        <v>188</v>
      </c>
      <c r="D96" s="36" t="s">
        <v>24022</v>
      </c>
      <c r="E96" s="36" t="s">
        <v>16819</v>
      </c>
      <c r="F96" s="36" t="s">
        <v>18032</v>
      </c>
      <c r="G96" s="36" t="s">
        <v>123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16131</v>
      </c>
      <c r="C97" s="36" t="s">
        <v>188</v>
      </c>
      <c r="D97" s="36" t="s">
        <v>24023</v>
      </c>
      <c r="E97" s="36" t="s">
        <v>16821</v>
      </c>
      <c r="F97" s="36" t="s">
        <v>18032</v>
      </c>
      <c r="G97" s="36" t="s">
        <v>123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16132</v>
      </c>
      <c r="C98" s="36" t="s">
        <v>188</v>
      </c>
      <c r="D98" s="36" t="s">
        <v>24145</v>
      </c>
      <c r="E98" s="36" t="s">
        <v>16821</v>
      </c>
      <c r="F98" s="36" t="s">
        <v>18032</v>
      </c>
      <c r="G98" s="36" t="s">
        <v>123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16133</v>
      </c>
      <c r="C99" s="36" t="s">
        <v>188</v>
      </c>
      <c r="D99" s="36" t="s">
        <v>24024</v>
      </c>
      <c r="E99" s="36" t="s">
        <v>16821</v>
      </c>
      <c r="F99" s="36" t="s">
        <v>18032</v>
      </c>
      <c r="G99" s="36" t="s">
        <v>123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16585</v>
      </c>
      <c r="C100" s="36" t="s">
        <v>188</v>
      </c>
      <c r="D100" s="36" t="s">
        <v>24025</v>
      </c>
      <c r="E100" s="36" t="s">
        <v>16916</v>
      </c>
      <c r="F100" s="36" t="s">
        <v>18032</v>
      </c>
      <c r="G100" s="36" t="s">
        <v>123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24061</v>
      </c>
      <c r="C101" s="36" t="s">
        <v>188</v>
      </c>
      <c r="D101" s="36" t="s">
        <v>25732</v>
      </c>
      <c r="E101" s="36" t="s">
        <v>16957</v>
      </c>
      <c r="F101" s="36" t="s">
        <v>18032</v>
      </c>
      <c r="G101" s="36" t="s">
        <v>123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16527</v>
      </c>
      <c r="C102" s="36" t="s">
        <v>188</v>
      </c>
      <c r="D102" s="36" t="s">
        <v>24026</v>
      </c>
      <c r="E102" s="36" t="s">
        <v>16960</v>
      </c>
      <c r="F102" s="36" t="s">
        <v>18032</v>
      </c>
      <c r="G102" s="36" t="s">
        <v>123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14264</v>
      </c>
      <c r="C103" s="36" t="s">
        <v>188</v>
      </c>
      <c r="D103" s="36" t="s">
        <v>25733</v>
      </c>
      <c r="E103" s="36" t="s">
        <v>16823</v>
      </c>
      <c r="F103" s="36" t="s">
        <v>18032</v>
      </c>
      <c r="G103" s="36" t="s">
        <v>123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16586</v>
      </c>
      <c r="C104" s="36" t="s">
        <v>188</v>
      </c>
      <c r="D104" s="36" t="s">
        <v>25748</v>
      </c>
      <c r="E104" s="36" t="s">
        <v>16875</v>
      </c>
      <c r="F104" s="36" t="s">
        <v>18032</v>
      </c>
      <c r="G104" s="36" t="s">
        <v>123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19670</v>
      </c>
      <c r="C105" s="36" t="s">
        <v>188</v>
      </c>
      <c r="D105" s="36" t="s">
        <v>25749</v>
      </c>
      <c r="E105" s="36" t="s">
        <v>16968</v>
      </c>
      <c r="F105" s="36" t="s">
        <v>18032</v>
      </c>
      <c r="G105" s="36" t="s">
        <v>123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16134</v>
      </c>
      <c r="C106" s="36" t="s">
        <v>188</v>
      </c>
      <c r="D106" s="36" t="s">
        <v>25734</v>
      </c>
      <c r="E106" s="36" t="s">
        <v>16825</v>
      </c>
      <c r="F106" s="36" t="s">
        <v>18032</v>
      </c>
      <c r="G106" s="36" t="s">
        <v>123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19465</v>
      </c>
      <c r="C107" s="36" t="s">
        <v>188</v>
      </c>
      <c r="D107" s="36" t="s">
        <v>25750</v>
      </c>
      <c r="E107" s="36" t="s">
        <v>17170</v>
      </c>
      <c r="F107" s="36" t="s">
        <v>18032</v>
      </c>
      <c r="G107" s="36" t="s">
        <v>123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16135</v>
      </c>
      <c r="C108" s="36" t="s">
        <v>188</v>
      </c>
      <c r="D108" s="36" t="s">
        <v>25751</v>
      </c>
      <c r="E108" s="36" t="s">
        <v>16886</v>
      </c>
      <c r="F108" s="36" t="s">
        <v>18032</v>
      </c>
      <c r="G108" s="36" t="s">
        <v>123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14294</v>
      </c>
      <c r="C109" s="36" t="s">
        <v>188</v>
      </c>
      <c r="D109" s="36" t="s">
        <v>25752</v>
      </c>
      <c r="E109" s="36" t="s">
        <v>17219</v>
      </c>
      <c r="F109" s="36" t="s">
        <v>18032</v>
      </c>
      <c r="G109" s="36" t="s">
        <v>123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16136</v>
      </c>
      <c r="C110" s="36" t="s">
        <v>188</v>
      </c>
      <c r="D110" s="36" t="s">
        <v>25753</v>
      </c>
      <c r="E110" s="36" t="s">
        <v>17292</v>
      </c>
      <c r="F110" s="36" t="s">
        <v>18032</v>
      </c>
      <c r="G110" s="36" t="s">
        <v>123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16137</v>
      </c>
      <c r="C111" s="36" t="s">
        <v>188</v>
      </c>
      <c r="D111" s="36" t="s">
        <v>25754</v>
      </c>
      <c r="E111" s="36" t="s">
        <v>16939</v>
      </c>
      <c r="F111" s="36" t="s">
        <v>18032</v>
      </c>
      <c r="G111" s="36" t="s">
        <v>123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16138</v>
      </c>
      <c r="C112" s="36" t="s">
        <v>188</v>
      </c>
      <c r="D112" s="36" t="s">
        <v>25755</v>
      </c>
      <c r="E112" s="36" t="s">
        <v>17367</v>
      </c>
      <c r="F112" s="36" t="s">
        <v>18032</v>
      </c>
      <c r="G112" s="36" t="s">
        <v>123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25756</v>
      </c>
      <c r="C113" s="36" t="s">
        <v>188</v>
      </c>
      <c r="D113" s="36" t="s">
        <v>25757</v>
      </c>
      <c r="E113" s="36" t="s">
        <v>17088</v>
      </c>
      <c r="F113" s="36" t="s">
        <v>18032</v>
      </c>
      <c r="G113" s="36" t="s">
        <v>123</v>
      </c>
      <c r="H113" s="1"/>
      <c r="I113" s="1"/>
      <c r="K113" s="1"/>
    </row>
    <row r="114" spans="1:11" customFormat="1" ht="15" hidden="1" x14ac:dyDescent="0.25">
      <c r="A114" s="36" t="s">
        <v>119</v>
      </c>
      <c r="B114" s="36" t="s">
        <v>7188</v>
      </c>
      <c r="C114" s="36" t="s">
        <v>188</v>
      </c>
      <c r="D114" s="36" t="s">
        <v>16857</v>
      </c>
      <c r="E114" s="36" t="s">
        <v>17817</v>
      </c>
      <c r="F114" s="36" t="s">
        <v>18032</v>
      </c>
      <c r="G114" s="36" t="s">
        <v>123</v>
      </c>
      <c r="H114" s="1"/>
      <c r="I114" s="1"/>
      <c r="K114" s="1"/>
    </row>
    <row r="115" spans="1:11" customFormat="1" ht="15" hidden="1" x14ac:dyDescent="0.25">
      <c r="A115" s="36"/>
      <c r="B115" s="36" t="s">
        <v>20454</v>
      </c>
      <c r="C115" s="36" t="s">
        <v>188</v>
      </c>
      <c r="D115" s="36" t="s">
        <v>17844</v>
      </c>
      <c r="E115" s="36" t="s">
        <v>16819</v>
      </c>
      <c r="F115" s="36" t="s">
        <v>18032</v>
      </c>
      <c r="G115" s="36" t="s">
        <v>123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26258</v>
      </c>
      <c r="C116" s="36" t="s">
        <v>188</v>
      </c>
      <c r="D116" s="36" t="s">
        <v>24019</v>
      </c>
      <c r="E116" s="36" t="s">
        <v>16821</v>
      </c>
      <c r="F116" s="36" t="s">
        <v>18199</v>
      </c>
      <c r="G116" s="36" t="s">
        <v>123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26259</v>
      </c>
      <c r="C117" s="36" t="s">
        <v>188</v>
      </c>
      <c r="D117" s="36" t="s">
        <v>24020</v>
      </c>
      <c r="E117" s="36" t="s">
        <v>16821</v>
      </c>
      <c r="F117" s="36" t="s">
        <v>18199</v>
      </c>
      <c r="G117" s="36" t="s">
        <v>123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22398</v>
      </c>
      <c r="C118" s="36" t="s">
        <v>188</v>
      </c>
      <c r="D118" s="36" t="s">
        <v>24021</v>
      </c>
      <c r="E118" s="36" t="s">
        <v>16822</v>
      </c>
      <c r="F118" s="36" t="s">
        <v>18199</v>
      </c>
      <c r="G118" s="36" t="s">
        <v>123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22979</v>
      </c>
      <c r="C119" s="36" t="s">
        <v>188</v>
      </c>
      <c r="D119" s="36" t="s">
        <v>24022</v>
      </c>
      <c r="E119" s="36" t="s">
        <v>16960</v>
      </c>
      <c r="F119" s="36" t="s">
        <v>18199</v>
      </c>
      <c r="G119" s="36" t="s">
        <v>123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22558</v>
      </c>
      <c r="C120" s="36" t="s">
        <v>188</v>
      </c>
      <c r="D120" s="36" t="s">
        <v>24023</v>
      </c>
      <c r="E120" s="36" t="s">
        <v>16958</v>
      </c>
      <c r="F120" s="36" t="s">
        <v>18199</v>
      </c>
      <c r="G120" s="36" t="s">
        <v>123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14402</v>
      </c>
      <c r="C121" s="36" t="s">
        <v>188</v>
      </c>
      <c r="D121" s="36" t="s">
        <v>24145</v>
      </c>
      <c r="E121" s="36" t="s">
        <v>16842</v>
      </c>
      <c r="F121" s="36" t="s">
        <v>18199</v>
      </c>
      <c r="G121" s="36" t="s">
        <v>123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22559</v>
      </c>
      <c r="C122" s="36" t="s">
        <v>188</v>
      </c>
      <c r="D122" s="36" t="s">
        <v>24024</v>
      </c>
      <c r="E122" s="36" t="s">
        <v>16875</v>
      </c>
      <c r="F122" s="36" t="s">
        <v>18199</v>
      </c>
      <c r="G122" s="36" t="s">
        <v>123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21417</v>
      </c>
      <c r="C123" s="36" t="s">
        <v>188</v>
      </c>
      <c r="D123" s="36" t="s">
        <v>24025</v>
      </c>
      <c r="E123" s="36" t="s">
        <v>16917</v>
      </c>
      <c r="F123" s="36" t="s">
        <v>18199</v>
      </c>
      <c r="G123" s="36" t="s">
        <v>123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21908</v>
      </c>
      <c r="C124" s="36" t="s">
        <v>188</v>
      </c>
      <c r="D124" s="36" t="s">
        <v>24026</v>
      </c>
      <c r="E124" s="36" t="s">
        <v>16914</v>
      </c>
      <c r="F124" s="36" t="s">
        <v>18199</v>
      </c>
      <c r="G124" s="36" t="s">
        <v>123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14403</v>
      </c>
      <c r="C125" s="36" t="s">
        <v>188</v>
      </c>
      <c r="D125" s="36" t="s">
        <v>25733</v>
      </c>
      <c r="E125" s="36" t="s">
        <v>17014</v>
      </c>
      <c r="F125" s="36" t="s">
        <v>18199</v>
      </c>
      <c r="G125" s="36" t="s">
        <v>123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23212</v>
      </c>
      <c r="C126" s="36" t="s">
        <v>188</v>
      </c>
      <c r="D126" s="36" t="s">
        <v>25748</v>
      </c>
      <c r="E126" s="36" t="s">
        <v>17359</v>
      </c>
      <c r="F126" s="36" t="s">
        <v>18199</v>
      </c>
      <c r="G126" s="36" t="s">
        <v>123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24483</v>
      </c>
      <c r="C127" s="36" t="s">
        <v>188</v>
      </c>
      <c r="D127" s="36" t="s">
        <v>25749</v>
      </c>
      <c r="E127" s="36" t="s">
        <v>17021</v>
      </c>
      <c r="F127" s="36" t="s">
        <v>18199</v>
      </c>
      <c r="G127" s="36" t="s">
        <v>123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23660</v>
      </c>
      <c r="C128" s="36" t="s">
        <v>188</v>
      </c>
      <c r="D128" s="36" t="s">
        <v>25750</v>
      </c>
      <c r="E128" s="36" t="s">
        <v>16841</v>
      </c>
      <c r="F128" s="36" t="s">
        <v>18199</v>
      </c>
      <c r="G128" s="36" t="s">
        <v>123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21909</v>
      </c>
      <c r="C129" s="36" t="s">
        <v>188</v>
      </c>
      <c r="D129" s="36" t="s">
        <v>25751</v>
      </c>
      <c r="E129" s="36" t="s">
        <v>17219</v>
      </c>
      <c r="F129" s="36" t="s">
        <v>18199</v>
      </c>
      <c r="G129" s="36" t="s">
        <v>123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21910</v>
      </c>
      <c r="C130" s="36" t="s">
        <v>188</v>
      </c>
      <c r="D130" s="36" t="s">
        <v>25752</v>
      </c>
      <c r="E130" s="36" t="s">
        <v>17002</v>
      </c>
      <c r="F130" s="36" t="s">
        <v>18199</v>
      </c>
      <c r="G130" s="36" t="s">
        <v>123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21911</v>
      </c>
      <c r="C131" s="36" t="s">
        <v>188</v>
      </c>
      <c r="D131" s="36" t="s">
        <v>25753</v>
      </c>
      <c r="E131" s="36" t="s">
        <v>16819</v>
      </c>
      <c r="F131" s="36" t="s">
        <v>18199</v>
      </c>
      <c r="G131" s="36" t="s">
        <v>123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21912</v>
      </c>
      <c r="C132" s="36" t="s">
        <v>188</v>
      </c>
      <c r="D132" s="36" t="s">
        <v>25755</v>
      </c>
      <c r="E132" s="36" t="s">
        <v>17018</v>
      </c>
      <c r="F132" s="36" t="s">
        <v>18199</v>
      </c>
      <c r="G132" s="36" t="s">
        <v>123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21913</v>
      </c>
      <c r="C133" s="36" t="s">
        <v>188</v>
      </c>
      <c r="D133" s="36" t="s">
        <v>25817</v>
      </c>
      <c r="E133" s="36" t="s">
        <v>17400</v>
      </c>
      <c r="F133" s="36" t="s">
        <v>18199</v>
      </c>
      <c r="G133" s="36" t="s">
        <v>123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15904</v>
      </c>
      <c r="C134" s="36" t="s">
        <v>188</v>
      </c>
      <c r="D134" s="36" t="s">
        <v>24020</v>
      </c>
      <c r="E134" s="36" t="s">
        <v>16912</v>
      </c>
      <c r="F134" s="36" t="s">
        <v>18205</v>
      </c>
      <c r="G134" s="36" t="s">
        <v>123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15905</v>
      </c>
      <c r="C135" s="36" t="s">
        <v>188</v>
      </c>
      <c r="D135" s="36" t="s">
        <v>24144</v>
      </c>
      <c r="E135" s="36" t="s">
        <v>16912</v>
      </c>
      <c r="F135" s="36" t="s">
        <v>18205</v>
      </c>
      <c r="G135" s="36" t="s">
        <v>123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28069</v>
      </c>
      <c r="C136" s="36" t="s">
        <v>188</v>
      </c>
      <c r="D136" s="36" t="s">
        <v>24025</v>
      </c>
      <c r="E136" s="36" t="s">
        <v>16921</v>
      </c>
      <c r="F136" s="36" t="s">
        <v>18205</v>
      </c>
      <c r="G136" s="36" t="s">
        <v>123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28070</v>
      </c>
      <c r="C137" s="36" t="s">
        <v>188</v>
      </c>
      <c r="D137" s="36" t="s">
        <v>21646</v>
      </c>
      <c r="E137" s="36" t="s">
        <v>16914</v>
      </c>
      <c r="F137" s="36" t="s">
        <v>18205</v>
      </c>
      <c r="G137" s="36" t="s">
        <v>123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28071</v>
      </c>
      <c r="C138" s="36" t="s">
        <v>188</v>
      </c>
      <c r="D138" s="36" t="s">
        <v>24026</v>
      </c>
      <c r="E138" s="36" t="s">
        <v>16879</v>
      </c>
      <c r="F138" s="36" t="s">
        <v>18205</v>
      </c>
      <c r="G138" s="36" t="s">
        <v>123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28072</v>
      </c>
      <c r="C139" s="36" t="s">
        <v>188</v>
      </c>
      <c r="D139" s="36" t="s">
        <v>25748</v>
      </c>
      <c r="E139" s="36" t="s">
        <v>16884</v>
      </c>
      <c r="F139" s="36" t="s">
        <v>18205</v>
      </c>
      <c r="G139" s="36" t="s">
        <v>123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28073</v>
      </c>
      <c r="C140" s="36" t="s">
        <v>188</v>
      </c>
      <c r="D140" s="36" t="s">
        <v>25749</v>
      </c>
      <c r="E140" s="36" t="s">
        <v>17152</v>
      </c>
      <c r="F140" s="36" t="s">
        <v>18205</v>
      </c>
      <c r="G140" s="36" t="s">
        <v>123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28074</v>
      </c>
      <c r="C141" s="36" t="s">
        <v>188</v>
      </c>
      <c r="D141" s="36" t="s">
        <v>25734</v>
      </c>
      <c r="E141" s="36" t="s">
        <v>17334</v>
      </c>
      <c r="F141" s="36" t="s">
        <v>18205</v>
      </c>
      <c r="G141" s="36" t="s">
        <v>123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25905</v>
      </c>
      <c r="C142" s="36" t="s">
        <v>188</v>
      </c>
      <c r="D142" s="36" t="s">
        <v>25750</v>
      </c>
      <c r="E142" s="36" t="s">
        <v>17053</v>
      </c>
      <c r="F142" s="36" t="s">
        <v>18205</v>
      </c>
      <c r="G142" s="36" t="s">
        <v>123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28075</v>
      </c>
      <c r="C143" s="36" t="s">
        <v>188</v>
      </c>
      <c r="D143" s="36" t="s">
        <v>25751</v>
      </c>
      <c r="E143" s="36" t="s">
        <v>16970</v>
      </c>
      <c r="F143" s="36" t="s">
        <v>18205</v>
      </c>
      <c r="G143" s="36" t="s">
        <v>123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24517</v>
      </c>
      <c r="C144" s="36" t="s">
        <v>188</v>
      </c>
      <c r="D144" s="36" t="s">
        <v>25904</v>
      </c>
      <c r="E144" s="36" t="s">
        <v>17023</v>
      </c>
      <c r="F144" s="36" t="s">
        <v>18205</v>
      </c>
      <c r="G144" s="36" t="s">
        <v>123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15906</v>
      </c>
      <c r="C145" s="36" t="s">
        <v>188</v>
      </c>
      <c r="D145" s="36" t="s">
        <v>25753</v>
      </c>
      <c r="E145" s="36" t="s">
        <v>17634</v>
      </c>
      <c r="F145" s="36" t="s">
        <v>18205</v>
      </c>
      <c r="G145" s="36" t="s">
        <v>123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15214</v>
      </c>
      <c r="C146" s="36" t="s">
        <v>188</v>
      </c>
      <c r="D146" s="36" t="s">
        <v>25757</v>
      </c>
      <c r="E146" s="36" t="s">
        <v>17090</v>
      </c>
      <c r="F146" s="36" t="s">
        <v>18205</v>
      </c>
      <c r="G146" s="36" t="s">
        <v>123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18865</v>
      </c>
      <c r="C147" s="36" t="s">
        <v>188</v>
      </c>
      <c r="D147" s="36" t="s">
        <v>23979</v>
      </c>
      <c r="E147" s="36" t="s">
        <v>16892</v>
      </c>
      <c r="F147" s="36" t="s">
        <v>18210</v>
      </c>
      <c r="G147" s="36" t="s">
        <v>123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7189</v>
      </c>
      <c r="C148" s="36" t="s">
        <v>188</v>
      </c>
      <c r="D148" s="36" t="s">
        <v>18208</v>
      </c>
      <c r="E148" s="36" t="s">
        <v>16833</v>
      </c>
      <c r="F148" s="36" t="s">
        <v>18210</v>
      </c>
      <c r="G148" s="36" t="s">
        <v>123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16023</v>
      </c>
      <c r="C149" s="36" t="s">
        <v>188</v>
      </c>
      <c r="D149" s="36" t="s">
        <v>25719</v>
      </c>
      <c r="E149" s="36" t="s">
        <v>16819</v>
      </c>
      <c r="F149" s="36" t="s">
        <v>18210</v>
      </c>
      <c r="G149" s="36" t="s">
        <v>123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19277</v>
      </c>
      <c r="C150" s="36" t="s">
        <v>188</v>
      </c>
      <c r="D150" s="36" t="s">
        <v>25720</v>
      </c>
      <c r="E150" s="36" t="s">
        <v>18015</v>
      </c>
      <c r="F150" s="36" t="s">
        <v>18210</v>
      </c>
      <c r="G150" s="36" t="s">
        <v>123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19799</v>
      </c>
      <c r="C151" s="36" t="s">
        <v>188</v>
      </c>
      <c r="D151" s="36" t="s">
        <v>25718</v>
      </c>
      <c r="E151" s="36" t="s">
        <v>17030</v>
      </c>
      <c r="F151" s="36" t="s">
        <v>18210</v>
      </c>
      <c r="G151" s="36" t="s">
        <v>123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8366</v>
      </c>
      <c r="C152" s="36" t="s">
        <v>188</v>
      </c>
      <c r="D152" s="36" t="s">
        <v>16971</v>
      </c>
      <c r="E152" s="36" t="s">
        <v>17617</v>
      </c>
      <c r="F152" s="36" t="s">
        <v>18210</v>
      </c>
      <c r="G152" s="36" t="s">
        <v>123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15721</v>
      </c>
      <c r="C153" s="36" t="s">
        <v>188</v>
      </c>
      <c r="D153" s="36" t="s">
        <v>23434</v>
      </c>
      <c r="E153" s="36" t="s">
        <v>18007</v>
      </c>
      <c r="F153" s="36" t="s">
        <v>18210</v>
      </c>
      <c r="G153" s="36" t="s">
        <v>123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189</v>
      </c>
      <c r="C154" s="36" t="s">
        <v>188</v>
      </c>
      <c r="D154" s="36" t="s">
        <v>24021</v>
      </c>
      <c r="E154" s="36" t="s">
        <v>17310</v>
      </c>
      <c r="F154" s="36" t="s">
        <v>18246</v>
      </c>
      <c r="G154" s="36" t="s">
        <v>123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20732</v>
      </c>
      <c r="C155" s="36" t="s">
        <v>188</v>
      </c>
      <c r="D155" s="36" t="s">
        <v>25751</v>
      </c>
      <c r="E155" s="36" t="s">
        <v>16874</v>
      </c>
      <c r="F155" s="36" t="s">
        <v>18251</v>
      </c>
      <c r="G155" s="36" t="s">
        <v>123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22467</v>
      </c>
      <c r="C156" s="36" t="s">
        <v>188</v>
      </c>
      <c r="D156" s="36" t="s">
        <v>25752</v>
      </c>
      <c r="E156" s="36" t="s">
        <v>17021</v>
      </c>
      <c r="F156" s="36" t="s">
        <v>18251</v>
      </c>
      <c r="G156" s="36" t="s">
        <v>123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20733</v>
      </c>
      <c r="C157" s="36" t="s">
        <v>188</v>
      </c>
      <c r="D157" s="36" t="s">
        <v>25754</v>
      </c>
      <c r="E157" s="36" t="s">
        <v>17154</v>
      </c>
      <c r="F157" s="36" t="s">
        <v>18251</v>
      </c>
      <c r="G157" s="36" t="s">
        <v>123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25686</v>
      </c>
      <c r="C158" s="36" t="s">
        <v>188</v>
      </c>
      <c r="D158" s="36" t="s">
        <v>24025</v>
      </c>
      <c r="E158" s="36" t="s">
        <v>17001</v>
      </c>
      <c r="F158" s="36" t="s">
        <v>18252</v>
      </c>
      <c r="G158" s="36" t="s">
        <v>123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25351</v>
      </c>
      <c r="C159" s="36" t="s">
        <v>188</v>
      </c>
      <c r="D159" s="36" t="s">
        <v>25732</v>
      </c>
      <c r="E159" s="36" t="s">
        <v>17022</v>
      </c>
      <c r="F159" s="36" t="s">
        <v>18252</v>
      </c>
      <c r="G159" s="36" t="s">
        <v>123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25687</v>
      </c>
      <c r="C160" s="36" t="s">
        <v>188</v>
      </c>
      <c r="D160" s="36" t="s">
        <v>25749</v>
      </c>
      <c r="E160" s="36" t="s">
        <v>17397</v>
      </c>
      <c r="F160" s="36" t="s">
        <v>18252</v>
      </c>
      <c r="G160" s="36" t="s">
        <v>123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25352</v>
      </c>
      <c r="C161" s="36" t="s">
        <v>188</v>
      </c>
      <c r="D161" s="36" t="s">
        <v>25734</v>
      </c>
      <c r="E161" s="36" t="s">
        <v>16862</v>
      </c>
      <c r="F161" s="36" t="s">
        <v>18252</v>
      </c>
      <c r="G161" s="36" t="s">
        <v>123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24882</v>
      </c>
      <c r="C162" s="36" t="s">
        <v>188</v>
      </c>
      <c r="D162" s="36" t="s">
        <v>25750</v>
      </c>
      <c r="E162" s="36" t="s">
        <v>17332</v>
      </c>
      <c r="F162" s="36" t="s">
        <v>18252</v>
      </c>
      <c r="G162" s="36" t="s">
        <v>123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25353</v>
      </c>
      <c r="C163" s="36" t="s">
        <v>188</v>
      </c>
      <c r="D163" s="36" t="s">
        <v>26001</v>
      </c>
      <c r="E163" s="36" t="s">
        <v>16822</v>
      </c>
      <c r="F163" s="36" t="s">
        <v>18252</v>
      </c>
      <c r="G163" s="36" t="s">
        <v>123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25688</v>
      </c>
      <c r="C164" s="36" t="s">
        <v>188</v>
      </c>
      <c r="D164" s="36" t="s">
        <v>25754</v>
      </c>
      <c r="E164" s="36" t="s">
        <v>16824</v>
      </c>
      <c r="F164" s="36" t="s">
        <v>18252</v>
      </c>
      <c r="G164" s="36" t="s">
        <v>123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21022</v>
      </c>
      <c r="C165" s="36" t="s">
        <v>188</v>
      </c>
      <c r="D165" s="36" t="s">
        <v>24182</v>
      </c>
      <c r="E165" s="36" t="s">
        <v>16854</v>
      </c>
      <c r="F165" s="36" t="s">
        <v>18252</v>
      </c>
      <c r="G165" s="36" t="s">
        <v>123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25689</v>
      </c>
      <c r="C166" s="36" t="s">
        <v>188</v>
      </c>
      <c r="D166" s="36" t="s">
        <v>18859</v>
      </c>
      <c r="E166" s="36" t="s">
        <v>17894</v>
      </c>
      <c r="F166" s="36" t="s">
        <v>18252</v>
      </c>
      <c r="G166" s="36" t="s">
        <v>123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25690</v>
      </c>
      <c r="C167" s="36" t="s">
        <v>188</v>
      </c>
      <c r="D167" s="36" t="s">
        <v>22766</v>
      </c>
      <c r="E167" s="36" t="s">
        <v>17801</v>
      </c>
      <c r="F167" s="36" t="s">
        <v>18252</v>
      </c>
      <c r="G167" s="36" t="s">
        <v>123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25691</v>
      </c>
      <c r="C168" s="36" t="s">
        <v>188</v>
      </c>
      <c r="D168" s="36" t="s">
        <v>25187</v>
      </c>
      <c r="E168" s="36" t="s">
        <v>19665</v>
      </c>
      <c r="F168" s="36" t="s">
        <v>18252</v>
      </c>
      <c r="G168" s="36" t="s">
        <v>123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14237</v>
      </c>
      <c r="C169" s="36" t="s">
        <v>188</v>
      </c>
      <c r="D169" s="36" t="s">
        <v>22983</v>
      </c>
      <c r="E169" s="36" t="s">
        <v>17734</v>
      </c>
      <c r="F169" s="36" t="s">
        <v>18252</v>
      </c>
      <c r="G169" s="36" t="s">
        <v>123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15676</v>
      </c>
      <c r="C170" s="36" t="s">
        <v>188</v>
      </c>
      <c r="D170" s="36" t="s">
        <v>24020</v>
      </c>
      <c r="E170" s="36" t="s">
        <v>16841</v>
      </c>
      <c r="F170" s="36" t="s">
        <v>18247</v>
      </c>
      <c r="G170" s="36" t="s">
        <v>123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15677</v>
      </c>
      <c r="C171" s="36" t="s">
        <v>188</v>
      </c>
      <c r="D171" s="36" t="s">
        <v>24142</v>
      </c>
      <c r="E171" s="36" t="s">
        <v>17326</v>
      </c>
      <c r="F171" s="36" t="s">
        <v>18247</v>
      </c>
      <c r="G171" s="36" t="s">
        <v>123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15678</v>
      </c>
      <c r="C172" s="36" t="s">
        <v>188</v>
      </c>
      <c r="D172" s="36" t="s">
        <v>24144</v>
      </c>
      <c r="E172" s="36" t="s">
        <v>16889</v>
      </c>
      <c r="F172" s="36" t="s">
        <v>18247</v>
      </c>
      <c r="G172" s="36" t="s">
        <v>123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15679</v>
      </c>
      <c r="C173" s="36" t="s">
        <v>188</v>
      </c>
      <c r="D173" s="36" t="s">
        <v>24024</v>
      </c>
      <c r="E173" s="36" t="s">
        <v>16827</v>
      </c>
      <c r="F173" s="36" t="s">
        <v>18247</v>
      </c>
      <c r="G173" s="36" t="s">
        <v>123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194</v>
      </c>
      <c r="C174" s="36" t="s">
        <v>188</v>
      </c>
      <c r="D174" s="36" t="s">
        <v>24025</v>
      </c>
      <c r="E174" s="36" t="s">
        <v>16841</v>
      </c>
      <c r="F174" s="36" t="s">
        <v>18247</v>
      </c>
      <c r="G174" s="36" t="s">
        <v>123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12819</v>
      </c>
      <c r="C175" s="36" t="s">
        <v>188</v>
      </c>
      <c r="D175" s="36" t="s">
        <v>24025</v>
      </c>
      <c r="E175" s="36" t="s">
        <v>17032</v>
      </c>
      <c r="F175" s="36" t="s">
        <v>18248</v>
      </c>
      <c r="G175" s="36" t="s">
        <v>123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25679</v>
      </c>
      <c r="C176" s="36" t="s">
        <v>188</v>
      </c>
      <c r="D176" s="36" t="s">
        <v>25732</v>
      </c>
      <c r="E176" s="36" t="s">
        <v>17188</v>
      </c>
      <c r="F176" s="36" t="s">
        <v>18247</v>
      </c>
      <c r="G176" s="36" t="s">
        <v>123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195</v>
      </c>
      <c r="C177" s="36" t="s">
        <v>188</v>
      </c>
      <c r="D177" s="36" t="s">
        <v>25748</v>
      </c>
      <c r="E177" s="36" t="s">
        <v>17237</v>
      </c>
      <c r="F177" s="36" t="s">
        <v>18247</v>
      </c>
      <c r="G177" s="36" t="s">
        <v>123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15680</v>
      </c>
      <c r="C178" s="36" t="s">
        <v>188</v>
      </c>
      <c r="D178" s="36" t="s">
        <v>25749</v>
      </c>
      <c r="E178" s="36" t="s">
        <v>17198</v>
      </c>
      <c r="F178" s="36" t="s">
        <v>18247</v>
      </c>
      <c r="G178" s="36" t="s">
        <v>123</v>
      </c>
      <c r="H178" s="1"/>
      <c r="I178" s="1"/>
      <c r="K178" s="1"/>
    </row>
    <row r="179" spans="1:11" customFormat="1" ht="15" hidden="1" x14ac:dyDescent="0.25">
      <c r="A179" s="36" t="s">
        <v>122</v>
      </c>
      <c r="B179" s="36" t="s">
        <v>25680</v>
      </c>
      <c r="C179" s="36" t="s">
        <v>188</v>
      </c>
      <c r="D179" s="36" t="s">
        <v>25734</v>
      </c>
      <c r="E179" s="36" t="s">
        <v>17110</v>
      </c>
      <c r="F179" s="36" t="s">
        <v>18247</v>
      </c>
      <c r="G179" s="36" t="s">
        <v>123</v>
      </c>
      <c r="H179" s="1"/>
      <c r="I179" s="1"/>
      <c r="K179" s="1"/>
    </row>
    <row r="180" spans="1:11" customFormat="1" ht="15" hidden="1" x14ac:dyDescent="0.25">
      <c r="A180" s="36" t="s">
        <v>122</v>
      </c>
      <c r="B180" s="36" t="s">
        <v>25345</v>
      </c>
      <c r="C180" s="36" t="s">
        <v>188</v>
      </c>
      <c r="D180" s="36" t="s">
        <v>25754</v>
      </c>
      <c r="E180" s="36" t="s">
        <v>16822</v>
      </c>
      <c r="F180" s="36" t="s">
        <v>18247</v>
      </c>
      <c r="G180" s="36" t="s">
        <v>123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25681</v>
      </c>
      <c r="C181" s="36" t="s">
        <v>188</v>
      </c>
      <c r="D181" s="36" t="s">
        <v>25755</v>
      </c>
      <c r="E181" s="36" t="s">
        <v>16968</v>
      </c>
      <c r="F181" s="36" t="s">
        <v>18247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8567</v>
      </c>
      <c r="C182" s="36" t="s">
        <v>188</v>
      </c>
      <c r="D182" s="36" t="s">
        <v>22765</v>
      </c>
      <c r="E182" s="36" t="s">
        <v>16895</v>
      </c>
      <c r="F182" s="36" t="s">
        <v>18247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208</v>
      </c>
      <c r="C183" s="36" t="s">
        <v>188</v>
      </c>
      <c r="D183" s="36" t="s">
        <v>22766</v>
      </c>
      <c r="E183" s="36" t="s">
        <v>17039</v>
      </c>
      <c r="F183" s="36" t="s">
        <v>18247</v>
      </c>
      <c r="G183" s="36" t="s">
        <v>123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14058</v>
      </c>
      <c r="C184" s="36" t="s">
        <v>188</v>
      </c>
      <c r="D184" s="36" t="s">
        <v>25750</v>
      </c>
      <c r="E184" s="36" t="s">
        <v>18904</v>
      </c>
      <c r="F184" s="36" t="s">
        <v>18249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23728</v>
      </c>
      <c r="C185" s="36" t="s">
        <v>188</v>
      </c>
      <c r="D185" s="36" t="s">
        <v>18859</v>
      </c>
      <c r="E185" s="36" t="s">
        <v>16895</v>
      </c>
      <c r="F185" s="36" t="s">
        <v>18265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8568</v>
      </c>
      <c r="C186" s="36" t="s">
        <v>188</v>
      </c>
      <c r="D186" s="36" t="s">
        <v>19144</v>
      </c>
      <c r="E186" s="36" t="s">
        <v>17978</v>
      </c>
      <c r="F186" s="36" t="s">
        <v>18265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13970</v>
      </c>
      <c r="B187" s="36" t="s">
        <v>25712</v>
      </c>
      <c r="C187" s="36" t="s">
        <v>120</v>
      </c>
      <c r="D187" s="36" t="s">
        <v>17947</v>
      </c>
      <c r="E187" s="36" t="s">
        <v>16979</v>
      </c>
      <c r="F187" s="36" t="s">
        <v>18032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13972</v>
      </c>
      <c r="B188" s="36" t="s">
        <v>21690</v>
      </c>
      <c r="C188" s="36" t="s">
        <v>188</v>
      </c>
      <c r="D188" s="36" t="s">
        <v>17657</v>
      </c>
      <c r="E188" s="36" t="s">
        <v>17170</v>
      </c>
      <c r="F188" s="36" t="s">
        <v>18032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13973</v>
      </c>
      <c r="B189" s="36" t="s">
        <v>28976</v>
      </c>
      <c r="C189" s="36" t="s">
        <v>120</v>
      </c>
      <c r="D189" s="36" t="s">
        <v>17137</v>
      </c>
      <c r="E189" s="36" t="s">
        <v>16921</v>
      </c>
      <c r="F189" s="36" t="s">
        <v>18205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/>
      <c r="B190" s="36" t="s">
        <v>28985</v>
      </c>
      <c r="C190" s="36" t="s">
        <v>120</v>
      </c>
      <c r="D190" s="36" t="s">
        <v>17271</v>
      </c>
      <c r="E190" s="36" t="s">
        <v>17367</v>
      </c>
      <c r="F190" s="36" t="s">
        <v>18032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26997</v>
      </c>
      <c r="C191" s="36" t="s">
        <v>120</v>
      </c>
      <c r="D191" s="36" t="s">
        <v>17153</v>
      </c>
      <c r="E191" s="36" t="s">
        <v>16959</v>
      </c>
      <c r="F191" s="36" t="s">
        <v>18032</v>
      </c>
      <c r="G191" s="36" t="s">
        <v>121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26407</v>
      </c>
      <c r="C192" s="36" t="s">
        <v>188</v>
      </c>
      <c r="D192" s="36" t="s">
        <v>17271</v>
      </c>
      <c r="E192" s="36" t="s">
        <v>17393</v>
      </c>
      <c r="F192" s="36" t="s">
        <v>18032</v>
      </c>
      <c r="G192" s="36" t="s">
        <v>123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21329</v>
      </c>
      <c r="C193" s="36" t="s">
        <v>188</v>
      </c>
      <c r="D193" s="36" t="s">
        <v>17275</v>
      </c>
      <c r="E193" s="36" t="s">
        <v>16940</v>
      </c>
      <c r="F193" s="36" t="s">
        <v>18032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27702</v>
      </c>
      <c r="C194" s="36" t="s">
        <v>188</v>
      </c>
      <c r="D194" s="36" t="s">
        <v>17266</v>
      </c>
      <c r="E194" s="36" t="s">
        <v>17504</v>
      </c>
      <c r="F194" s="36" t="s">
        <v>18199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</v>
      </c>
      <c r="B195" s="36" t="s">
        <v>19989</v>
      </c>
      <c r="C195" s="36" t="s">
        <v>120</v>
      </c>
      <c r="D195" s="36" t="s">
        <v>17069</v>
      </c>
      <c r="E195" s="36" t="s">
        <v>17659</v>
      </c>
      <c r="F195" s="36" t="s">
        <v>18032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12621</v>
      </c>
      <c r="C196" s="36" t="s">
        <v>120</v>
      </c>
      <c r="D196" s="36" t="s">
        <v>17074</v>
      </c>
      <c r="E196" s="36" t="s">
        <v>17968</v>
      </c>
      <c r="F196" s="36" t="s">
        <v>18032</v>
      </c>
      <c r="G196" s="36" t="s">
        <v>123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24414</v>
      </c>
      <c r="C197" s="36" t="s">
        <v>120</v>
      </c>
      <c r="D197" s="36" t="s">
        <v>16998</v>
      </c>
      <c r="E197" s="36" t="s">
        <v>24415</v>
      </c>
      <c r="F197" s="36" t="s">
        <v>18032</v>
      </c>
      <c r="G197" s="36" t="s">
        <v>121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14595</v>
      </c>
      <c r="C198" s="36" t="s">
        <v>120</v>
      </c>
      <c r="D198" s="36" t="s">
        <v>16857</v>
      </c>
      <c r="E198" s="36" t="s">
        <v>16835</v>
      </c>
      <c r="F198" s="36" t="s">
        <v>18032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14125</v>
      </c>
      <c r="C199" s="36" t="s">
        <v>120</v>
      </c>
      <c r="D199" s="36" t="s">
        <v>16859</v>
      </c>
      <c r="E199" s="36" t="s">
        <v>23151</v>
      </c>
      <c r="F199" s="36" t="s">
        <v>18032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11408</v>
      </c>
      <c r="C200" s="36" t="s">
        <v>120</v>
      </c>
      <c r="D200" s="36" t="s">
        <v>17646</v>
      </c>
      <c r="E200" s="36" t="s">
        <v>23936</v>
      </c>
      <c r="F200" s="36" t="s">
        <v>18032</v>
      </c>
      <c r="G200" s="36" t="s">
        <v>123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14596</v>
      </c>
      <c r="C201" s="36" t="s">
        <v>120</v>
      </c>
      <c r="D201" s="36" t="s">
        <v>18002</v>
      </c>
      <c r="E201" s="36" t="s">
        <v>17353</v>
      </c>
      <c r="F201" s="36" t="s">
        <v>18032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23575</v>
      </c>
      <c r="C202" s="36" t="s">
        <v>120</v>
      </c>
      <c r="D202" s="36" t="s">
        <v>17259</v>
      </c>
      <c r="E202" s="36" t="s">
        <v>17792</v>
      </c>
      <c r="F202" s="36" t="s">
        <v>18032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23576</v>
      </c>
      <c r="C203" s="36" t="s">
        <v>120</v>
      </c>
      <c r="D203" s="36" t="s">
        <v>17381</v>
      </c>
      <c r="E203" s="36" t="s">
        <v>23334</v>
      </c>
      <c r="F203" s="36" t="s">
        <v>18032</v>
      </c>
      <c r="G203" s="36" t="s">
        <v>121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23577</v>
      </c>
      <c r="C204" s="36" t="s">
        <v>120</v>
      </c>
      <c r="D204" s="36" t="s">
        <v>16873</v>
      </c>
      <c r="E204" s="36" t="s">
        <v>18024</v>
      </c>
      <c r="F204" s="36" t="s">
        <v>18032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21829</v>
      </c>
      <c r="C205" s="36" t="s">
        <v>120</v>
      </c>
      <c r="D205" s="36" t="s">
        <v>17044</v>
      </c>
      <c r="E205" s="36" t="s">
        <v>17565</v>
      </c>
      <c r="F205" s="36" t="s">
        <v>18032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18825</v>
      </c>
      <c r="C206" s="36" t="s">
        <v>120</v>
      </c>
      <c r="D206" s="36" t="s">
        <v>17046</v>
      </c>
      <c r="E206" s="36" t="s">
        <v>16889</v>
      </c>
      <c r="F206" s="36" t="s">
        <v>18032</v>
      </c>
      <c r="G206" s="36" t="s">
        <v>121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14126</v>
      </c>
      <c r="C207" s="36" t="s">
        <v>120</v>
      </c>
      <c r="D207" s="36" t="s">
        <v>17547</v>
      </c>
      <c r="E207" s="36" t="s">
        <v>16967</v>
      </c>
      <c r="F207" s="36" t="s">
        <v>18032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14127</v>
      </c>
      <c r="C208" s="36" t="s">
        <v>120</v>
      </c>
      <c r="D208" s="36" t="s">
        <v>17052</v>
      </c>
      <c r="E208" s="36" t="s">
        <v>16920</v>
      </c>
      <c r="F208" s="36" t="s">
        <v>18032</v>
      </c>
      <c r="G208" s="36" t="s">
        <v>121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20818</v>
      </c>
      <c r="C209" s="36" t="s">
        <v>120</v>
      </c>
      <c r="D209" s="36" t="s">
        <v>17470</v>
      </c>
      <c r="E209" s="36" t="s">
        <v>16845</v>
      </c>
      <c r="F209" s="36" t="s">
        <v>18032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20571</v>
      </c>
      <c r="C210" s="36" t="s">
        <v>120</v>
      </c>
      <c r="D210" s="36" t="s">
        <v>17701</v>
      </c>
      <c r="E210" s="36" t="s">
        <v>16958</v>
      </c>
      <c r="F210" s="36" t="s">
        <v>18032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14387</v>
      </c>
      <c r="C211" s="36" t="s">
        <v>120</v>
      </c>
      <c r="D211" s="36" t="s">
        <v>17346</v>
      </c>
      <c r="E211" s="36" t="s">
        <v>16939</v>
      </c>
      <c r="F211" s="36" t="s">
        <v>18199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14086</v>
      </c>
      <c r="C212" s="36" t="s">
        <v>120</v>
      </c>
      <c r="D212" s="36" t="s">
        <v>17348</v>
      </c>
      <c r="E212" s="36" t="s">
        <v>16953</v>
      </c>
      <c r="F212" s="36" t="s">
        <v>18199</v>
      </c>
      <c r="G212" s="36" t="s">
        <v>121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22178</v>
      </c>
      <c r="C213" s="36" t="s">
        <v>120</v>
      </c>
      <c r="D213" s="36" t="s">
        <v>17349</v>
      </c>
      <c r="E213" s="36" t="s">
        <v>17816</v>
      </c>
      <c r="F213" s="36" t="s">
        <v>18199</v>
      </c>
      <c r="G213" s="36" t="s">
        <v>121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15809</v>
      </c>
      <c r="C214" s="36" t="s">
        <v>120</v>
      </c>
      <c r="D214" s="36" t="s">
        <v>17463</v>
      </c>
      <c r="E214" s="36" t="s">
        <v>16987</v>
      </c>
      <c r="F214" s="36" t="s">
        <v>18199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14087</v>
      </c>
      <c r="C215" s="36" t="s">
        <v>120</v>
      </c>
      <c r="D215" s="36" t="s">
        <v>17043</v>
      </c>
      <c r="E215" s="36" t="s">
        <v>17037</v>
      </c>
      <c r="F215" s="36" t="s">
        <v>18199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22179</v>
      </c>
      <c r="C216" s="36" t="s">
        <v>120</v>
      </c>
      <c r="D216" s="36" t="s">
        <v>17044</v>
      </c>
      <c r="E216" s="36" t="s">
        <v>16834</v>
      </c>
      <c r="F216" s="36" t="s">
        <v>18199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27207</v>
      </c>
      <c r="C217" s="36" t="s">
        <v>120</v>
      </c>
      <c r="D217" s="36" t="s">
        <v>17046</v>
      </c>
      <c r="E217" s="36" t="s">
        <v>17520</v>
      </c>
      <c r="F217" s="36" t="s">
        <v>18199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15810</v>
      </c>
      <c r="C218" s="36" t="s">
        <v>120</v>
      </c>
      <c r="D218" s="36" t="s">
        <v>17051</v>
      </c>
      <c r="E218" s="36" t="s">
        <v>17032</v>
      </c>
      <c r="F218" s="36" t="s">
        <v>18199</v>
      </c>
      <c r="G218" s="36" t="s">
        <v>121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18833</v>
      </c>
      <c r="C219" s="36" t="s">
        <v>120</v>
      </c>
      <c r="D219" s="36" t="s">
        <v>16857</v>
      </c>
      <c r="E219" s="36" t="s">
        <v>17535</v>
      </c>
      <c r="F219" s="36" t="s">
        <v>18205</v>
      </c>
      <c r="G219" s="36" t="s">
        <v>121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18834</v>
      </c>
      <c r="C220" s="36" t="s">
        <v>120</v>
      </c>
      <c r="D220" s="36" t="s">
        <v>16861</v>
      </c>
      <c r="E220" s="36" t="s">
        <v>17999</v>
      </c>
      <c r="F220" s="36" t="s">
        <v>18205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28322</v>
      </c>
      <c r="C221" s="36" t="s">
        <v>120</v>
      </c>
      <c r="D221" s="36" t="s">
        <v>17054</v>
      </c>
      <c r="E221" s="36" t="s">
        <v>17198</v>
      </c>
      <c r="F221" s="36" t="s">
        <v>18205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15610</v>
      </c>
      <c r="C222" s="36" t="s">
        <v>120</v>
      </c>
      <c r="D222" s="36" t="s">
        <v>17010</v>
      </c>
      <c r="E222" s="36" t="s">
        <v>16952</v>
      </c>
      <c r="F222" s="36" t="s">
        <v>18250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11409</v>
      </c>
      <c r="C223" s="36" t="s">
        <v>188</v>
      </c>
      <c r="D223" s="36" t="s">
        <v>16847</v>
      </c>
      <c r="E223" s="36" t="s">
        <v>16819</v>
      </c>
      <c r="F223" s="36" t="s">
        <v>18032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14128</v>
      </c>
      <c r="C224" s="36" t="s">
        <v>188</v>
      </c>
      <c r="D224" s="36" t="s">
        <v>17069</v>
      </c>
      <c r="E224" s="36" t="s">
        <v>16845</v>
      </c>
      <c r="F224" s="36" t="s">
        <v>18032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14597</v>
      </c>
      <c r="C225" s="36" t="s">
        <v>188</v>
      </c>
      <c r="D225" s="36" t="s">
        <v>16998</v>
      </c>
      <c r="E225" s="36" t="s">
        <v>16822</v>
      </c>
      <c r="F225" s="36" t="s">
        <v>18032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16457</v>
      </c>
      <c r="C226" s="36" t="s">
        <v>188</v>
      </c>
      <c r="D226" s="36" t="s">
        <v>16859</v>
      </c>
      <c r="E226" s="36" t="s">
        <v>16819</v>
      </c>
      <c r="F226" s="36" t="s">
        <v>18032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19671</v>
      </c>
      <c r="C227" s="36" t="s">
        <v>188</v>
      </c>
      <c r="D227" s="36" t="s">
        <v>17646</v>
      </c>
      <c r="E227" s="36" t="s">
        <v>16874</v>
      </c>
      <c r="F227" s="36" t="s">
        <v>18032</v>
      </c>
      <c r="G227" s="36" t="s">
        <v>123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21494</v>
      </c>
      <c r="C228" s="36" t="s">
        <v>188</v>
      </c>
      <c r="D228" s="36" t="s">
        <v>18002</v>
      </c>
      <c r="E228" s="36" t="s">
        <v>16822</v>
      </c>
      <c r="F228" s="36" t="s">
        <v>18032</v>
      </c>
      <c r="G228" s="36" t="s">
        <v>123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22357</v>
      </c>
      <c r="C229" s="36" t="s">
        <v>188</v>
      </c>
      <c r="D229" s="36" t="s">
        <v>17259</v>
      </c>
      <c r="E229" s="36" t="s">
        <v>16912</v>
      </c>
      <c r="F229" s="36" t="s">
        <v>18032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22358</v>
      </c>
      <c r="C230" s="36" t="s">
        <v>188</v>
      </c>
      <c r="D230" s="36" t="s">
        <v>17381</v>
      </c>
      <c r="E230" s="36" t="s">
        <v>16912</v>
      </c>
      <c r="F230" s="36" t="s">
        <v>18032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23176</v>
      </c>
      <c r="C231" s="36" t="s">
        <v>188</v>
      </c>
      <c r="D231" s="36" t="s">
        <v>16873</v>
      </c>
      <c r="E231" s="36" t="s">
        <v>16845</v>
      </c>
      <c r="F231" s="36" t="s">
        <v>18032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22951</v>
      </c>
      <c r="C232" s="36" t="s">
        <v>188</v>
      </c>
      <c r="D232" s="36" t="s">
        <v>17044</v>
      </c>
      <c r="E232" s="36" t="s">
        <v>17018</v>
      </c>
      <c r="F232" s="36" t="s">
        <v>18032</v>
      </c>
      <c r="G232" s="36" t="s">
        <v>123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14129</v>
      </c>
      <c r="C233" s="36" t="s">
        <v>188</v>
      </c>
      <c r="D233" s="36" t="s">
        <v>17046</v>
      </c>
      <c r="E233" s="36" t="s">
        <v>17270</v>
      </c>
      <c r="F233" s="36" t="s">
        <v>18032</v>
      </c>
      <c r="G233" s="36" t="s">
        <v>123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23177</v>
      </c>
      <c r="C234" s="36" t="s">
        <v>188</v>
      </c>
      <c r="D234" s="36" t="s">
        <v>17547</v>
      </c>
      <c r="E234" s="36" t="s">
        <v>17028</v>
      </c>
      <c r="F234" s="36" t="s">
        <v>18032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14130</v>
      </c>
      <c r="C235" s="36" t="s">
        <v>188</v>
      </c>
      <c r="D235" s="36" t="s">
        <v>17052</v>
      </c>
      <c r="E235" s="36" t="s">
        <v>25105</v>
      </c>
      <c r="F235" s="36" t="s">
        <v>18032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14265</v>
      </c>
      <c r="C236" s="36" t="s">
        <v>188</v>
      </c>
      <c r="D236" s="36" t="s">
        <v>17470</v>
      </c>
      <c r="E236" s="36" t="s">
        <v>18033</v>
      </c>
      <c r="F236" s="36" t="s">
        <v>18032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12853</v>
      </c>
      <c r="C237" s="36" t="s">
        <v>188</v>
      </c>
      <c r="D237" s="36" t="s">
        <v>17701</v>
      </c>
      <c r="E237" s="36" t="s">
        <v>26035</v>
      </c>
      <c r="F237" s="36" t="s">
        <v>18032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15811</v>
      </c>
      <c r="C238" s="36" t="s">
        <v>188</v>
      </c>
      <c r="D238" s="36" t="s">
        <v>16869</v>
      </c>
      <c r="E238" s="36" t="s">
        <v>16850</v>
      </c>
      <c r="F238" s="36" t="s">
        <v>18199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24484</v>
      </c>
      <c r="C239" s="36" t="s">
        <v>188</v>
      </c>
      <c r="D239" s="36" t="s">
        <v>17381</v>
      </c>
      <c r="E239" s="36" t="s">
        <v>17021</v>
      </c>
      <c r="F239" s="36" t="s">
        <v>18199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22134</v>
      </c>
      <c r="C240" s="36" t="s">
        <v>188</v>
      </c>
      <c r="D240" s="36" t="s">
        <v>16873</v>
      </c>
      <c r="E240" s="36" t="s">
        <v>17023</v>
      </c>
      <c r="F240" s="36" t="s">
        <v>18199</v>
      </c>
      <c r="G240" s="36" t="s">
        <v>123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14088</v>
      </c>
      <c r="C241" s="36" t="s">
        <v>188</v>
      </c>
      <c r="D241" s="36" t="s">
        <v>17346</v>
      </c>
      <c r="E241" s="36" t="s">
        <v>17769</v>
      </c>
      <c r="F241" s="36" t="s">
        <v>18199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25536</v>
      </c>
      <c r="C242" s="36" t="s">
        <v>188</v>
      </c>
      <c r="D242" s="36" t="s">
        <v>17348</v>
      </c>
      <c r="E242" s="36" t="s">
        <v>16981</v>
      </c>
      <c r="F242" s="36" t="s">
        <v>18199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15812</v>
      </c>
      <c r="C243" s="36" t="s">
        <v>188</v>
      </c>
      <c r="D243" s="36" t="s">
        <v>17096</v>
      </c>
      <c r="E243" s="36" t="s">
        <v>18586</v>
      </c>
      <c r="F243" s="36" t="s">
        <v>18199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27703</v>
      </c>
      <c r="C244" s="36" t="s">
        <v>188</v>
      </c>
      <c r="D244" s="36" t="s">
        <v>17349</v>
      </c>
      <c r="E244" s="36" t="s">
        <v>17360</v>
      </c>
      <c r="F244" s="36" t="s">
        <v>18199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25855</v>
      </c>
      <c r="C245" s="36" t="s">
        <v>188</v>
      </c>
      <c r="D245" s="36" t="s">
        <v>17463</v>
      </c>
      <c r="E245" s="36" t="s">
        <v>17711</v>
      </c>
      <c r="F245" s="36" t="s">
        <v>18199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27704</v>
      </c>
      <c r="C246" s="36" t="s">
        <v>188</v>
      </c>
      <c r="D246" s="36" t="s">
        <v>17044</v>
      </c>
      <c r="E246" s="36" t="s">
        <v>17037</v>
      </c>
      <c r="F246" s="36" t="s">
        <v>18199</v>
      </c>
      <c r="G246" s="36" t="s">
        <v>123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23213</v>
      </c>
      <c r="C247" s="36" t="s">
        <v>188</v>
      </c>
      <c r="D247" s="36" t="s">
        <v>17046</v>
      </c>
      <c r="E247" s="36" t="s">
        <v>17293</v>
      </c>
      <c r="F247" s="36" t="s">
        <v>18199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23404</v>
      </c>
      <c r="C248" s="36" t="s">
        <v>188</v>
      </c>
      <c r="D248" s="36" t="s">
        <v>17051</v>
      </c>
      <c r="E248" s="36" t="s">
        <v>17483</v>
      </c>
      <c r="F248" s="36" t="s">
        <v>18199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23750</v>
      </c>
      <c r="C249" s="36" t="s">
        <v>188</v>
      </c>
      <c r="D249" s="36" t="s">
        <v>17013</v>
      </c>
      <c r="E249" s="36" t="s">
        <v>16875</v>
      </c>
      <c r="F249" s="36" t="s">
        <v>18205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18867</v>
      </c>
      <c r="C250" s="36" t="s">
        <v>188</v>
      </c>
      <c r="D250" s="36" t="s">
        <v>16847</v>
      </c>
      <c r="E250" s="36" t="s">
        <v>17219</v>
      </c>
      <c r="F250" s="36" t="s">
        <v>18205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18868</v>
      </c>
      <c r="C251" s="36" t="s">
        <v>188</v>
      </c>
      <c r="D251" s="36" t="s">
        <v>17067</v>
      </c>
      <c r="E251" s="36" t="s">
        <v>17412</v>
      </c>
      <c r="F251" s="36" t="s">
        <v>18205</v>
      </c>
      <c r="G251" s="36" t="s">
        <v>123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28076</v>
      </c>
      <c r="C252" s="36" t="s">
        <v>188</v>
      </c>
      <c r="D252" s="36" t="s">
        <v>16861</v>
      </c>
      <c r="E252" s="36" t="s">
        <v>17359</v>
      </c>
      <c r="F252" s="36" t="s">
        <v>18205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24518</v>
      </c>
      <c r="C253" s="36" t="s">
        <v>188</v>
      </c>
      <c r="D253" s="36" t="s">
        <v>17054</v>
      </c>
      <c r="E253" s="36" t="s">
        <v>23992</v>
      </c>
      <c r="F253" s="36" t="s">
        <v>18205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19796</v>
      </c>
      <c r="C254" s="36" t="s">
        <v>188</v>
      </c>
      <c r="D254" s="36" t="s">
        <v>17773</v>
      </c>
      <c r="E254" s="36" t="s">
        <v>16874</v>
      </c>
      <c r="F254" s="36" t="s">
        <v>18251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15635</v>
      </c>
      <c r="C255" s="36" t="s">
        <v>188</v>
      </c>
      <c r="D255" s="36" t="s">
        <v>16861</v>
      </c>
      <c r="E255" s="36" t="s">
        <v>17030</v>
      </c>
      <c r="F255" s="36" t="s">
        <v>18250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/>
      <c r="B256" s="36" t="s">
        <v>21637</v>
      </c>
      <c r="C256" s="36" t="s">
        <v>120</v>
      </c>
      <c r="D256" s="36" t="s">
        <v>26675</v>
      </c>
      <c r="E256" s="36" t="s">
        <v>25403</v>
      </c>
      <c r="F256" s="36" t="s">
        <v>18032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21476</v>
      </c>
      <c r="C257" s="36" t="s">
        <v>120</v>
      </c>
      <c r="D257" s="36" t="s">
        <v>26512</v>
      </c>
      <c r="E257" s="36" t="s">
        <v>23411</v>
      </c>
      <c r="F257" s="36" t="s">
        <v>18032</v>
      </c>
      <c r="G257" s="36" t="s">
        <v>123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16686</v>
      </c>
      <c r="C258" s="36" t="s">
        <v>120</v>
      </c>
      <c r="D258" s="36" t="s">
        <v>26980</v>
      </c>
      <c r="E258" s="36" t="s">
        <v>25805</v>
      </c>
      <c r="F258" s="36" t="s">
        <v>18032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25735</v>
      </c>
      <c r="C259" s="36" t="s">
        <v>120</v>
      </c>
      <c r="D259" s="36" t="s">
        <v>26449</v>
      </c>
      <c r="E259" s="36" t="s">
        <v>17957</v>
      </c>
      <c r="F259" s="36" t="s">
        <v>18032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26513</v>
      </c>
      <c r="C260" s="36" t="s">
        <v>120</v>
      </c>
      <c r="D260" s="36" t="s">
        <v>26514</v>
      </c>
      <c r="E260" s="36" t="s">
        <v>23990</v>
      </c>
      <c r="F260" s="36" t="s">
        <v>18032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25793</v>
      </c>
      <c r="C261" s="36" t="s">
        <v>120</v>
      </c>
      <c r="D261" s="36" t="s">
        <v>26954</v>
      </c>
      <c r="E261" s="36" t="s">
        <v>17697</v>
      </c>
      <c r="F261" s="36" t="s">
        <v>18032</v>
      </c>
      <c r="G261" s="36" t="s">
        <v>121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25736</v>
      </c>
      <c r="C262" s="36" t="s">
        <v>120</v>
      </c>
      <c r="D262" s="36" t="s">
        <v>26515</v>
      </c>
      <c r="E262" s="36" t="s">
        <v>26374</v>
      </c>
      <c r="F262" s="36" t="s">
        <v>18032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21071</v>
      </c>
      <c r="C263" s="36" t="s">
        <v>120</v>
      </c>
      <c r="D263" s="36" t="s">
        <v>26677</v>
      </c>
      <c r="E263" s="36" t="s">
        <v>17623</v>
      </c>
      <c r="F263" s="36" t="s">
        <v>18032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20259</v>
      </c>
      <c r="C264" s="36" t="s">
        <v>120</v>
      </c>
      <c r="D264" s="36" t="s">
        <v>26516</v>
      </c>
      <c r="E264" s="36" t="s">
        <v>17551</v>
      </c>
      <c r="F264" s="36" t="s">
        <v>18032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16599</v>
      </c>
      <c r="C265" s="36" t="s">
        <v>120</v>
      </c>
      <c r="D265" s="36" t="s">
        <v>26450</v>
      </c>
      <c r="E265" s="36" t="s">
        <v>17668</v>
      </c>
      <c r="F265" s="36" t="s">
        <v>18032</v>
      </c>
      <c r="G265" s="36" t="s">
        <v>123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24365</v>
      </c>
      <c r="C266" s="36" t="s">
        <v>120</v>
      </c>
      <c r="D266" s="36" t="s">
        <v>26451</v>
      </c>
      <c r="E266" s="36" t="s">
        <v>24366</v>
      </c>
      <c r="F266" s="36" t="s">
        <v>18032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24952</v>
      </c>
      <c r="C267" s="36" t="s">
        <v>120</v>
      </c>
      <c r="D267" s="36" t="s">
        <v>26517</v>
      </c>
      <c r="E267" s="36" t="s">
        <v>17795</v>
      </c>
      <c r="F267" s="36" t="s">
        <v>18032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19004</v>
      </c>
      <c r="C268" s="36" t="s">
        <v>120</v>
      </c>
      <c r="D268" s="36" t="s">
        <v>26683</v>
      </c>
      <c r="E268" s="36" t="s">
        <v>26998</v>
      </c>
      <c r="F268" s="36" t="s">
        <v>18032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22521</v>
      </c>
      <c r="C269" s="36" t="s">
        <v>120</v>
      </c>
      <c r="D269" s="36" t="s">
        <v>26518</v>
      </c>
      <c r="E269" s="36" t="s">
        <v>17039</v>
      </c>
      <c r="F269" s="36" t="s">
        <v>18032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16587</v>
      </c>
      <c r="C270" s="36" t="s">
        <v>120</v>
      </c>
      <c r="D270" s="36" t="s">
        <v>26519</v>
      </c>
      <c r="E270" s="36" t="s">
        <v>22489</v>
      </c>
      <c r="F270" s="36" t="s">
        <v>18032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20260</v>
      </c>
      <c r="C271" s="36" t="s">
        <v>120</v>
      </c>
      <c r="D271" s="36" t="s">
        <v>26520</v>
      </c>
      <c r="E271" s="36" t="s">
        <v>26521</v>
      </c>
      <c r="F271" s="36" t="s">
        <v>18032</v>
      </c>
      <c r="G271" s="36" t="s">
        <v>123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19394</v>
      </c>
      <c r="C272" s="36" t="s">
        <v>120</v>
      </c>
      <c r="D272" s="36" t="s">
        <v>26970</v>
      </c>
      <c r="E272" s="36" t="s">
        <v>26999</v>
      </c>
      <c r="F272" s="36" t="s">
        <v>18032</v>
      </c>
      <c r="G272" s="36" t="s">
        <v>121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20439</v>
      </c>
      <c r="C273" s="36" t="s">
        <v>120</v>
      </c>
      <c r="D273" s="36" t="s">
        <v>26522</v>
      </c>
      <c r="E273" s="36" t="s">
        <v>17325</v>
      </c>
      <c r="F273" s="36" t="s">
        <v>18032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18985</v>
      </c>
      <c r="C274" s="36" t="s">
        <v>120</v>
      </c>
      <c r="D274" s="36" t="s">
        <v>26523</v>
      </c>
      <c r="E274" s="36" t="s">
        <v>17610</v>
      </c>
      <c r="F274" s="36" t="s">
        <v>18032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16367</v>
      </c>
      <c r="C275" s="36" t="s">
        <v>120</v>
      </c>
      <c r="D275" s="36" t="s">
        <v>26686</v>
      </c>
      <c r="E275" s="36" t="s">
        <v>21070</v>
      </c>
      <c r="F275" s="36" t="s">
        <v>18032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16056</v>
      </c>
      <c r="C276" s="36" t="s">
        <v>120</v>
      </c>
      <c r="D276" s="36" t="s">
        <v>26687</v>
      </c>
      <c r="E276" s="36" t="s">
        <v>22241</v>
      </c>
      <c r="F276" s="36" t="s">
        <v>18032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18986</v>
      </c>
      <c r="C277" s="36" t="s">
        <v>120</v>
      </c>
      <c r="D277" s="36" t="s">
        <v>26524</v>
      </c>
      <c r="E277" s="36" t="s">
        <v>16902</v>
      </c>
      <c r="F277" s="36" t="s">
        <v>18032</v>
      </c>
      <c r="G277" s="36" t="s">
        <v>123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19005</v>
      </c>
      <c r="C278" s="36" t="s">
        <v>120</v>
      </c>
      <c r="D278" s="36" t="s">
        <v>26688</v>
      </c>
      <c r="E278" s="36" t="s">
        <v>24699</v>
      </c>
      <c r="F278" s="36" t="s">
        <v>18032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16458</v>
      </c>
      <c r="C279" s="36" t="s">
        <v>120</v>
      </c>
      <c r="D279" s="36" t="s">
        <v>26525</v>
      </c>
      <c r="E279" s="36" t="s">
        <v>26526</v>
      </c>
      <c r="F279" s="36" t="s">
        <v>18032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18987</v>
      </c>
      <c r="C280" s="36" t="s">
        <v>120</v>
      </c>
      <c r="D280" s="36" t="s">
        <v>26527</v>
      </c>
      <c r="E280" s="36" t="s">
        <v>16991</v>
      </c>
      <c r="F280" s="36" t="s">
        <v>18032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12622</v>
      </c>
      <c r="C281" s="36" t="s">
        <v>120</v>
      </c>
      <c r="D281" s="36" t="s">
        <v>26689</v>
      </c>
      <c r="E281" s="36" t="s">
        <v>17760</v>
      </c>
      <c r="F281" s="36" t="s">
        <v>18032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16057</v>
      </c>
      <c r="C282" s="36" t="s">
        <v>120</v>
      </c>
      <c r="D282" s="36" t="s">
        <v>26690</v>
      </c>
      <c r="E282" s="36" t="s">
        <v>17384</v>
      </c>
      <c r="F282" s="36" t="s">
        <v>18032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16139</v>
      </c>
      <c r="C283" s="36" t="s">
        <v>120</v>
      </c>
      <c r="D283" s="36" t="s">
        <v>26528</v>
      </c>
      <c r="E283" s="36" t="s">
        <v>20401</v>
      </c>
      <c r="F283" s="36" t="s">
        <v>18032</v>
      </c>
      <c r="G283" s="36" t="s">
        <v>123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19006</v>
      </c>
      <c r="C284" s="36" t="s">
        <v>120</v>
      </c>
      <c r="D284" s="36" t="s">
        <v>26691</v>
      </c>
      <c r="E284" s="36" t="s">
        <v>17036</v>
      </c>
      <c r="F284" s="36" t="s">
        <v>18032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18988</v>
      </c>
      <c r="C285" s="36" t="s">
        <v>120</v>
      </c>
      <c r="D285" s="36" t="s">
        <v>26529</v>
      </c>
      <c r="E285" s="36" t="s">
        <v>16836</v>
      </c>
      <c r="F285" s="36" t="s">
        <v>18032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19007</v>
      </c>
      <c r="C286" s="36" t="s">
        <v>120</v>
      </c>
      <c r="D286" s="36" t="s">
        <v>26692</v>
      </c>
      <c r="E286" s="36" t="s">
        <v>17322</v>
      </c>
      <c r="F286" s="36" t="s">
        <v>18032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21116</v>
      </c>
      <c r="C287" s="36" t="s">
        <v>120</v>
      </c>
      <c r="D287" s="36" t="s">
        <v>26530</v>
      </c>
      <c r="E287" s="36" t="s">
        <v>20397</v>
      </c>
      <c r="F287" s="36" t="s">
        <v>18032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21117</v>
      </c>
      <c r="C288" s="36" t="s">
        <v>120</v>
      </c>
      <c r="D288" s="36" t="s">
        <v>26531</v>
      </c>
      <c r="E288" s="36" t="s">
        <v>17087</v>
      </c>
      <c r="F288" s="36" t="s">
        <v>18032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16058</v>
      </c>
      <c r="C289" s="36" t="s">
        <v>120</v>
      </c>
      <c r="D289" s="36" t="s">
        <v>26693</v>
      </c>
      <c r="E289" s="36" t="s">
        <v>17243</v>
      </c>
      <c r="F289" s="36" t="s">
        <v>18032</v>
      </c>
      <c r="G289" s="36" t="s">
        <v>121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21072</v>
      </c>
      <c r="C290" s="36" t="s">
        <v>120</v>
      </c>
      <c r="D290" s="36" t="s">
        <v>26694</v>
      </c>
      <c r="E290" s="36" t="s">
        <v>17626</v>
      </c>
      <c r="F290" s="36" t="s">
        <v>18032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14438</v>
      </c>
      <c r="C291" s="36" t="s">
        <v>120</v>
      </c>
      <c r="D291" s="36" t="s">
        <v>26532</v>
      </c>
      <c r="E291" s="36" t="s">
        <v>17350</v>
      </c>
      <c r="F291" s="36" t="s">
        <v>18032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16140</v>
      </c>
      <c r="C292" s="36" t="s">
        <v>120</v>
      </c>
      <c r="D292" s="36" t="s">
        <v>26533</v>
      </c>
      <c r="E292" s="36" t="s">
        <v>17769</v>
      </c>
      <c r="F292" s="36" t="s">
        <v>18032</v>
      </c>
      <c r="G292" s="36" t="s">
        <v>123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14439</v>
      </c>
      <c r="C293" s="36" t="s">
        <v>120</v>
      </c>
      <c r="D293" s="36" t="s">
        <v>26695</v>
      </c>
      <c r="E293" s="36" t="s">
        <v>17358</v>
      </c>
      <c r="F293" s="36" t="s">
        <v>18032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22522</v>
      </c>
      <c r="C294" s="36" t="s">
        <v>120</v>
      </c>
      <c r="D294" s="36" t="s">
        <v>26534</v>
      </c>
      <c r="E294" s="36" t="s">
        <v>17152</v>
      </c>
      <c r="F294" s="36" t="s">
        <v>18032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14266</v>
      </c>
      <c r="C295" s="36" t="s">
        <v>120</v>
      </c>
      <c r="D295" s="36" t="s">
        <v>26696</v>
      </c>
      <c r="E295" s="36" t="s">
        <v>17053</v>
      </c>
      <c r="F295" s="36" t="s">
        <v>18032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16580</v>
      </c>
      <c r="C296" s="36" t="s">
        <v>120</v>
      </c>
      <c r="D296" s="36" t="s">
        <v>26697</v>
      </c>
      <c r="E296" s="36" t="s">
        <v>17070</v>
      </c>
      <c r="F296" s="36" t="s">
        <v>18032</v>
      </c>
      <c r="G296" s="36" t="s">
        <v>121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24367</v>
      </c>
      <c r="C297" s="36" t="s">
        <v>120</v>
      </c>
      <c r="D297" s="36" t="s">
        <v>26535</v>
      </c>
      <c r="E297" s="36" t="s">
        <v>17365</v>
      </c>
      <c r="F297" s="36" t="s">
        <v>18032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23615</v>
      </c>
      <c r="C298" s="36" t="s">
        <v>120</v>
      </c>
      <c r="D298" s="36" t="s">
        <v>26536</v>
      </c>
      <c r="E298" s="36" t="s">
        <v>16877</v>
      </c>
      <c r="F298" s="36" t="s">
        <v>18032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14869</v>
      </c>
      <c r="C299" s="36" t="s">
        <v>120</v>
      </c>
      <c r="D299" s="36" t="s">
        <v>26699</v>
      </c>
      <c r="E299" s="36" t="s">
        <v>16962</v>
      </c>
      <c r="F299" s="36" t="s">
        <v>18032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23336</v>
      </c>
      <c r="C300" s="36" t="s">
        <v>120</v>
      </c>
      <c r="D300" s="36" t="s">
        <v>27000</v>
      </c>
      <c r="E300" s="36" t="s">
        <v>16880</v>
      </c>
      <c r="F300" s="36" t="s">
        <v>18032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23799</v>
      </c>
      <c r="C301" s="36" t="s">
        <v>120</v>
      </c>
      <c r="D301" s="36" t="s">
        <v>26537</v>
      </c>
      <c r="E301" s="36" t="s">
        <v>16921</v>
      </c>
      <c r="F301" s="36" t="s">
        <v>18032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23579</v>
      </c>
      <c r="C302" s="36" t="s">
        <v>120</v>
      </c>
      <c r="D302" s="36" t="s">
        <v>27001</v>
      </c>
      <c r="E302" s="36" t="s">
        <v>16848</v>
      </c>
      <c r="F302" s="36" t="s">
        <v>18032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23362</v>
      </c>
      <c r="C303" s="36" t="s">
        <v>120</v>
      </c>
      <c r="D303" s="36" t="s">
        <v>26538</v>
      </c>
      <c r="E303" s="36" t="s">
        <v>16964</v>
      </c>
      <c r="F303" s="36" t="s">
        <v>18032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23580</v>
      </c>
      <c r="C304" s="36" t="s">
        <v>120</v>
      </c>
      <c r="D304" s="36" t="s">
        <v>27002</v>
      </c>
      <c r="E304" s="36" t="s">
        <v>16824</v>
      </c>
      <c r="F304" s="36" t="s">
        <v>18032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23616</v>
      </c>
      <c r="C305" s="36" t="s">
        <v>120</v>
      </c>
      <c r="D305" s="36" t="s">
        <v>26539</v>
      </c>
      <c r="E305" s="36" t="s">
        <v>16824</v>
      </c>
      <c r="F305" s="36" t="s">
        <v>18032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23581</v>
      </c>
      <c r="C306" s="36" t="s">
        <v>120</v>
      </c>
      <c r="D306" s="36" t="s">
        <v>26700</v>
      </c>
      <c r="E306" s="36" t="s">
        <v>16912</v>
      </c>
      <c r="F306" s="36" t="s">
        <v>18032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16141</v>
      </c>
      <c r="C307" s="36" t="s">
        <v>120</v>
      </c>
      <c r="D307" s="36" t="s">
        <v>26540</v>
      </c>
      <c r="E307" s="36" t="s">
        <v>16916</v>
      </c>
      <c r="F307" s="36" t="s">
        <v>18032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14440</v>
      </c>
      <c r="C308" s="36" t="s">
        <v>120</v>
      </c>
      <c r="D308" s="36" t="s">
        <v>26541</v>
      </c>
      <c r="E308" s="36" t="s">
        <v>16958</v>
      </c>
      <c r="F308" s="36" t="s">
        <v>18032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14441</v>
      </c>
      <c r="C309" s="36" t="s">
        <v>120</v>
      </c>
      <c r="D309" s="36" t="s">
        <v>26702</v>
      </c>
      <c r="E309" s="36" t="s">
        <v>16916</v>
      </c>
      <c r="F309" s="36" t="s">
        <v>18032</v>
      </c>
      <c r="G309" s="36" t="s">
        <v>121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14267</v>
      </c>
      <c r="C310" s="36" t="s">
        <v>120</v>
      </c>
      <c r="D310" s="36" t="s">
        <v>26703</v>
      </c>
      <c r="E310" s="36" t="s">
        <v>16960</v>
      </c>
      <c r="F310" s="36" t="s">
        <v>18032</v>
      </c>
      <c r="G310" s="36" t="s">
        <v>121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14870</v>
      </c>
      <c r="C311" s="36" t="s">
        <v>120</v>
      </c>
      <c r="D311" s="36" t="s">
        <v>26704</v>
      </c>
      <c r="E311" s="36" t="s">
        <v>16821</v>
      </c>
      <c r="F311" s="36" t="s">
        <v>18032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20678</v>
      </c>
      <c r="C312" s="36" t="s">
        <v>120</v>
      </c>
      <c r="D312" s="36" t="s">
        <v>27208</v>
      </c>
      <c r="E312" s="36" t="s">
        <v>24168</v>
      </c>
      <c r="F312" s="36" t="s">
        <v>18199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24722</v>
      </c>
      <c r="C313" s="36" t="s">
        <v>120</v>
      </c>
      <c r="D313" s="36" t="s">
        <v>27209</v>
      </c>
      <c r="E313" s="36" t="s">
        <v>24723</v>
      </c>
      <c r="F313" s="36" t="s">
        <v>18199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24724</v>
      </c>
      <c r="C314" s="36" t="s">
        <v>120</v>
      </c>
      <c r="D314" s="36" t="s">
        <v>27210</v>
      </c>
      <c r="E314" s="36" t="s">
        <v>18568</v>
      </c>
      <c r="F314" s="36" t="s">
        <v>18199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20679</v>
      </c>
      <c r="C315" s="36" t="s">
        <v>120</v>
      </c>
      <c r="D315" s="36" t="s">
        <v>27211</v>
      </c>
      <c r="E315" s="36" t="s">
        <v>17627</v>
      </c>
      <c r="F315" s="36" t="s">
        <v>18199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24162</v>
      </c>
      <c r="C316" s="36" t="s">
        <v>120</v>
      </c>
      <c r="D316" s="36" t="s">
        <v>27577</v>
      </c>
      <c r="E316" s="36" t="s">
        <v>27578</v>
      </c>
      <c r="F316" s="36" t="s">
        <v>18199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27212</v>
      </c>
      <c r="C317" s="36" t="s">
        <v>120</v>
      </c>
      <c r="D317" s="36" t="s">
        <v>27213</v>
      </c>
      <c r="E317" s="36" t="s">
        <v>27214</v>
      </c>
      <c r="F317" s="36" t="s">
        <v>18199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20339</v>
      </c>
      <c r="C318" s="36" t="s">
        <v>120</v>
      </c>
      <c r="D318" s="36" t="s">
        <v>27579</v>
      </c>
      <c r="E318" s="36" t="s">
        <v>16959</v>
      </c>
      <c r="F318" s="36" t="s">
        <v>18199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20680</v>
      </c>
      <c r="C319" s="36" t="s">
        <v>120</v>
      </c>
      <c r="D319" s="36" t="s">
        <v>27215</v>
      </c>
      <c r="E319" s="36" t="s">
        <v>16957</v>
      </c>
      <c r="F319" s="36" t="s">
        <v>18199</v>
      </c>
      <c r="G319" s="36" t="s">
        <v>121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20748</v>
      </c>
      <c r="C320" s="36" t="s">
        <v>120</v>
      </c>
      <c r="D320" s="36" t="s">
        <v>27580</v>
      </c>
      <c r="E320" s="36" t="s">
        <v>16822</v>
      </c>
      <c r="F320" s="36" t="s">
        <v>18199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20681</v>
      </c>
      <c r="C321" s="36" t="s">
        <v>120</v>
      </c>
      <c r="D321" s="36" t="s">
        <v>27216</v>
      </c>
      <c r="E321" s="36" t="s">
        <v>16822</v>
      </c>
      <c r="F321" s="36" t="s">
        <v>18199</v>
      </c>
      <c r="G321" s="36" t="s">
        <v>121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20749</v>
      </c>
      <c r="C322" s="36" t="s">
        <v>120</v>
      </c>
      <c r="D322" s="36" t="s">
        <v>27581</v>
      </c>
      <c r="E322" s="36" t="s">
        <v>16821</v>
      </c>
      <c r="F322" s="36" t="s">
        <v>18199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20682</v>
      </c>
      <c r="C323" s="36" t="s">
        <v>120</v>
      </c>
      <c r="D323" s="36" t="s">
        <v>27217</v>
      </c>
      <c r="E323" s="36" t="s">
        <v>16821</v>
      </c>
      <c r="F323" s="36" t="s">
        <v>18199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20750</v>
      </c>
      <c r="C324" s="36" t="s">
        <v>120</v>
      </c>
      <c r="D324" s="36" t="s">
        <v>27582</v>
      </c>
      <c r="E324" s="36" t="s">
        <v>16819</v>
      </c>
      <c r="F324" s="36" t="s">
        <v>18199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20683</v>
      </c>
      <c r="C325" s="36" t="s">
        <v>120</v>
      </c>
      <c r="D325" s="36" t="s">
        <v>27218</v>
      </c>
      <c r="E325" s="36" t="s">
        <v>16819</v>
      </c>
      <c r="F325" s="36" t="s">
        <v>18199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20751</v>
      </c>
      <c r="C326" s="36" t="s">
        <v>120</v>
      </c>
      <c r="D326" s="36" t="s">
        <v>27583</v>
      </c>
      <c r="E326" s="36" t="s">
        <v>16819</v>
      </c>
      <c r="F326" s="36" t="s">
        <v>18199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20340</v>
      </c>
      <c r="C327" s="36" t="s">
        <v>120</v>
      </c>
      <c r="D327" s="36" t="s">
        <v>27584</v>
      </c>
      <c r="E327" s="36" t="s">
        <v>19665</v>
      </c>
      <c r="F327" s="36" t="s">
        <v>18199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27219</v>
      </c>
      <c r="C328" s="36" t="s">
        <v>120</v>
      </c>
      <c r="D328" s="36" t="s">
        <v>27220</v>
      </c>
      <c r="E328" s="36" t="s">
        <v>16954</v>
      </c>
      <c r="F328" s="36" t="s">
        <v>18199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19979</v>
      </c>
      <c r="C329" s="36" t="s">
        <v>120</v>
      </c>
      <c r="D329" s="36" t="s">
        <v>27585</v>
      </c>
      <c r="E329" s="36" t="s">
        <v>25045</v>
      </c>
      <c r="F329" s="36" t="s">
        <v>18199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23015</v>
      </c>
      <c r="C330" s="36" t="s">
        <v>120</v>
      </c>
      <c r="D330" s="36" t="s">
        <v>27221</v>
      </c>
      <c r="E330" s="36" t="s">
        <v>21291</v>
      </c>
      <c r="F330" s="36" t="s">
        <v>18199</v>
      </c>
      <c r="G330" s="36" t="s">
        <v>121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27586</v>
      </c>
      <c r="C331" s="36" t="s">
        <v>120</v>
      </c>
      <c r="D331" s="36" t="s">
        <v>27587</v>
      </c>
      <c r="E331" s="36" t="s">
        <v>17431</v>
      </c>
      <c r="F331" s="36" t="s">
        <v>18199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22568</v>
      </c>
      <c r="C332" s="36" t="s">
        <v>120</v>
      </c>
      <c r="D332" s="36" t="s">
        <v>27588</v>
      </c>
      <c r="E332" s="36" t="s">
        <v>16948</v>
      </c>
      <c r="F332" s="36" t="s">
        <v>18199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14927</v>
      </c>
      <c r="C333" s="36" t="s">
        <v>120</v>
      </c>
      <c r="D333" s="36" t="s">
        <v>27222</v>
      </c>
      <c r="E333" s="36" t="s">
        <v>17385</v>
      </c>
      <c r="F333" s="36" t="s">
        <v>18199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22574</v>
      </c>
      <c r="C334" s="36" t="s">
        <v>120</v>
      </c>
      <c r="D334" s="36" t="s">
        <v>27223</v>
      </c>
      <c r="E334" s="36" t="s">
        <v>17634</v>
      </c>
      <c r="F334" s="36" t="s">
        <v>18199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21961</v>
      </c>
      <c r="C335" s="36" t="s">
        <v>120</v>
      </c>
      <c r="D335" s="36" t="s">
        <v>27589</v>
      </c>
      <c r="E335" s="36" t="s">
        <v>17158</v>
      </c>
      <c r="F335" s="36" t="s">
        <v>18199</v>
      </c>
      <c r="G335" s="36" t="s">
        <v>123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22575</v>
      </c>
      <c r="C336" s="36" t="s">
        <v>120</v>
      </c>
      <c r="D336" s="36" t="s">
        <v>27224</v>
      </c>
      <c r="E336" s="36" t="s">
        <v>17253</v>
      </c>
      <c r="F336" s="36" t="s">
        <v>18199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22576</v>
      </c>
      <c r="C337" s="36" t="s">
        <v>120</v>
      </c>
      <c r="D337" s="36" t="s">
        <v>27225</v>
      </c>
      <c r="E337" s="36" t="s">
        <v>17315</v>
      </c>
      <c r="F337" s="36" t="s">
        <v>18199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20341</v>
      </c>
      <c r="C338" s="36" t="s">
        <v>120</v>
      </c>
      <c r="D338" s="36" t="s">
        <v>27590</v>
      </c>
      <c r="E338" s="36" t="s">
        <v>17274</v>
      </c>
      <c r="F338" s="36" t="s">
        <v>18199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22569</v>
      </c>
      <c r="C339" s="36" t="s">
        <v>120</v>
      </c>
      <c r="D339" s="36" t="s">
        <v>27591</v>
      </c>
      <c r="E339" s="36" t="s">
        <v>19199</v>
      </c>
      <c r="F339" s="36" t="s">
        <v>18199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22577</v>
      </c>
      <c r="C340" s="36" t="s">
        <v>120</v>
      </c>
      <c r="D340" s="36" t="s">
        <v>27226</v>
      </c>
      <c r="E340" s="36" t="s">
        <v>16985</v>
      </c>
      <c r="F340" s="36" t="s">
        <v>18199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25522</v>
      </c>
      <c r="C341" s="36" t="s">
        <v>120</v>
      </c>
      <c r="D341" s="36" t="s">
        <v>27592</v>
      </c>
      <c r="E341" s="36" t="s">
        <v>16984</v>
      </c>
      <c r="F341" s="36" t="s">
        <v>18199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24437</v>
      </c>
      <c r="C342" s="36" t="s">
        <v>120</v>
      </c>
      <c r="D342" s="36" t="s">
        <v>27227</v>
      </c>
      <c r="E342" s="36" t="s">
        <v>17243</v>
      </c>
      <c r="F342" s="36" t="s">
        <v>18199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20342</v>
      </c>
      <c r="C343" s="36" t="s">
        <v>120</v>
      </c>
      <c r="D343" s="36" t="s">
        <v>27593</v>
      </c>
      <c r="E343" s="36" t="s">
        <v>17367</v>
      </c>
      <c r="F343" s="36" t="s">
        <v>18199</v>
      </c>
      <c r="G343" s="36" t="s">
        <v>123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14994</v>
      </c>
      <c r="C344" s="36" t="s">
        <v>120</v>
      </c>
      <c r="D344" s="36" t="s">
        <v>27228</v>
      </c>
      <c r="E344" s="36" t="s">
        <v>17494</v>
      </c>
      <c r="F344" s="36" t="s">
        <v>18199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23239</v>
      </c>
      <c r="C345" s="36" t="s">
        <v>120</v>
      </c>
      <c r="D345" s="36" t="s">
        <v>27229</v>
      </c>
      <c r="E345" s="36" t="s">
        <v>17237</v>
      </c>
      <c r="F345" s="36" t="s">
        <v>18199</v>
      </c>
      <c r="G345" s="36" t="s">
        <v>121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14789</v>
      </c>
      <c r="C346" s="36" t="s">
        <v>120</v>
      </c>
      <c r="D346" s="36" t="s">
        <v>27230</v>
      </c>
      <c r="E346" s="36" t="s">
        <v>17236</v>
      </c>
      <c r="F346" s="36" t="s">
        <v>18199</v>
      </c>
      <c r="G346" s="36" t="s">
        <v>121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23240</v>
      </c>
      <c r="C347" s="36" t="s">
        <v>120</v>
      </c>
      <c r="D347" s="36" t="s">
        <v>27231</v>
      </c>
      <c r="E347" s="36" t="s">
        <v>17310</v>
      </c>
      <c r="F347" s="36" t="s">
        <v>18199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14404</v>
      </c>
      <c r="C348" s="36" t="s">
        <v>120</v>
      </c>
      <c r="D348" s="36" t="s">
        <v>27594</v>
      </c>
      <c r="E348" s="36" t="s">
        <v>17309</v>
      </c>
      <c r="F348" s="36" t="s">
        <v>18199</v>
      </c>
      <c r="G348" s="36" t="s">
        <v>123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27232</v>
      </c>
      <c r="C349" s="36" t="s">
        <v>120</v>
      </c>
      <c r="D349" s="36" t="s">
        <v>27233</v>
      </c>
      <c r="E349" s="36" t="s">
        <v>17231</v>
      </c>
      <c r="F349" s="36" t="s">
        <v>18199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20501</v>
      </c>
      <c r="C350" s="36" t="s">
        <v>120</v>
      </c>
      <c r="D350" s="36" t="s">
        <v>27217</v>
      </c>
      <c r="E350" s="36" t="s">
        <v>17499</v>
      </c>
      <c r="F350" s="36" t="s">
        <v>18205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15907</v>
      </c>
      <c r="C351" s="36" t="s">
        <v>120</v>
      </c>
      <c r="D351" s="36" t="s">
        <v>27218</v>
      </c>
      <c r="E351" s="36" t="s">
        <v>26341</v>
      </c>
      <c r="F351" s="36" t="s">
        <v>18205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15908</v>
      </c>
      <c r="C352" s="36" t="s">
        <v>120</v>
      </c>
      <c r="D352" s="36" t="s">
        <v>27583</v>
      </c>
      <c r="E352" s="36" t="s">
        <v>16898</v>
      </c>
      <c r="F352" s="36" t="s">
        <v>18205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14928</v>
      </c>
      <c r="C353" s="36" t="s">
        <v>120</v>
      </c>
      <c r="D353" s="36" t="s">
        <v>27584</v>
      </c>
      <c r="E353" s="36" t="s">
        <v>16952</v>
      </c>
      <c r="F353" s="36" t="s">
        <v>18205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15909</v>
      </c>
      <c r="C354" s="36" t="s">
        <v>120</v>
      </c>
      <c r="D354" s="36" t="s">
        <v>27220</v>
      </c>
      <c r="E354" s="36" t="s">
        <v>16898</v>
      </c>
      <c r="F354" s="36" t="s">
        <v>18205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15069</v>
      </c>
      <c r="C355" s="36" t="s">
        <v>120</v>
      </c>
      <c r="D355" s="36" t="s">
        <v>27723</v>
      </c>
      <c r="E355" s="36" t="s">
        <v>16898</v>
      </c>
      <c r="F355" s="36" t="s">
        <v>18205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15070</v>
      </c>
      <c r="C356" s="36" t="s">
        <v>120</v>
      </c>
      <c r="D356" s="36" t="s">
        <v>27724</v>
      </c>
      <c r="E356" s="36" t="s">
        <v>16898</v>
      </c>
      <c r="F356" s="36" t="s">
        <v>18205</v>
      </c>
      <c r="G356" s="36" t="s">
        <v>121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24203</v>
      </c>
      <c r="C357" s="36" t="s">
        <v>120</v>
      </c>
      <c r="D357" s="36" t="s">
        <v>27221</v>
      </c>
      <c r="E357" s="36" t="s">
        <v>17162</v>
      </c>
      <c r="F357" s="36" t="s">
        <v>18205</v>
      </c>
      <c r="G357" s="36" t="s">
        <v>121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22834</v>
      </c>
      <c r="C358" s="36" t="s">
        <v>120</v>
      </c>
      <c r="D358" s="36" t="s">
        <v>27222</v>
      </c>
      <c r="E358" s="36" t="s">
        <v>16948</v>
      </c>
      <c r="F358" s="36" t="s">
        <v>18205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20356</v>
      </c>
      <c r="C359" s="36" t="s">
        <v>120</v>
      </c>
      <c r="D359" s="36" t="s">
        <v>27587</v>
      </c>
      <c r="E359" s="36" t="s">
        <v>16949</v>
      </c>
      <c r="F359" s="36" t="s">
        <v>18205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14559</v>
      </c>
      <c r="C360" s="36" t="s">
        <v>120</v>
      </c>
      <c r="D360" s="36" t="s">
        <v>27588</v>
      </c>
      <c r="E360" s="36" t="s">
        <v>17162</v>
      </c>
      <c r="F360" s="36" t="s">
        <v>18205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15910</v>
      </c>
      <c r="C361" s="36" t="s">
        <v>120</v>
      </c>
      <c r="D361" s="36" t="s">
        <v>27589</v>
      </c>
      <c r="E361" s="36" t="s">
        <v>17159</v>
      </c>
      <c r="F361" s="36" t="s">
        <v>18205</v>
      </c>
      <c r="G361" s="36" t="s">
        <v>123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28323</v>
      </c>
      <c r="C362" s="36" t="s">
        <v>120</v>
      </c>
      <c r="D362" s="36" t="s">
        <v>27225</v>
      </c>
      <c r="E362" s="36" t="s">
        <v>17814</v>
      </c>
      <c r="F362" s="36" t="s">
        <v>18205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14790</v>
      </c>
      <c r="C363" s="36" t="s">
        <v>120</v>
      </c>
      <c r="D363" s="36" t="s">
        <v>27590</v>
      </c>
      <c r="E363" s="36" t="s">
        <v>17159</v>
      </c>
      <c r="F363" s="36" t="s">
        <v>18205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28324</v>
      </c>
      <c r="C364" s="36" t="s">
        <v>120</v>
      </c>
      <c r="D364" s="36" t="s">
        <v>27226</v>
      </c>
      <c r="E364" s="36" t="s">
        <v>17315</v>
      </c>
      <c r="F364" s="36" t="s">
        <v>18205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24212</v>
      </c>
      <c r="C365" s="36" t="s">
        <v>120</v>
      </c>
      <c r="D365" s="36" t="s">
        <v>27591</v>
      </c>
      <c r="E365" s="36" t="s">
        <v>17261</v>
      </c>
      <c r="F365" s="36" t="s">
        <v>18205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14929</v>
      </c>
      <c r="C366" s="36" t="s">
        <v>120</v>
      </c>
      <c r="D366" s="36" t="s">
        <v>27592</v>
      </c>
      <c r="E366" s="36" t="s">
        <v>17091</v>
      </c>
      <c r="F366" s="36" t="s">
        <v>18205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28300</v>
      </c>
      <c r="C367" s="36" t="s">
        <v>120</v>
      </c>
      <c r="D367" s="36" t="s">
        <v>28081</v>
      </c>
      <c r="E367" s="36" t="s">
        <v>17089</v>
      </c>
      <c r="F367" s="36" t="s">
        <v>18205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14069</v>
      </c>
      <c r="C368" s="36" t="s">
        <v>120</v>
      </c>
      <c r="D368" s="36" t="s">
        <v>28301</v>
      </c>
      <c r="E368" s="36" t="s">
        <v>16835</v>
      </c>
      <c r="F368" s="36" t="s">
        <v>18205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22839</v>
      </c>
      <c r="C369" s="36" t="s">
        <v>120</v>
      </c>
      <c r="D369" s="36" t="s">
        <v>28302</v>
      </c>
      <c r="E369" s="36" t="s">
        <v>17653</v>
      </c>
      <c r="F369" s="36" t="s">
        <v>18205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14070</v>
      </c>
      <c r="C370" s="36" t="s">
        <v>120</v>
      </c>
      <c r="D370" s="36" t="s">
        <v>28303</v>
      </c>
      <c r="E370" s="36" t="s">
        <v>16850</v>
      </c>
      <c r="F370" s="36" t="s">
        <v>18205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22021</v>
      </c>
      <c r="C371" s="36" t="s">
        <v>120</v>
      </c>
      <c r="D371" s="36" t="s">
        <v>28466</v>
      </c>
      <c r="E371" s="36" t="s">
        <v>16895</v>
      </c>
      <c r="F371" s="36" t="s">
        <v>18210</v>
      </c>
      <c r="G371" s="36" t="s">
        <v>121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23088</v>
      </c>
      <c r="C372" s="36" t="s">
        <v>120</v>
      </c>
      <c r="D372" s="36" t="s">
        <v>28503</v>
      </c>
      <c r="E372" s="36" t="s">
        <v>17627</v>
      </c>
      <c r="F372" s="36" t="s">
        <v>18210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23040</v>
      </c>
      <c r="C373" s="36" t="s">
        <v>120</v>
      </c>
      <c r="D373" s="36" t="s">
        <v>28467</v>
      </c>
      <c r="E373" s="36" t="s">
        <v>17627</v>
      </c>
      <c r="F373" s="36" t="s">
        <v>18210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23089</v>
      </c>
      <c r="C374" s="36" t="s">
        <v>120</v>
      </c>
      <c r="D374" s="36" t="s">
        <v>28504</v>
      </c>
      <c r="E374" s="36" t="s">
        <v>17627</v>
      </c>
      <c r="F374" s="36" t="s">
        <v>18210</v>
      </c>
      <c r="G374" s="36" t="s">
        <v>123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23895</v>
      </c>
      <c r="C375" s="36" t="s">
        <v>120</v>
      </c>
      <c r="D375" s="36" t="s">
        <v>28505</v>
      </c>
      <c r="E375" s="36" t="s">
        <v>17772</v>
      </c>
      <c r="F375" s="36" t="s">
        <v>18210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15722</v>
      </c>
      <c r="C376" s="36" t="s">
        <v>120</v>
      </c>
      <c r="D376" s="36" t="s">
        <v>28506</v>
      </c>
      <c r="E376" s="36" t="s">
        <v>16836</v>
      </c>
      <c r="F376" s="36" t="s">
        <v>18210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23743</v>
      </c>
      <c r="C377" s="36" t="s">
        <v>120</v>
      </c>
      <c r="D377" s="36" t="s">
        <v>28507</v>
      </c>
      <c r="E377" s="36" t="s">
        <v>16948</v>
      </c>
      <c r="F377" s="36" t="s">
        <v>18210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23090</v>
      </c>
      <c r="C378" s="36" t="s">
        <v>120</v>
      </c>
      <c r="D378" s="36" t="s">
        <v>28508</v>
      </c>
      <c r="E378" s="36" t="s">
        <v>16835</v>
      </c>
      <c r="F378" s="36" t="s">
        <v>18210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23041</v>
      </c>
      <c r="C379" s="36" t="s">
        <v>120</v>
      </c>
      <c r="D379" s="36" t="s">
        <v>28468</v>
      </c>
      <c r="E379" s="36" t="s">
        <v>16949</v>
      </c>
      <c r="F379" s="36" t="s">
        <v>18210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23091</v>
      </c>
      <c r="C380" s="36" t="s">
        <v>120</v>
      </c>
      <c r="D380" s="36" t="s">
        <v>28509</v>
      </c>
      <c r="E380" s="36" t="s">
        <v>17645</v>
      </c>
      <c r="F380" s="36" t="s">
        <v>18210</v>
      </c>
      <c r="G380" s="36" t="s">
        <v>123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24836</v>
      </c>
      <c r="C381" s="36" t="s">
        <v>120</v>
      </c>
      <c r="D381" s="36" t="s">
        <v>28469</v>
      </c>
      <c r="E381" s="36" t="s">
        <v>16836</v>
      </c>
      <c r="F381" s="36" t="s">
        <v>18210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28510</v>
      </c>
      <c r="C382" s="36" t="s">
        <v>120</v>
      </c>
      <c r="D382" s="36" t="s">
        <v>28511</v>
      </c>
      <c r="E382" s="36" t="s">
        <v>16939</v>
      </c>
      <c r="F382" s="36" t="s">
        <v>18210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28512</v>
      </c>
      <c r="C383" s="36" t="s">
        <v>120</v>
      </c>
      <c r="D383" s="36" t="s">
        <v>28513</v>
      </c>
      <c r="E383" s="36" t="s">
        <v>17034</v>
      </c>
      <c r="F383" s="36" t="s">
        <v>18210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23860</v>
      </c>
      <c r="C384" s="36" t="s">
        <v>120</v>
      </c>
      <c r="D384" s="36" t="s">
        <v>28470</v>
      </c>
      <c r="E384" s="36" t="s">
        <v>17023</v>
      </c>
      <c r="F384" s="36" t="s">
        <v>18210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16433</v>
      </c>
      <c r="C385" s="36" t="s">
        <v>120</v>
      </c>
      <c r="D385" s="36" t="s">
        <v>28878</v>
      </c>
      <c r="E385" s="36" t="s">
        <v>18044</v>
      </c>
      <c r="F385" s="36" t="s">
        <v>18251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9597</v>
      </c>
      <c r="C386" s="36" t="s">
        <v>120</v>
      </c>
      <c r="D386" s="36" t="s">
        <v>26681</v>
      </c>
      <c r="E386" s="36" t="s">
        <v>17770</v>
      </c>
      <c r="F386" s="36" t="s">
        <v>18251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23716</v>
      </c>
      <c r="C387" s="36" t="s">
        <v>120</v>
      </c>
      <c r="D387" s="36" t="s">
        <v>17922</v>
      </c>
      <c r="E387" s="36" t="s">
        <v>21411</v>
      </c>
      <c r="F387" s="36" t="s">
        <v>18252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26002</v>
      </c>
      <c r="C388" s="36" t="s">
        <v>120</v>
      </c>
      <c r="D388" s="36" t="s">
        <v>28857</v>
      </c>
      <c r="E388" s="36" t="s">
        <v>26003</v>
      </c>
      <c r="F388" s="36" t="s">
        <v>18252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24236</v>
      </c>
      <c r="C389" s="36" t="s">
        <v>120</v>
      </c>
      <c r="D389" s="36" t="s">
        <v>26930</v>
      </c>
      <c r="E389" s="36" t="s">
        <v>17793</v>
      </c>
      <c r="F389" s="36" t="s">
        <v>18252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15636</v>
      </c>
      <c r="C390" s="36" t="s">
        <v>120</v>
      </c>
      <c r="D390" s="36" t="s">
        <v>28858</v>
      </c>
      <c r="E390" s="36" t="s">
        <v>17703</v>
      </c>
      <c r="F390" s="36" t="s">
        <v>18252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24237</v>
      </c>
      <c r="C391" s="36" t="s">
        <v>120</v>
      </c>
      <c r="D391" s="36" t="s">
        <v>27561</v>
      </c>
      <c r="E391" s="36" t="s">
        <v>16981</v>
      </c>
      <c r="F391" s="36" t="s">
        <v>18252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21204</v>
      </c>
      <c r="C392" s="36" t="s">
        <v>120</v>
      </c>
      <c r="D392" s="36" t="s">
        <v>28859</v>
      </c>
      <c r="E392" s="36" t="s">
        <v>17672</v>
      </c>
      <c r="F392" s="36" t="s">
        <v>18252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24238</v>
      </c>
      <c r="C393" s="36" t="s">
        <v>120</v>
      </c>
      <c r="D393" s="36" t="s">
        <v>28577</v>
      </c>
      <c r="E393" s="36" t="s">
        <v>17030</v>
      </c>
      <c r="F393" s="36" t="s">
        <v>18252</v>
      </c>
      <c r="G393" s="36" t="s">
        <v>121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23717</v>
      </c>
      <c r="C394" s="36" t="s">
        <v>120</v>
      </c>
      <c r="D394" s="36" t="s">
        <v>28860</v>
      </c>
      <c r="E394" s="36" t="s">
        <v>16895</v>
      </c>
      <c r="F394" s="36" t="s">
        <v>18252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21205</v>
      </c>
      <c r="C395" s="36" t="s">
        <v>120</v>
      </c>
      <c r="D395" s="36" t="s">
        <v>28861</v>
      </c>
      <c r="E395" s="36" t="s">
        <v>16895</v>
      </c>
      <c r="F395" s="36" t="s">
        <v>18252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 t="s">
        <v>122</v>
      </c>
      <c r="B396" s="36" t="s">
        <v>24239</v>
      </c>
      <c r="C396" s="36" t="s">
        <v>120</v>
      </c>
      <c r="D396" s="36" t="s">
        <v>28578</v>
      </c>
      <c r="E396" s="36" t="s">
        <v>16940</v>
      </c>
      <c r="F396" s="36" t="s">
        <v>18252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23718</v>
      </c>
      <c r="C397" s="36" t="s">
        <v>120</v>
      </c>
      <c r="D397" s="36" t="s">
        <v>28862</v>
      </c>
      <c r="E397" s="36" t="s">
        <v>16835</v>
      </c>
      <c r="F397" s="36" t="s">
        <v>18252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14059</v>
      </c>
      <c r="C398" s="36" t="s">
        <v>120</v>
      </c>
      <c r="D398" s="36" t="s">
        <v>22712</v>
      </c>
      <c r="E398" s="36" t="s">
        <v>18383</v>
      </c>
      <c r="F398" s="36" t="s">
        <v>18247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14560</v>
      </c>
      <c r="C399" s="36" t="s">
        <v>120</v>
      </c>
      <c r="D399" s="36" t="s">
        <v>22733</v>
      </c>
      <c r="E399" s="36" t="s">
        <v>18384</v>
      </c>
      <c r="F399" s="36" t="s">
        <v>18250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23719</v>
      </c>
      <c r="C400" s="36" t="s">
        <v>120</v>
      </c>
      <c r="D400" s="36" t="s">
        <v>17920</v>
      </c>
      <c r="E400" s="36" t="s">
        <v>28797</v>
      </c>
      <c r="F400" s="36" t="s">
        <v>18265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23720</v>
      </c>
      <c r="C401" s="36" t="s">
        <v>120</v>
      </c>
      <c r="D401" s="36" t="s">
        <v>26796</v>
      </c>
      <c r="E401" s="36" t="s">
        <v>23721</v>
      </c>
      <c r="F401" s="36" t="s">
        <v>18265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25646</v>
      </c>
      <c r="C402" s="36" t="s">
        <v>120</v>
      </c>
      <c r="D402" s="36" t="s">
        <v>28698</v>
      </c>
      <c r="E402" s="36" t="s">
        <v>17770</v>
      </c>
      <c r="F402" s="36" t="s">
        <v>21194</v>
      </c>
      <c r="G402" s="36" t="s">
        <v>123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21130</v>
      </c>
      <c r="C403" s="36" t="s">
        <v>188</v>
      </c>
      <c r="D403" s="36" t="s">
        <v>26448</v>
      </c>
      <c r="E403" s="36" t="s">
        <v>16819</v>
      </c>
      <c r="F403" s="36" t="s">
        <v>18032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22107</v>
      </c>
      <c r="C404" s="36" t="s">
        <v>188</v>
      </c>
      <c r="D404" s="36" t="s">
        <v>26675</v>
      </c>
      <c r="E404" s="36" t="s">
        <v>16917</v>
      </c>
      <c r="F404" s="36" t="s">
        <v>18032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21131</v>
      </c>
      <c r="C405" s="36" t="s">
        <v>188</v>
      </c>
      <c r="D405" s="36" t="s">
        <v>26512</v>
      </c>
      <c r="E405" s="36" t="s">
        <v>16912</v>
      </c>
      <c r="F405" s="36" t="s">
        <v>18032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20619</v>
      </c>
      <c r="C406" s="36" t="s">
        <v>188</v>
      </c>
      <c r="D406" s="36" t="s">
        <v>26980</v>
      </c>
      <c r="E406" s="36" t="s">
        <v>16821</v>
      </c>
      <c r="F406" s="36" t="s">
        <v>18032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21495</v>
      </c>
      <c r="C407" s="36" t="s">
        <v>188</v>
      </c>
      <c r="D407" s="36" t="s">
        <v>26449</v>
      </c>
      <c r="E407" s="36" t="s">
        <v>16819</v>
      </c>
      <c r="F407" s="36" t="s">
        <v>18032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20620</v>
      </c>
      <c r="C408" s="36" t="s">
        <v>188</v>
      </c>
      <c r="D408" s="36" t="s">
        <v>26981</v>
      </c>
      <c r="E408" s="36" t="s">
        <v>16821</v>
      </c>
      <c r="F408" s="36" t="s">
        <v>18032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20917</v>
      </c>
      <c r="C409" s="36" t="s">
        <v>188</v>
      </c>
      <c r="D409" s="36" t="s">
        <v>26514</v>
      </c>
      <c r="E409" s="36" t="s">
        <v>16842</v>
      </c>
      <c r="F409" s="36" t="s">
        <v>18032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21330</v>
      </c>
      <c r="C410" s="36" t="s">
        <v>188</v>
      </c>
      <c r="D410" s="36" t="s">
        <v>26954</v>
      </c>
      <c r="E410" s="36" t="s">
        <v>16822</v>
      </c>
      <c r="F410" s="36" t="s">
        <v>18032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20621</v>
      </c>
      <c r="C411" s="36" t="s">
        <v>188</v>
      </c>
      <c r="D411" s="36" t="s">
        <v>26515</v>
      </c>
      <c r="E411" s="36" t="s">
        <v>16823</v>
      </c>
      <c r="F411" s="36" t="s">
        <v>18032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20622</v>
      </c>
      <c r="C412" s="36" t="s">
        <v>188</v>
      </c>
      <c r="D412" s="36" t="s">
        <v>26676</v>
      </c>
      <c r="E412" s="36" t="s">
        <v>16823</v>
      </c>
      <c r="F412" s="36" t="s">
        <v>18032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22529</v>
      </c>
      <c r="C413" s="36" t="s">
        <v>188</v>
      </c>
      <c r="D413" s="36" t="s">
        <v>26677</v>
      </c>
      <c r="E413" s="36" t="s">
        <v>17136</v>
      </c>
      <c r="F413" s="36" t="s">
        <v>18032</v>
      </c>
      <c r="G413" s="36" t="s">
        <v>123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18920</v>
      </c>
      <c r="C414" s="36" t="s">
        <v>188</v>
      </c>
      <c r="D414" s="36" t="s">
        <v>26516</v>
      </c>
      <c r="E414" s="36" t="s">
        <v>16848</v>
      </c>
      <c r="F414" s="36" t="s">
        <v>18032</v>
      </c>
      <c r="G414" s="36" t="s">
        <v>123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16142</v>
      </c>
      <c r="C415" s="36" t="s">
        <v>188</v>
      </c>
      <c r="D415" s="36" t="s">
        <v>26678</v>
      </c>
      <c r="E415" s="36" t="s">
        <v>16874</v>
      </c>
      <c r="F415" s="36" t="s">
        <v>18032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11410</v>
      </c>
      <c r="C416" s="36" t="s">
        <v>188</v>
      </c>
      <c r="D416" s="36" t="s">
        <v>26679</v>
      </c>
      <c r="E416" s="36" t="s">
        <v>16845</v>
      </c>
      <c r="F416" s="36" t="s">
        <v>18032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24062</v>
      </c>
      <c r="C417" s="36" t="s">
        <v>188</v>
      </c>
      <c r="D417" s="36" t="s">
        <v>26680</v>
      </c>
      <c r="E417" s="36" t="s">
        <v>16823</v>
      </c>
      <c r="F417" s="36" t="s">
        <v>18032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16143</v>
      </c>
      <c r="C418" s="36" t="s">
        <v>188</v>
      </c>
      <c r="D418" s="36" t="s">
        <v>26969</v>
      </c>
      <c r="E418" s="36" t="s">
        <v>16960</v>
      </c>
      <c r="F418" s="36" t="s">
        <v>18032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16144</v>
      </c>
      <c r="C419" s="36" t="s">
        <v>188</v>
      </c>
      <c r="D419" s="36" t="s">
        <v>26450</v>
      </c>
      <c r="E419" s="36" t="s">
        <v>16819</v>
      </c>
      <c r="F419" s="36" t="s">
        <v>18032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22530</v>
      </c>
      <c r="C420" s="36" t="s">
        <v>188</v>
      </c>
      <c r="D420" s="36" t="s">
        <v>26681</v>
      </c>
      <c r="E420" s="36" t="s">
        <v>16875</v>
      </c>
      <c r="F420" s="36" t="s">
        <v>18032</v>
      </c>
      <c r="G420" s="36" t="s">
        <v>123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20455</v>
      </c>
      <c r="C421" s="36" t="s">
        <v>188</v>
      </c>
      <c r="D421" s="36" t="s">
        <v>26451</v>
      </c>
      <c r="E421" s="36" t="s">
        <v>16819</v>
      </c>
      <c r="F421" s="36" t="s">
        <v>18032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20918</v>
      </c>
      <c r="C422" s="36" t="s">
        <v>188</v>
      </c>
      <c r="D422" s="36" t="s">
        <v>26682</v>
      </c>
      <c r="E422" s="36" t="s">
        <v>16968</v>
      </c>
      <c r="F422" s="36" t="s">
        <v>18032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16145</v>
      </c>
      <c r="C423" s="36" t="s">
        <v>188</v>
      </c>
      <c r="D423" s="36" t="s">
        <v>26517</v>
      </c>
      <c r="E423" s="36" t="s">
        <v>16960</v>
      </c>
      <c r="F423" s="36" t="s">
        <v>18032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21132</v>
      </c>
      <c r="C424" s="36" t="s">
        <v>188</v>
      </c>
      <c r="D424" s="36" t="s">
        <v>26683</v>
      </c>
      <c r="E424" s="36" t="s">
        <v>16958</v>
      </c>
      <c r="F424" s="36" t="s">
        <v>18032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20624</v>
      </c>
      <c r="C425" s="36" t="s">
        <v>188</v>
      </c>
      <c r="D425" s="36" t="s">
        <v>26684</v>
      </c>
      <c r="E425" s="36" t="s">
        <v>16957</v>
      </c>
      <c r="F425" s="36" t="s">
        <v>18032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21331</v>
      </c>
      <c r="C426" s="36" t="s">
        <v>188</v>
      </c>
      <c r="D426" s="36" t="s">
        <v>26685</v>
      </c>
      <c r="E426" s="36" t="s">
        <v>16959</v>
      </c>
      <c r="F426" s="36" t="s">
        <v>18032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20262</v>
      </c>
      <c r="C427" s="36" t="s">
        <v>188</v>
      </c>
      <c r="D427" s="36" t="s">
        <v>26955</v>
      </c>
      <c r="E427" s="36" t="s">
        <v>16822</v>
      </c>
      <c r="F427" s="36" t="s">
        <v>18032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20263</v>
      </c>
      <c r="C428" s="36" t="s">
        <v>188</v>
      </c>
      <c r="D428" s="36" t="s">
        <v>26956</v>
      </c>
      <c r="E428" s="36" t="s">
        <v>16822</v>
      </c>
      <c r="F428" s="36" t="s">
        <v>18032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20456</v>
      </c>
      <c r="C429" s="36" t="s">
        <v>188</v>
      </c>
      <c r="D429" s="36" t="s">
        <v>26518</v>
      </c>
      <c r="E429" s="36" t="s">
        <v>16822</v>
      </c>
      <c r="F429" s="36" t="s">
        <v>18032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19466</v>
      </c>
      <c r="C430" s="36" t="s">
        <v>188</v>
      </c>
      <c r="D430" s="36" t="s">
        <v>26957</v>
      </c>
      <c r="E430" s="36" t="s">
        <v>16822</v>
      </c>
      <c r="F430" s="36" t="s">
        <v>18032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19672</v>
      </c>
      <c r="C431" s="36" t="s">
        <v>188</v>
      </c>
      <c r="D431" s="36" t="s">
        <v>26519</v>
      </c>
      <c r="E431" s="36" t="s">
        <v>16957</v>
      </c>
      <c r="F431" s="36" t="s">
        <v>18032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16146</v>
      </c>
      <c r="C432" s="36" t="s">
        <v>188</v>
      </c>
      <c r="D432" s="36" t="s">
        <v>26958</v>
      </c>
      <c r="E432" s="36" t="s">
        <v>16822</v>
      </c>
      <c r="F432" s="36" t="s">
        <v>18032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19467</v>
      </c>
      <c r="C433" s="36" t="s">
        <v>188</v>
      </c>
      <c r="D433" s="36" t="s">
        <v>26520</v>
      </c>
      <c r="E433" s="36" t="s">
        <v>16960</v>
      </c>
      <c r="F433" s="36" t="s">
        <v>18032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18921</v>
      </c>
      <c r="C434" s="36" t="s">
        <v>188</v>
      </c>
      <c r="D434" s="36" t="s">
        <v>26970</v>
      </c>
      <c r="E434" s="36" t="s">
        <v>16960</v>
      </c>
      <c r="F434" s="36" t="s">
        <v>18032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16147</v>
      </c>
      <c r="C435" s="36" t="s">
        <v>188</v>
      </c>
      <c r="D435" s="36" t="s">
        <v>26522</v>
      </c>
      <c r="E435" s="36" t="s">
        <v>16916</v>
      </c>
      <c r="F435" s="36" t="s">
        <v>18032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19468</v>
      </c>
      <c r="C436" s="36" t="s">
        <v>188</v>
      </c>
      <c r="D436" s="36" t="s">
        <v>26523</v>
      </c>
      <c r="E436" s="36" t="s">
        <v>16824</v>
      </c>
      <c r="F436" s="36" t="s">
        <v>18032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14871</v>
      </c>
      <c r="C437" s="36" t="s">
        <v>188</v>
      </c>
      <c r="D437" s="36" t="s">
        <v>26686</v>
      </c>
      <c r="E437" s="36" t="s">
        <v>16875</v>
      </c>
      <c r="F437" s="36" t="s">
        <v>18032</v>
      </c>
      <c r="G437" s="36" t="s">
        <v>123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16148</v>
      </c>
      <c r="C438" s="36" t="s">
        <v>188</v>
      </c>
      <c r="D438" s="36" t="s">
        <v>26687</v>
      </c>
      <c r="E438" s="36" t="s">
        <v>16917</v>
      </c>
      <c r="F438" s="36" t="s">
        <v>18032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16149</v>
      </c>
      <c r="C439" s="36" t="s">
        <v>188</v>
      </c>
      <c r="D439" s="36" t="s">
        <v>26524</v>
      </c>
      <c r="E439" s="36" t="s">
        <v>16959</v>
      </c>
      <c r="F439" s="36" t="s">
        <v>18032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20919</v>
      </c>
      <c r="C440" s="36" t="s">
        <v>188</v>
      </c>
      <c r="D440" s="36" t="s">
        <v>26688</v>
      </c>
      <c r="E440" s="36" t="s">
        <v>16880</v>
      </c>
      <c r="F440" s="36" t="s">
        <v>18032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16150</v>
      </c>
      <c r="C441" s="36" t="s">
        <v>188</v>
      </c>
      <c r="D441" s="36" t="s">
        <v>26525</v>
      </c>
      <c r="E441" s="36" t="s">
        <v>17014</v>
      </c>
      <c r="F441" s="36" t="s">
        <v>18032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18922</v>
      </c>
      <c r="C442" s="36" t="s">
        <v>188</v>
      </c>
      <c r="D442" s="36" t="s">
        <v>26527</v>
      </c>
      <c r="E442" s="36" t="s">
        <v>16924</v>
      </c>
      <c r="F442" s="36" t="s">
        <v>18032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20457</v>
      </c>
      <c r="C443" s="36" t="s">
        <v>188</v>
      </c>
      <c r="D443" s="36" t="s">
        <v>26689</v>
      </c>
      <c r="E443" s="36" t="s">
        <v>17050</v>
      </c>
      <c r="F443" s="36" t="s">
        <v>18032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16151</v>
      </c>
      <c r="C444" s="36" t="s">
        <v>188</v>
      </c>
      <c r="D444" s="36" t="s">
        <v>26690</v>
      </c>
      <c r="E444" s="36" t="s">
        <v>17141</v>
      </c>
      <c r="F444" s="36" t="s">
        <v>18032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22108</v>
      </c>
      <c r="C445" s="36" t="s">
        <v>188</v>
      </c>
      <c r="D445" s="36" t="s">
        <v>26528</v>
      </c>
      <c r="E445" s="36" t="s">
        <v>17172</v>
      </c>
      <c r="F445" s="36" t="s">
        <v>18032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19673</v>
      </c>
      <c r="C446" s="36" t="s">
        <v>188</v>
      </c>
      <c r="D446" s="36" t="s">
        <v>26691</v>
      </c>
      <c r="E446" s="36" t="s">
        <v>17034</v>
      </c>
      <c r="F446" s="36" t="s">
        <v>18032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16152</v>
      </c>
      <c r="C447" s="36" t="s">
        <v>188</v>
      </c>
      <c r="D447" s="36" t="s">
        <v>26529</v>
      </c>
      <c r="E447" s="36" t="s">
        <v>16979</v>
      </c>
      <c r="F447" s="36" t="s">
        <v>18032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19674</v>
      </c>
      <c r="C448" s="36" t="s">
        <v>188</v>
      </c>
      <c r="D448" s="36" t="s">
        <v>26692</v>
      </c>
      <c r="E448" s="36" t="s">
        <v>17004</v>
      </c>
      <c r="F448" s="36" t="s">
        <v>18032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16153</v>
      </c>
      <c r="C449" s="36" t="s">
        <v>188</v>
      </c>
      <c r="D449" s="36" t="s">
        <v>26530</v>
      </c>
      <c r="E449" s="36" t="s">
        <v>17358</v>
      </c>
      <c r="F449" s="36" t="s">
        <v>18032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18923</v>
      </c>
      <c r="C450" s="36" t="s">
        <v>188</v>
      </c>
      <c r="D450" s="36" t="s">
        <v>26531</v>
      </c>
      <c r="E450" s="36" t="s">
        <v>17238</v>
      </c>
      <c r="F450" s="36" t="s">
        <v>18032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14442</v>
      </c>
      <c r="C451" s="36" t="s">
        <v>188</v>
      </c>
      <c r="D451" s="36" t="s">
        <v>26693</v>
      </c>
      <c r="E451" s="36" t="s">
        <v>17241</v>
      </c>
      <c r="F451" s="36" t="s">
        <v>18032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14443</v>
      </c>
      <c r="C452" s="36" t="s">
        <v>188</v>
      </c>
      <c r="D452" s="36" t="s">
        <v>26694</v>
      </c>
      <c r="E452" s="36" t="s">
        <v>17555</v>
      </c>
      <c r="F452" s="36" t="s">
        <v>18032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19204</v>
      </c>
      <c r="C453" s="36" t="s">
        <v>188</v>
      </c>
      <c r="D453" s="36" t="s">
        <v>26532</v>
      </c>
      <c r="E453" s="36" t="s">
        <v>16977</v>
      </c>
      <c r="F453" s="36" t="s">
        <v>18032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23626</v>
      </c>
      <c r="C454" s="36" t="s">
        <v>188</v>
      </c>
      <c r="D454" s="36" t="s">
        <v>26533</v>
      </c>
      <c r="E454" s="36" t="s">
        <v>17714</v>
      </c>
      <c r="F454" s="36" t="s">
        <v>18032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14268</v>
      </c>
      <c r="C455" s="36" t="s">
        <v>188</v>
      </c>
      <c r="D455" s="36" t="s">
        <v>26695</v>
      </c>
      <c r="E455" s="36" t="s">
        <v>17328</v>
      </c>
      <c r="F455" s="36" t="s">
        <v>18032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23373</v>
      </c>
      <c r="C456" s="36" t="s">
        <v>188</v>
      </c>
      <c r="D456" s="36" t="s">
        <v>26696</v>
      </c>
      <c r="E456" s="36" t="s">
        <v>17401</v>
      </c>
      <c r="F456" s="36" t="s">
        <v>18032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18924</v>
      </c>
      <c r="C457" s="36" t="s">
        <v>188</v>
      </c>
      <c r="D457" s="36" t="s">
        <v>26697</v>
      </c>
      <c r="E457" s="36" t="s">
        <v>26698</v>
      </c>
      <c r="F457" s="36" t="s">
        <v>18032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25409</v>
      </c>
      <c r="C458" s="36" t="s">
        <v>188</v>
      </c>
      <c r="D458" s="36" t="s">
        <v>26535</v>
      </c>
      <c r="E458" s="36" t="s">
        <v>17627</v>
      </c>
      <c r="F458" s="36" t="s">
        <v>18032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25758</v>
      </c>
      <c r="C459" s="36" t="s">
        <v>188</v>
      </c>
      <c r="D459" s="36" t="s">
        <v>26536</v>
      </c>
      <c r="E459" s="36" t="s">
        <v>17553</v>
      </c>
      <c r="F459" s="36" t="s">
        <v>18032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25410</v>
      </c>
      <c r="C460" s="36" t="s">
        <v>188</v>
      </c>
      <c r="D460" s="36" t="s">
        <v>26699</v>
      </c>
      <c r="E460" s="36" t="s">
        <v>16954</v>
      </c>
      <c r="F460" s="36" t="s">
        <v>18032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25411</v>
      </c>
      <c r="C461" s="36" t="s">
        <v>188</v>
      </c>
      <c r="D461" s="36" t="s">
        <v>26537</v>
      </c>
      <c r="E461" s="36" t="s">
        <v>17119</v>
      </c>
      <c r="F461" s="36" t="s">
        <v>18032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25412</v>
      </c>
      <c r="C462" s="36" t="s">
        <v>188</v>
      </c>
      <c r="D462" s="36" t="s">
        <v>26539</v>
      </c>
      <c r="E462" s="36" t="s">
        <v>23987</v>
      </c>
      <c r="F462" s="36" t="s">
        <v>18032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25413</v>
      </c>
      <c r="C463" s="36" t="s">
        <v>188</v>
      </c>
      <c r="D463" s="36" t="s">
        <v>26700</v>
      </c>
      <c r="E463" s="36" t="s">
        <v>17227</v>
      </c>
      <c r="F463" s="36" t="s">
        <v>18032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26701</v>
      </c>
      <c r="C464" s="36" t="s">
        <v>188</v>
      </c>
      <c r="D464" s="36" t="s">
        <v>26540</v>
      </c>
      <c r="E464" s="36" t="s">
        <v>18184</v>
      </c>
      <c r="F464" s="36" t="s">
        <v>18032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25414</v>
      </c>
      <c r="C465" s="36" t="s">
        <v>188</v>
      </c>
      <c r="D465" s="36" t="s">
        <v>26541</v>
      </c>
      <c r="E465" s="36" t="s">
        <v>17281</v>
      </c>
      <c r="F465" s="36" t="s">
        <v>18032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25415</v>
      </c>
      <c r="C466" s="36" t="s">
        <v>188</v>
      </c>
      <c r="D466" s="36" t="s">
        <v>26702</v>
      </c>
      <c r="E466" s="36" t="s">
        <v>17676</v>
      </c>
      <c r="F466" s="36" t="s">
        <v>18032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24383</v>
      </c>
      <c r="C467" s="36" t="s">
        <v>188</v>
      </c>
      <c r="D467" s="36" t="s">
        <v>26703</v>
      </c>
      <c r="E467" s="36" t="s">
        <v>21289</v>
      </c>
      <c r="F467" s="36" t="s">
        <v>18032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25759</v>
      </c>
      <c r="C468" s="36" t="s">
        <v>188</v>
      </c>
      <c r="D468" s="36" t="s">
        <v>26704</v>
      </c>
      <c r="E468" s="36" t="s">
        <v>26705</v>
      </c>
      <c r="F468" s="36" t="s">
        <v>18032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20752</v>
      </c>
      <c r="C469" s="36" t="s">
        <v>188</v>
      </c>
      <c r="D469" s="36" t="s">
        <v>27208</v>
      </c>
      <c r="E469" s="36" t="s">
        <v>16819</v>
      </c>
      <c r="F469" s="36" t="s">
        <v>18199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20753</v>
      </c>
      <c r="C470" s="36" t="s">
        <v>188</v>
      </c>
      <c r="D470" s="36" t="s">
        <v>27705</v>
      </c>
      <c r="E470" s="36" t="s">
        <v>16819</v>
      </c>
      <c r="F470" s="36" t="s">
        <v>18199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25856</v>
      </c>
      <c r="C471" s="36" t="s">
        <v>188</v>
      </c>
      <c r="D471" s="36" t="s">
        <v>27706</v>
      </c>
      <c r="E471" s="36" t="s">
        <v>16874</v>
      </c>
      <c r="F471" s="36" t="s">
        <v>18199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20754</v>
      </c>
      <c r="C472" s="36" t="s">
        <v>188</v>
      </c>
      <c r="D472" s="36" t="s">
        <v>27211</v>
      </c>
      <c r="E472" s="36" t="s">
        <v>16819</v>
      </c>
      <c r="F472" s="36" t="s">
        <v>18199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22399</v>
      </c>
      <c r="C473" s="36" t="s">
        <v>188</v>
      </c>
      <c r="D473" s="36" t="s">
        <v>27707</v>
      </c>
      <c r="E473" s="36" t="s">
        <v>16876</v>
      </c>
      <c r="F473" s="36" t="s">
        <v>18199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21230</v>
      </c>
      <c r="C474" s="36" t="s">
        <v>188</v>
      </c>
      <c r="D474" s="36" t="s">
        <v>27708</v>
      </c>
      <c r="E474" s="36" t="s">
        <v>16880</v>
      </c>
      <c r="F474" s="36" t="s">
        <v>18199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27709</v>
      </c>
      <c r="C475" s="36" t="s">
        <v>188</v>
      </c>
      <c r="D475" s="36" t="s">
        <v>27710</v>
      </c>
      <c r="E475" s="36" t="s">
        <v>16842</v>
      </c>
      <c r="F475" s="36" t="s">
        <v>18199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27711</v>
      </c>
      <c r="C476" s="36" t="s">
        <v>188</v>
      </c>
      <c r="D476" s="36" t="s">
        <v>27712</v>
      </c>
      <c r="E476" s="36" t="s">
        <v>16964</v>
      </c>
      <c r="F476" s="36" t="s">
        <v>18199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20343</v>
      </c>
      <c r="C477" s="36" t="s">
        <v>188</v>
      </c>
      <c r="D477" s="36" t="s">
        <v>27577</v>
      </c>
      <c r="E477" s="36" t="s">
        <v>16959</v>
      </c>
      <c r="F477" s="36" t="s">
        <v>18199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27713</v>
      </c>
      <c r="C478" s="36" t="s">
        <v>188</v>
      </c>
      <c r="D478" s="36" t="s">
        <v>27213</v>
      </c>
      <c r="E478" s="36" t="s">
        <v>16959</v>
      </c>
      <c r="F478" s="36" t="s">
        <v>18199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27714</v>
      </c>
      <c r="C479" s="36" t="s">
        <v>188</v>
      </c>
      <c r="D479" s="36" t="s">
        <v>27715</v>
      </c>
      <c r="E479" s="36" t="s">
        <v>16845</v>
      </c>
      <c r="F479" s="36" t="s">
        <v>18199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27716</v>
      </c>
      <c r="C480" s="36" t="s">
        <v>188</v>
      </c>
      <c r="D480" s="36" t="s">
        <v>27717</v>
      </c>
      <c r="E480" s="36" t="s">
        <v>16914</v>
      </c>
      <c r="F480" s="36" t="s">
        <v>18199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27718</v>
      </c>
      <c r="C481" s="36" t="s">
        <v>188</v>
      </c>
      <c r="D481" s="36" t="s">
        <v>27719</v>
      </c>
      <c r="E481" s="36" t="s">
        <v>16880</v>
      </c>
      <c r="F481" s="36" t="s">
        <v>18199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27720</v>
      </c>
      <c r="C482" s="36" t="s">
        <v>188</v>
      </c>
      <c r="D482" s="36" t="s">
        <v>27721</v>
      </c>
      <c r="E482" s="36" t="s">
        <v>17014</v>
      </c>
      <c r="F482" s="36" t="s">
        <v>18199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20344</v>
      </c>
      <c r="C483" s="36" t="s">
        <v>188</v>
      </c>
      <c r="D483" s="36" t="s">
        <v>27579</v>
      </c>
      <c r="E483" s="36" t="s">
        <v>16883</v>
      </c>
      <c r="F483" s="36" t="s">
        <v>18199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20755</v>
      </c>
      <c r="C484" s="36" t="s">
        <v>188</v>
      </c>
      <c r="D484" s="36" t="s">
        <v>27215</v>
      </c>
      <c r="E484" s="36" t="s">
        <v>16879</v>
      </c>
      <c r="F484" s="36" t="s">
        <v>18199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20756</v>
      </c>
      <c r="C485" s="36" t="s">
        <v>188</v>
      </c>
      <c r="D485" s="36" t="s">
        <v>27580</v>
      </c>
      <c r="E485" s="36" t="s">
        <v>16884</v>
      </c>
      <c r="F485" s="36" t="s">
        <v>18199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20757</v>
      </c>
      <c r="C486" s="36" t="s">
        <v>188</v>
      </c>
      <c r="D486" s="36" t="s">
        <v>27216</v>
      </c>
      <c r="E486" s="36" t="s">
        <v>17034</v>
      </c>
      <c r="F486" s="36" t="s">
        <v>18199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24485</v>
      </c>
      <c r="C487" s="36" t="s">
        <v>188</v>
      </c>
      <c r="D487" s="36" t="s">
        <v>27581</v>
      </c>
      <c r="E487" s="36" t="s">
        <v>17298</v>
      </c>
      <c r="F487" s="36" t="s">
        <v>18199</v>
      </c>
      <c r="G487" s="36" t="s">
        <v>123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21231</v>
      </c>
      <c r="C488" s="36" t="s">
        <v>188</v>
      </c>
      <c r="D488" s="36" t="s">
        <v>27217</v>
      </c>
      <c r="E488" s="36" t="s">
        <v>17298</v>
      </c>
      <c r="F488" s="36" t="s">
        <v>18199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21232</v>
      </c>
      <c r="C489" s="36" t="s">
        <v>188</v>
      </c>
      <c r="D489" s="36" t="s">
        <v>27582</v>
      </c>
      <c r="E489" s="36" t="s">
        <v>17188</v>
      </c>
      <c r="F489" s="36" t="s">
        <v>18199</v>
      </c>
      <c r="G489" s="36" t="s">
        <v>123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21548</v>
      </c>
      <c r="C490" s="36" t="s">
        <v>188</v>
      </c>
      <c r="D490" s="36" t="s">
        <v>27218</v>
      </c>
      <c r="E490" s="36" t="s">
        <v>17219</v>
      </c>
      <c r="F490" s="36" t="s">
        <v>18199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22762</v>
      </c>
      <c r="C491" s="36" t="s">
        <v>188</v>
      </c>
      <c r="D491" s="36" t="s">
        <v>27583</v>
      </c>
      <c r="E491" s="36" t="s">
        <v>16963</v>
      </c>
      <c r="F491" s="36" t="s">
        <v>18199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23214</v>
      </c>
      <c r="C492" s="36" t="s">
        <v>188</v>
      </c>
      <c r="D492" s="36" t="s">
        <v>27584</v>
      </c>
      <c r="E492" s="36" t="s">
        <v>17023</v>
      </c>
      <c r="F492" s="36" t="s">
        <v>18199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14995</v>
      </c>
      <c r="C493" s="36" t="s">
        <v>188</v>
      </c>
      <c r="D493" s="36" t="s">
        <v>27722</v>
      </c>
      <c r="E493" s="36" t="s">
        <v>17290</v>
      </c>
      <c r="F493" s="36" t="s">
        <v>18199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21914</v>
      </c>
      <c r="C494" s="36" t="s">
        <v>188</v>
      </c>
      <c r="D494" s="36" t="s">
        <v>27220</v>
      </c>
      <c r="E494" s="36" t="s">
        <v>17358</v>
      </c>
      <c r="F494" s="36" t="s">
        <v>18199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21915</v>
      </c>
      <c r="C495" s="36" t="s">
        <v>188</v>
      </c>
      <c r="D495" s="36" t="s">
        <v>27723</v>
      </c>
      <c r="E495" s="36" t="s">
        <v>17198</v>
      </c>
      <c r="F495" s="36" t="s">
        <v>18199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23215</v>
      </c>
      <c r="C496" s="36" t="s">
        <v>188</v>
      </c>
      <c r="D496" s="36" t="s">
        <v>27724</v>
      </c>
      <c r="E496" s="36" t="s">
        <v>17202</v>
      </c>
      <c r="F496" s="36" t="s">
        <v>18199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25183</v>
      </c>
      <c r="C497" s="36" t="s">
        <v>188</v>
      </c>
      <c r="D497" s="36" t="s">
        <v>27585</v>
      </c>
      <c r="E497" s="36" t="s">
        <v>16838</v>
      </c>
      <c r="F497" s="36" t="s">
        <v>18199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21233</v>
      </c>
      <c r="C498" s="36" t="s">
        <v>188</v>
      </c>
      <c r="D498" s="36" t="s">
        <v>27221</v>
      </c>
      <c r="E498" s="36" t="s">
        <v>17675</v>
      </c>
      <c r="F498" s="36" t="s">
        <v>18199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22400</v>
      </c>
      <c r="C499" s="36" t="s">
        <v>188</v>
      </c>
      <c r="D499" s="36" t="s">
        <v>27587</v>
      </c>
      <c r="E499" s="36" t="s">
        <v>17018</v>
      </c>
      <c r="F499" s="36" t="s">
        <v>18199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22135</v>
      </c>
      <c r="C500" s="36" t="s">
        <v>188</v>
      </c>
      <c r="D500" s="36" t="s">
        <v>27588</v>
      </c>
      <c r="E500" s="36" t="s">
        <v>16941</v>
      </c>
      <c r="F500" s="36" t="s">
        <v>18199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14791</v>
      </c>
      <c r="C501" s="36" t="s">
        <v>188</v>
      </c>
      <c r="D501" s="36" t="s">
        <v>27222</v>
      </c>
      <c r="E501" s="36" t="s">
        <v>17602</v>
      </c>
      <c r="F501" s="36" t="s">
        <v>18199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23216</v>
      </c>
      <c r="C502" s="36" t="s">
        <v>188</v>
      </c>
      <c r="D502" s="36" t="s">
        <v>27223</v>
      </c>
      <c r="E502" s="36" t="s">
        <v>17089</v>
      </c>
      <c r="F502" s="36" t="s">
        <v>18199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22136</v>
      </c>
      <c r="C503" s="36" t="s">
        <v>188</v>
      </c>
      <c r="D503" s="36" t="s">
        <v>27589</v>
      </c>
      <c r="E503" s="36" t="s">
        <v>16940</v>
      </c>
      <c r="F503" s="36" t="s">
        <v>18199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23217</v>
      </c>
      <c r="C504" s="36" t="s">
        <v>188</v>
      </c>
      <c r="D504" s="36" t="s">
        <v>27224</v>
      </c>
      <c r="E504" s="36" t="s">
        <v>17479</v>
      </c>
      <c r="F504" s="36" t="s">
        <v>18199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22980</v>
      </c>
      <c r="C505" s="36" t="s">
        <v>188</v>
      </c>
      <c r="D505" s="36" t="s">
        <v>27225</v>
      </c>
      <c r="E505" s="36" t="s">
        <v>17751</v>
      </c>
      <c r="F505" s="36" t="s">
        <v>18199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14405</v>
      </c>
      <c r="C506" s="36" t="s">
        <v>188</v>
      </c>
      <c r="D506" s="36" t="s">
        <v>27590</v>
      </c>
      <c r="E506" s="36" t="s">
        <v>17315</v>
      </c>
      <c r="F506" s="36" t="s">
        <v>18199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27725</v>
      </c>
      <c r="C507" s="36" t="s">
        <v>188</v>
      </c>
      <c r="D507" s="36" t="s">
        <v>27591</v>
      </c>
      <c r="E507" s="36" t="s">
        <v>17650</v>
      </c>
      <c r="F507" s="36" t="s">
        <v>18199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27726</v>
      </c>
      <c r="C508" s="36" t="s">
        <v>188</v>
      </c>
      <c r="D508" s="36" t="s">
        <v>27592</v>
      </c>
      <c r="E508" s="36" t="s">
        <v>17376</v>
      </c>
      <c r="F508" s="36" t="s">
        <v>18199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27727</v>
      </c>
      <c r="C509" s="36" t="s">
        <v>188</v>
      </c>
      <c r="D509" s="36" t="s">
        <v>27593</v>
      </c>
      <c r="E509" s="36" t="s">
        <v>27728</v>
      </c>
      <c r="F509" s="36" t="s">
        <v>18199</v>
      </c>
      <c r="G509" s="36" t="s">
        <v>123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21418</v>
      </c>
      <c r="C510" s="36" t="s">
        <v>188</v>
      </c>
      <c r="D510" s="36" t="s">
        <v>27228</v>
      </c>
      <c r="E510" s="36" t="s">
        <v>17506</v>
      </c>
      <c r="F510" s="36" t="s">
        <v>18199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27729</v>
      </c>
      <c r="C511" s="36" t="s">
        <v>188</v>
      </c>
      <c r="D511" s="36" t="s">
        <v>27233</v>
      </c>
      <c r="E511" s="36" t="s">
        <v>17877</v>
      </c>
      <c r="F511" s="36" t="s">
        <v>18199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20357</v>
      </c>
      <c r="C512" s="36" t="s">
        <v>188</v>
      </c>
      <c r="D512" s="36" t="s">
        <v>27721</v>
      </c>
      <c r="E512" s="36" t="s">
        <v>16939</v>
      </c>
      <c r="F512" s="36" t="s">
        <v>18205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20538</v>
      </c>
      <c r="C513" s="36" t="s">
        <v>188</v>
      </c>
      <c r="D513" s="36" t="s">
        <v>27216</v>
      </c>
      <c r="E513" s="36" t="s">
        <v>17028</v>
      </c>
      <c r="F513" s="36" t="s">
        <v>18205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15911</v>
      </c>
      <c r="C514" s="36" t="s">
        <v>188</v>
      </c>
      <c r="D514" s="36" t="s">
        <v>27217</v>
      </c>
      <c r="E514" s="36" t="s">
        <v>17389</v>
      </c>
      <c r="F514" s="36" t="s">
        <v>18205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28077</v>
      </c>
      <c r="C515" s="36" t="s">
        <v>188</v>
      </c>
      <c r="D515" s="36" t="s">
        <v>27582</v>
      </c>
      <c r="E515" s="36" t="s">
        <v>17358</v>
      </c>
      <c r="F515" s="36" t="s">
        <v>18205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25592</v>
      </c>
      <c r="C516" s="36" t="s">
        <v>188</v>
      </c>
      <c r="D516" s="36" t="s">
        <v>27722</v>
      </c>
      <c r="E516" s="36" t="s">
        <v>16868</v>
      </c>
      <c r="F516" s="36" t="s">
        <v>18205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14930</v>
      </c>
      <c r="C517" s="36" t="s">
        <v>188</v>
      </c>
      <c r="D517" s="36" t="s">
        <v>27583</v>
      </c>
      <c r="E517" s="36" t="s">
        <v>16835</v>
      </c>
      <c r="F517" s="36" t="s">
        <v>18205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15071</v>
      </c>
      <c r="C518" s="36" t="s">
        <v>188</v>
      </c>
      <c r="D518" s="36" t="s">
        <v>27584</v>
      </c>
      <c r="E518" s="36" t="s">
        <v>16835</v>
      </c>
      <c r="F518" s="36" t="s">
        <v>18205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22840</v>
      </c>
      <c r="C519" s="36" t="s">
        <v>188</v>
      </c>
      <c r="D519" s="36" t="s">
        <v>27220</v>
      </c>
      <c r="E519" s="36" t="s">
        <v>17258</v>
      </c>
      <c r="F519" s="36" t="s">
        <v>18205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25593</v>
      </c>
      <c r="C520" s="36" t="s">
        <v>188</v>
      </c>
      <c r="D520" s="36" t="s">
        <v>27585</v>
      </c>
      <c r="E520" s="36" t="s">
        <v>16940</v>
      </c>
      <c r="F520" s="36" t="s">
        <v>18205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22602</v>
      </c>
      <c r="C521" s="36" t="s">
        <v>188</v>
      </c>
      <c r="D521" s="36" t="s">
        <v>27724</v>
      </c>
      <c r="E521" s="36" t="s">
        <v>17536</v>
      </c>
      <c r="F521" s="36" t="s">
        <v>18205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14561</v>
      </c>
      <c r="C522" s="36" t="s">
        <v>188</v>
      </c>
      <c r="D522" s="36" t="s">
        <v>27587</v>
      </c>
      <c r="E522" s="36" t="s">
        <v>17272</v>
      </c>
      <c r="F522" s="36" t="s">
        <v>18205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28078</v>
      </c>
      <c r="C523" s="36" t="s">
        <v>188</v>
      </c>
      <c r="D523" s="36" t="s">
        <v>27588</v>
      </c>
      <c r="E523" s="36" t="s">
        <v>17446</v>
      </c>
      <c r="F523" s="36" t="s">
        <v>18205</v>
      </c>
      <c r="G523" s="36" t="s">
        <v>123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28079</v>
      </c>
      <c r="C524" s="36" t="s">
        <v>188</v>
      </c>
      <c r="D524" s="36" t="s">
        <v>27224</v>
      </c>
      <c r="E524" s="36" t="s">
        <v>27456</v>
      </c>
      <c r="F524" s="36" t="s">
        <v>18205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28080</v>
      </c>
      <c r="C525" s="36" t="s">
        <v>188</v>
      </c>
      <c r="D525" s="36" t="s">
        <v>27589</v>
      </c>
      <c r="E525" s="36" t="s">
        <v>16942</v>
      </c>
      <c r="F525" s="36" t="s">
        <v>18205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25267</v>
      </c>
      <c r="C526" s="36" t="s">
        <v>188</v>
      </c>
      <c r="D526" s="36" t="s">
        <v>28081</v>
      </c>
      <c r="E526" s="36" t="s">
        <v>17611</v>
      </c>
      <c r="F526" s="36" t="s">
        <v>18205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14071</v>
      </c>
      <c r="C527" s="36" t="s">
        <v>188</v>
      </c>
      <c r="D527" s="36" t="s">
        <v>27227</v>
      </c>
      <c r="E527" s="36" t="s">
        <v>17030</v>
      </c>
      <c r="F527" s="36" t="s">
        <v>18205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22603</v>
      </c>
      <c r="C528" s="36" t="s">
        <v>188</v>
      </c>
      <c r="D528" s="36" t="s">
        <v>28082</v>
      </c>
      <c r="E528" s="36" t="s">
        <v>22604</v>
      </c>
      <c r="F528" s="36" t="s">
        <v>18205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15723</v>
      </c>
      <c r="C529" s="36" t="s">
        <v>188</v>
      </c>
      <c r="D529" s="36" t="s">
        <v>28545</v>
      </c>
      <c r="E529" s="36" t="s">
        <v>17875</v>
      </c>
      <c r="F529" s="36" t="s">
        <v>18210</v>
      </c>
      <c r="G529" s="36" t="s">
        <v>123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15724</v>
      </c>
      <c r="C530" s="36" t="s">
        <v>188</v>
      </c>
      <c r="D530" s="36" t="s">
        <v>28546</v>
      </c>
      <c r="E530" s="36" t="s">
        <v>17440</v>
      </c>
      <c r="F530" s="36" t="s">
        <v>18210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24891</v>
      </c>
      <c r="C531" s="36" t="s">
        <v>188</v>
      </c>
      <c r="D531" s="36" t="s">
        <v>28547</v>
      </c>
      <c r="E531" s="36" t="s">
        <v>16836</v>
      </c>
      <c r="F531" s="36" t="s">
        <v>18210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23899</v>
      </c>
      <c r="C532" s="36" t="s">
        <v>188</v>
      </c>
      <c r="D532" s="36" t="s">
        <v>28548</v>
      </c>
      <c r="E532" s="36" t="s">
        <v>17037</v>
      </c>
      <c r="F532" s="36" t="s">
        <v>18210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21803</v>
      </c>
      <c r="C533" s="36" t="s">
        <v>188</v>
      </c>
      <c r="D533" s="36" t="s">
        <v>28507</v>
      </c>
      <c r="E533" s="36" t="s">
        <v>16994</v>
      </c>
      <c r="F533" s="36" t="s">
        <v>18210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24892</v>
      </c>
      <c r="C534" s="36" t="s">
        <v>188</v>
      </c>
      <c r="D534" s="36" t="s">
        <v>28549</v>
      </c>
      <c r="E534" s="36" t="s">
        <v>16895</v>
      </c>
      <c r="F534" s="36" t="s">
        <v>18210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8484</v>
      </c>
      <c r="C535" s="36" t="s">
        <v>188</v>
      </c>
      <c r="D535" s="36" t="s">
        <v>28878</v>
      </c>
      <c r="E535" s="36" t="s">
        <v>17023</v>
      </c>
      <c r="F535" s="36" t="s">
        <v>18251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8485</v>
      </c>
      <c r="C536" s="36" t="s">
        <v>188</v>
      </c>
      <c r="D536" s="36" t="s">
        <v>28879</v>
      </c>
      <c r="E536" s="36" t="s">
        <v>17023</v>
      </c>
      <c r="F536" s="36" t="s">
        <v>18251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24288</v>
      </c>
      <c r="C537" s="36" t="s">
        <v>188</v>
      </c>
      <c r="D537" s="36" t="s">
        <v>26930</v>
      </c>
      <c r="E537" s="36" t="s">
        <v>17475</v>
      </c>
      <c r="F537" s="36" t="s">
        <v>18252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24289</v>
      </c>
      <c r="C538" s="36" t="s">
        <v>188</v>
      </c>
      <c r="D538" s="36" t="s">
        <v>27561</v>
      </c>
      <c r="E538" s="36" t="s">
        <v>17493</v>
      </c>
      <c r="F538" s="36" t="s">
        <v>18252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21206</v>
      </c>
      <c r="C539" s="36" t="s">
        <v>188</v>
      </c>
      <c r="D539" s="36" t="s">
        <v>28872</v>
      </c>
      <c r="E539" s="36" t="s">
        <v>16835</v>
      </c>
      <c r="F539" s="36" t="s">
        <v>18252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23729</v>
      </c>
      <c r="C540" s="36" t="s">
        <v>188</v>
      </c>
      <c r="D540" s="36" t="s">
        <v>28873</v>
      </c>
      <c r="E540" s="36" t="s">
        <v>16835</v>
      </c>
      <c r="F540" s="36" t="s">
        <v>18252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24881</v>
      </c>
      <c r="C541" s="36" t="s">
        <v>188</v>
      </c>
      <c r="D541" s="36" t="s">
        <v>27222</v>
      </c>
      <c r="E541" s="36" t="s">
        <v>16895</v>
      </c>
      <c r="F541" s="36" t="s">
        <v>18247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22458</v>
      </c>
      <c r="C542" s="36" t="s">
        <v>188</v>
      </c>
      <c r="D542" s="36" t="s">
        <v>22733</v>
      </c>
      <c r="E542" s="36" t="s">
        <v>16822</v>
      </c>
      <c r="F542" s="36" t="s">
        <v>18250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25331</v>
      </c>
      <c r="C543" s="36" t="s">
        <v>188</v>
      </c>
      <c r="D543" s="36" t="s">
        <v>26796</v>
      </c>
      <c r="E543" s="36" t="s">
        <v>16917</v>
      </c>
      <c r="F543" s="36" t="s">
        <v>18265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16059</v>
      </c>
      <c r="C544" s="36" t="s">
        <v>120</v>
      </c>
      <c r="D544" s="36" t="s">
        <v>17294</v>
      </c>
      <c r="E544" s="36" t="s">
        <v>18385</v>
      </c>
      <c r="F544" s="36" t="s">
        <v>18032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16154</v>
      </c>
      <c r="C545" s="36" t="s">
        <v>120</v>
      </c>
      <c r="D545" s="36" t="s">
        <v>18027</v>
      </c>
      <c r="E545" s="36" t="s">
        <v>17506</v>
      </c>
      <c r="F545" s="36" t="s">
        <v>18032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16155</v>
      </c>
      <c r="C546" s="36" t="s">
        <v>120</v>
      </c>
      <c r="D546" s="36" t="s">
        <v>18026</v>
      </c>
      <c r="E546" s="36" t="s">
        <v>26542</v>
      </c>
      <c r="F546" s="36" t="s">
        <v>18032</v>
      </c>
      <c r="G546" s="36" t="s">
        <v>123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16156</v>
      </c>
      <c r="C547" s="36" t="s">
        <v>120</v>
      </c>
      <c r="D547" s="36" t="s">
        <v>17883</v>
      </c>
      <c r="E547" s="36" t="s">
        <v>22106</v>
      </c>
      <c r="F547" s="36" t="s">
        <v>18032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23617</v>
      </c>
      <c r="C548" s="36" t="s">
        <v>120</v>
      </c>
      <c r="D548" s="36" t="s">
        <v>18909</v>
      </c>
      <c r="E548" s="36" t="s">
        <v>17662</v>
      </c>
      <c r="F548" s="36" t="s">
        <v>18032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20572</v>
      </c>
      <c r="C549" s="36" t="s">
        <v>120</v>
      </c>
      <c r="D549" s="36" t="s">
        <v>17303</v>
      </c>
      <c r="E549" s="36" t="s">
        <v>16994</v>
      </c>
      <c r="F549" s="36" t="s">
        <v>18032</v>
      </c>
      <c r="G549" s="36" t="s">
        <v>121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25737</v>
      </c>
      <c r="C550" s="36" t="s">
        <v>120</v>
      </c>
      <c r="D550" s="36" t="s">
        <v>17884</v>
      </c>
      <c r="E550" s="36" t="s">
        <v>26543</v>
      </c>
      <c r="F550" s="36" t="s">
        <v>18032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22923</v>
      </c>
      <c r="C551" s="36" t="s">
        <v>120</v>
      </c>
      <c r="D551" s="36" t="s">
        <v>17305</v>
      </c>
      <c r="E551" s="36" t="s">
        <v>17280</v>
      </c>
      <c r="F551" s="36" t="s">
        <v>18032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23337</v>
      </c>
      <c r="C552" s="36" t="s">
        <v>120</v>
      </c>
      <c r="D552" s="36" t="s">
        <v>17823</v>
      </c>
      <c r="E552" s="36" t="s">
        <v>17865</v>
      </c>
      <c r="F552" s="36" t="s">
        <v>18032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22945</v>
      </c>
      <c r="C553" s="36" t="s">
        <v>120</v>
      </c>
      <c r="D553" s="36" t="s">
        <v>17886</v>
      </c>
      <c r="E553" s="36" t="s">
        <v>18562</v>
      </c>
      <c r="F553" s="36" t="s">
        <v>18032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16157</v>
      </c>
      <c r="C554" s="36" t="s">
        <v>120</v>
      </c>
      <c r="D554" s="36" t="s">
        <v>17888</v>
      </c>
      <c r="E554" s="36" t="s">
        <v>21490</v>
      </c>
      <c r="F554" s="36" t="s">
        <v>18032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20819</v>
      </c>
      <c r="C555" s="36" t="s">
        <v>120</v>
      </c>
      <c r="D555" s="36" t="s">
        <v>17824</v>
      </c>
      <c r="E555" s="36" t="s">
        <v>17167</v>
      </c>
      <c r="F555" s="36" t="s">
        <v>18032</v>
      </c>
      <c r="G555" s="36" t="s">
        <v>121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20820</v>
      </c>
      <c r="C556" s="36" t="s">
        <v>120</v>
      </c>
      <c r="D556" s="36" t="s">
        <v>17306</v>
      </c>
      <c r="E556" s="36" t="s">
        <v>23582</v>
      </c>
      <c r="F556" s="36" t="s">
        <v>18032</v>
      </c>
      <c r="G556" s="36" t="s">
        <v>121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20885</v>
      </c>
      <c r="C557" s="36" t="s">
        <v>120</v>
      </c>
      <c r="D557" s="36" t="s">
        <v>17887</v>
      </c>
      <c r="E557" s="36" t="s">
        <v>19667</v>
      </c>
      <c r="F557" s="36" t="s">
        <v>18032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19008</v>
      </c>
      <c r="C558" s="36" t="s">
        <v>120</v>
      </c>
      <c r="D558" s="36" t="s">
        <v>18076</v>
      </c>
      <c r="E558" s="36" t="s">
        <v>17278</v>
      </c>
      <c r="F558" s="36" t="s">
        <v>18032</v>
      </c>
      <c r="G558" s="36" t="s">
        <v>121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22707</v>
      </c>
      <c r="C559" s="36" t="s">
        <v>120</v>
      </c>
      <c r="D559" s="36" t="s">
        <v>17889</v>
      </c>
      <c r="E559" s="36" t="s">
        <v>26544</v>
      </c>
      <c r="F559" s="36" t="s">
        <v>18032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19009</v>
      </c>
      <c r="C560" s="36" t="s">
        <v>120</v>
      </c>
      <c r="D560" s="36" t="s">
        <v>17307</v>
      </c>
      <c r="E560" s="36" t="s">
        <v>18143</v>
      </c>
      <c r="F560" s="36" t="s">
        <v>18032</v>
      </c>
      <c r="G560" s="36" t="s">
        <v>121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25738</v>
      </c>
      <c r="C561" s="36" t="s">
        <v>120</v>
      </c>
      <c r="D561" s="36" t="s">
        <v>18918</v>
      </c>
      <c r="E561" s="36" t="s">
        <v>23334</v>
      </c>
      <c r="F561" s="36" t="s">
        <v>18032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16158</v>
      </c>
      <c r="C562" s="36" t="s">
        <v>120</v>
      </c>
      <c r="D562" s="36" t="s">
        <v>17911</v>
      </c>
      <c r="E562" s="36" t="s">
        <v>20236</v>
      </c>
      <c r="F562" s="36" t="s">
        <v>18032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16060</v>
      </c>
      <c r="C563" s="36" t="s">
        <v>120</v>
      </c>
      <c r="D563" s="36" t="s">
        <v>22720</v>
      </c>
      <c r="E563" s="36" t="s">
        <v>18166</v>
      </c>
      <c r="F563" s="36" t="s">
        <v>18032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19872</v>
      </c>
      <c r="C564" s="36" t="s">
        <v>120</v>
      </c>
      <c r="D564" s="36" t="s">
        <v>18030</v>
      </c>
      <c r="E564" s="36" t="s">
        <v>17704</v>
      </c>
      <c r="F564" s="36" t="s">
        <v>18032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20573</v>
      </c>
      <c r="C565" s="36" t="s">
        <v>120</v>
      </c>
      <c r="D565" s="36" t="s">
        <v>17308</v>
      </c>
      <c r="E565" s="36" t="s">
        <v>25044</v>
      </c>
      <c r="F565" s="36" t="s">
        <v>18032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16061</v>
      </c>
      <c r="C566" s="36" t="s">
        <v>120</v>
      </c>
      <c r="D566" s="36" t="s">
        <v>22921</v>
      </c>
      <c r="E566" s="36" t="s">
        <v>17768</v>
      </c>
      <c r="F566" s="36" t="s">
        <v>18032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16159</v>
      </c>
      <c r="C567" s="36" t="s">
        <v>120</v>
      </c>
      <c r="D567" s="36" t="s">
        <v>18031</v>
      </c>
      <c r="E567" s="36" t="s">
        <v>26545</v>
      </c>
      <c r="F567" s="36" t="s">
        <v>18032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16062</v>
      </c>
      <c r="C568" s="36" t="s">
        <v>120</v>
      </c>
      <c r="D568" s="36" t="s">
        <v>18078</v>
      </c>
      <c r="E568" s="36" t="s">
        <v>26922</v>
      </c>
      <c r="F568" s="36" t="s">
        <v>18032</v>
      </c>
      <c r="G568" s="36" t="s">
        <v>121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20441</v>
      </c>
      <c r="C569" s="36" t="s">
        <v>120</v>
      </c>
      <c r="D569" s="36" t="s">
        <v>17890</v>
      </c>
      <c r="E569" s="36" t="s">
        <v>17642</v>
      </c>
      <c r="F569" s="36" t="s">
        <v>18032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13901</v>
      </c>
      <c r="C570" s="36" t="s">
        <v>120</v>
      </c>
      <c r="D570" s="36" t="s">
        <v>20817</v>
      </c>
      <c r="E570" s="36" t="s">
        <v>18357</v>
      </c>
      <c r="F570" s="36" t="s">
        <v>18032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16440</v>
      </c>
      <c r="C571" s="36" t="s">
        <v>120</v>
      </c>
      <c r="D571" s="36" t="s">
        <v>24384</v>
      </c>
      <c r="E571" s="36" t="s">
        <v>17403</v>
      </c>
      <c r="F571" s="36" t="s">
        <v>18032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16160</v>
      </c>
      <c r="C572" s="36" t="s">
        <v>120</v>
      </c>
      <c r="D572" s="36" t="s">
        <v>21828</v>
      </c>
      <c r="E572" s="36" t="s">
        <v>20560</v>
      </c>
      <c r="F572" s="36" t="s">
        <v>18032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20403</v>
      </c>
      <c r="C573" s="36" t="s">
        <v>120</v>
      </c>
      <c r="D573" s="36" t="s">
        <v>18079</v>
      </c>
      <c r="E573" s="36" t="s">
        <v>18910</v>
      </c>
      <c r="F573" s="36" t="s">
        <v>18032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13873</v>
      </c>
      <c r="C574" s="36" t="s">
        <v>120</v>
      </c>
      <c r="D574" s="36" t="s">
        <v>17891</v>
      </c>
      <c r="E574" s="36" t="s">
        <v>17801</v>
      </c>
      <c r="F574" s="36" t="s">
        <v>18032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19395</v>
      </c>
      <c r="C575" s="36" t="s">
        <v>120</v>
      </c>
      <c r="D575" s="36" t="s">
        <v>18261</v>
      </c>
      <c r="E575" s="36" t="s">
        <v>16952</v>
      </c>
      <c r="F575" s="36" t="s">
        <v>18032</v>
      </c>
      <c r="G575" s="36" t="s">
        <v>121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20606</v>
      </c>
      <c r="C576" s="36" t="s">
        <v>120</v>
      </c>
      <c r="D576" s="36" t="s">
        <v>24368</v>
      </c>
      <c r="E576" s="36" t="s">
        <v>26546</v>
      </c>
      <c r="F576" s="36" t="s">
        <v>18032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16063</v>
      </c>
      <c r="C577" s="36" t="s">
        <v>120</v>
      </c>
      <c r="D577" s="36" t="s">
        <v>18080</v>
      </c>
      <c r="E577" s="36" t="s">
        <v>17869</v>
      </c>
      <c r="F577" s="36" t="s">
        <v>18032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20607</v>
      </c>
      <c r="C578" s="36" t="s">
        <v>120</v>
      </c>
      <c r="D578" s="36" t="s">
        <v>18590</v>
      </c>
      <c r="E578" s="36" t="s">
        <v>17428</v>
      </c>
      <c r="F578" s="36" t="s">
        <v>18032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16772</v>
      </c>
      <c r="C579" s="36" t="s">
        <v>120</v>
      </c>
      <c r="D579" s="36" t="s">
        <v>24385</v>
      </c>
      <c r="E579" s="36" t="s">
        <v>20453</v>
      </c>
      <c r="F579" s="36" t="s">
        <v>18032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16788</v>
      </c>
      <c r="C580" s="36" t="s">
        <v>120</v>
      </c>
      <c r="D580" s="36" t="s">
        <v>18766</v>
      </c>
      <c r="E580" s="36" t="s">
        <v>21487</v>
      </c>
      <c r="F580" s="36" t="s">
        <v>18032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19724</v>
      </c>
      <c r="C581" s="36" t="s">
        <v>120</v>
      </c>
      <c r="D581" s="36" t="s">
        <v>18081</v>
      </c>
      <c r="E581" s="36" t="s">
        <v>17401</v>
      </c>
      <c r="F581" s="36" t="s">
        <v>18032</v>
      </c>
      <c r="G581" s="36" t="s">
        <v>121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20442</v>
      </c>
      <c r="C582" s="36" t="s">
        <v>120</v>
      </c>
      <c r="D582" s="36" t="s">
        <v>18532</v>
      </c>
      <c r="E582" s="36" t="s">
        <v>17959</v>
      </c>
      <c r="F582" s="36" t="s">
        <v>18032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20886</v>
      </c>
      <c r="C583" s="36" t="s">
        <v>120</v>
      </c>
      <c r="D583" s="36" t="s">
        <v>18533</v>
      </c>
      <c r="E583" s="36" t="s">
        <v>17536</v>
      </c>
      <c r="F583" s="36" t="s">
        <v>18032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19830</v>
      </c>
      <c r="C584" s="36" t="s">
        <v>120</v>
      </c>
      <c r="D584" s="36" t="s">
        <v>24386</v>
      </c>
      <c r="E584" s="36" t="s">
        <v>16836</v>
      </c>
      <c r="F584" s="36" t="s">
        <v>18032</v>
      </c>
      <c r="G584" s="36" t="s">
        <v>121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20821</v>
      </c>
      <c r="C585" s="36" t="s">
        <v>120</v>
      </c>
      <c r="D585" s="36" t="s">
        <v>18082</v>
      </c>
      <c r="E585" s="36" t="s">
        <v>17011</v>
      </c>
      <c r="F585" s="36" t="s">
        <v>18032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18824</v>
      </c>
      <c r="C586" s="36" t="s">
        <v>120</v>
      </c>
      <c r="D586" s="36" t="s">
        <v>18534</v>
      </c>
      <c r="E586" s="36" t="s">
        <v>17711</v>
      </c>
      <c r="F586" s="36" t="s">
        <v>18032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20822</v>
      </c>
      <c r="C587" s="36" t="s">
        <v>120</v>
      </c>
      <c r="D587" s="36" t="s">
        <v>18084</v>
      </c>
      <c r="E587" s="36" t="s">
        <v>17396</v>
      </c>
      <c r="F587" s="36" t="s">
        <v>18032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9598</v>
      </c>
      <c r="C588" s="36" t="s">
        <v>120</v>
      </c>
      <c r="D588" s="36" t="s">
        <v>17629</v>
      </c>
      <c r="E588" s="36" t="s">
        <v>17091</v>
      </c>
      <c r="F588" s="36" t="s">
        <v>18032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20608</v>
      </c>
      <c r="C589" s="36" t="s">
        <v>120</v>
      </c>
      <c r="D589" s="36" t="s">
        <v>22922</v>
      </c>
      <c r="E589" s="36" t="s">
        <v>16937</v>
      </c>
      <c r="F589" s="36" t="s">
        <v>18032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13874</v>
      </c>
      <c r="C590" s="36" t="s">
        <v>120</v>
      </c>
      <c r="D590" s="36" t="s">
        <v>18083</v>
      </c>
      <c r="E590" s="36" t="s">
        <v>17609</v>
      </c>
      <c r="F590" s="36" t="s">
        <v>18032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20823</v>
      </c>
      <c r="C591" s="36" t="s">
        <v>120</v>
      </c>
      <c r="D591" s="36" t="s">
        <v>24387</v>
      </c>
      <c r="E591" s="36" t="s">
        <v>17367</v>
      </c>
      <c r="F591" s="36" t="s">
        <v>18032</v>
      </c>
      <c r="G591" s="36" t="s">
        <v>121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20824</v>
      </c>
      <c r="C592" s="36" t="s">
        <v>120</v>
      </c>
      <c r="D592" s="36" t="s">
        <v>18085</v>
      </c>
      <c r="E592" s="36" t="s">
        <v>17110</v>
      </c>
      <c r="F592" s="36" t="s">
        <v>18032</v>
      </c>
      <c r="G592" s="36" t="s">
        <v>121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20887</v>
      </c>
      <c r="C593" s="36" t="s">
        <v>120</v>
      </c>
      <c r="D593" s="36" t="s">
        <v>18536</v>
      </c>
      <c r="E593" s="36" t="s">
        <v>17004</v>
      </c>
      <c r="F593" s="36" t="s">
        <v>18032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13875</v>
      </c>
      <c r="C594" s="36" t="s">
        <v>120</v>
      </c>
      <c r="D594" s="36" t="s">
        <v>24369</v>
      </c>
      <c r="E594" s="36" t="s">
        <v>17292</v>
      </c>
      <c r="F594" s="36" t="s">
        <v>18032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20825</v>
      </c>
      <c r="C595" s="36" t="s">
        <v>120</v>
      </c>
      <c r="D595" s="36" t="s">
        <v>24416</v>
      </c>
      <c r="E595" s="36" t="s">
        <v>16974</v>
      </c>
      <c r="F595" s="36" t="s">
        <v>18032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20888</v>
      </c>
      <c r="C596" s="36" t="s">
        <v>120</v>
      </c>
      <c r="D596" s="36" t="s">
        <v>18537</v>
      </c>
      <c r="E596" s="36" t="s">
        <v>17066</v>
      </c>
      <c r="F596" s="36" t="s">
        <v>18032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20574</v>
      </c>
      <c r="C597" s="36" t="s">
        <v>120</v>
      </c>
      <c r="D597" s="36" t="s">
        <v>18086</v>
      </c>
      <c r="E597" s="36" t="s">
        <v>17326</v>
      </c>
      <c r="F597" s="36" t="s">
        <v>18032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20889</v>
      </c>
      <c r="C598" s="36" t="s">
        <v>120</v>
      </c>
      <c r="D598" s="36" t="s">
        <v>18538</v>
      </c>
      <c r="E598" s="36" t="s">
        <v>16841</v>
      </c>
      <c r="F598" s="36" t="s">
        <v>18032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20826</v>
      </c>
      <c r="C599" s="36" t="s">
        <v>120</v>
      </c>
      <c r="D599" s="36" t="s">
        <v>18202</v>
      </c>
      <c r="E599" s="36" t="s">
        <v>17172</v>
      </c>
      <c r="F599" s="36" t="s">
        <v>18032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21118</v>
      </c>
      <c r="C600" s="36" t="s">
        <v>120</v>
      </c>
      <c r="D600" s="36" t="s">
        <v>18539</v>
      </c>
      <c r="E600" s="36" t="s">
        <v>17298</v>
      </c>
      <c r="F600" s="36" t="s">
        <v>18032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24701</v>
      </c>
      <c r="C601" s="36" t="s">
        <v>120</v>
      </c>
      <c r="D601" s="36" t="s">
        <v>18087</v>
      </c>
      <c r="E601" s="36" t="s">
        <v>16927</v>
      </c>
      <c r="F601" s="36" t="s">
        <v>18032</v>
      </c>
      <c r="G601" s="36" t="s">
        <v>121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21477</v>
      </c>
      <c r="C602" s="36" t="s">
        <v>120</v>
      </c>
      <c r="D602" s="36" t="s">
        <v>24370</v>
      </c>
      <c r="E602" s="36" t="s">
        <v>16877</v>
      </c>
      <c r="F602" s="36" t="s">
        <v>18032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25447</v>
      </c>
      <c r="C603" s="36" t="s">
        <v>120</v>
      </c>
      <c r="D603" s="36" t="s">
        <v>18088</v>
      </c>
      <c r="E603" s="36" t="s">
        <v>17359</v>
      </c>
      <c r="F603" s="36" t="s">
        <v>18032</v>
      </c>
      <c r="G603" s="36" t="s">
        <v>121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24956</v>
      </c>
      <c r="C604" s="36" t="s">
        <v>120</v>
      </c>
      <c r="D604" s="36" t="s">
        <v>24849</v>
      </c>
      <c r="E604" s="36" t="s">
        <v>17014</v>
      </c>
      <c r="F604" s="36" t="s">
        <v>18032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21119</v>
      </c>
      <c r="C605" s="36" t="s">
        <v>120</v>
      </c>
      <c r="D605" s="36" t="s">
        <v>17892</v>
      </c>
      <c r="E605" s="36" t="s">
        <v>16845</v>
      </c>
      <c r="F605" s="36" t="s">
        <v>18032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29040</v>
      </c>
      <c r="C606" s="36" t="s">
        <v>120</v>
      </c>
      <c r="D606" s="36" t="s">
        <v>29025</v>
      </c>
      <c r="E606" s="36" t="s">
        <v>19801</v>
      </c>
      <c r="F606" s="36" t="s">
        <v>18032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20890</v>
      </c>
      <c r="C607" s="36" t="s">
        <v>120</v>
      </c>
      <c r="D607" s="36" t="s">
        <v>24371</v>
      </c>
      <c r="E607" s="36" t="s">
        <v>16824</v>
      </c>
      <c r="F607" s="36" t="s">
        <v>18032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25046</v>
      </c>
      <c r="C608" s="36" t="s">
        <v>120</v>
      </c>
      <c r="D608" s="36" t="s">
        <v>24671</v>
      </c>
      <c r="E608" s="36" t="s">
        <v>16912</v>
      </c>
      <c r="F608" s="36" t="s">
        <v>18032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21120</v>
      </c>
      <c r="C609" s="36" t="s">
        <v>120</v>
      </c>
      <c r="D609" s="36" t="s">
        <v>18541</v>
      </c>
      <c r="E609" s="36" t="s">
        <v>16874</v>
      </c>
      <c r="F609" s="36" t="s">
        <v>18032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24957</v>
      </c>
      <c r="C610" s="36" t="s">
        <v>120</v>
      </c>
      <c r="D610" s="36" t="s">
        <v>24958</v>
      </c>
      <c r="E610" s="36" t="s">
        <v>16823</v>
      </c>
      <c r="F610" s="36" t="s">
        <v>18032</v>
      </c>
      <c r="G610" s="36" t="s">
        <v>123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29099</v>
      </c>
      <c r="C611" s="36" t="s">
        <v>120</v>
      </c>
      <c r="D611" s="36" t="s">
        <v>18092</v>
      </c>
      <c r="E611" s="36" t="s">
        <v>21070</v>
      </c>
      <c r="F611" s="36" t="s">
        <v>18032</v>
      </c>
      <c r="G611" s="36" t="s">
        <v>121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20891</v>
      </c>
      <c r="C612" s="36" t="s">
        <v>120</v>
      </c>
      <c r="D612" s="36" t="s">
        <v>18606</v>
      </c>
      <c r="E612" s="36" t="s">
        <v>16958</v>
      </c>
      <c r="F612" s="36" t="s">
        <v>18032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29100</v>
      </c>
      <c r="C613" s="36" t="s">
        <v>120</v>
      </c>
      <c r="D613" s="36" t="s">
        <v>18243</v>
      </c>
      <c r="E613" s="36" t="s">
        <v>16821</v>
      </c>
      <c r="F613" s="36" t="s">
        <v>18032</v>
      </c>
      <c r="G613" s="36" t="s">
        <v>121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29101</v>
      </c>
      <c r="C614" s="36" t="s">
        <v>120</v>
      </c>
      <c r="D614" s="36" t="s">
        <v>29066</v>
      </c>
      <c r="E614" s="36" t="s">
        <v>17384</v>
      </c>
      <c r="F614" s="36" t="s">
        <v>18032</v>
      </c>
      <c r="G614" s="36" t="s">
        <v>121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20892</v>
      </c>
      <c r="C615" s="36" t="s">
        <v>120</v>
      </c>
      <c r="D615" s="36" t="s">
        <v>24372</v>
      </c>
      <c r="E615" s="36" t="s">
        <v>16957</v>
      </c>
      <c r="F615" s="36" t="s">
        <v>18032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21861</v>
      </c>
      <c r="C616" s="36" t="s">
        <v>120</v>
      </c>
      <c r="D616" s="36" t="s">
        <v>24373</v>
      </c>
      <c r="E616" s="36" t="s">
        <v>16960</v>
      </c>
      <c r="F616" s="36" t="s">
        <v>18032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20893</v>
      </c>
      <c r="C617" s="36" t="s">
        <v>120</v>
      </c>
      <c r="D617" s="36" t="s">
        <v>24374</v>
      </c>
      <c r="E617" s="36" t="s">
        <v>16957</v>
      </c>
      <c r="F617" s="36" t="s">
        <v>18032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8225</v>
      </c>
      <c r="C618" s="36" t="s">
        <v>120</v>
      </c>
      <c r="D618" s="36" t="s">
        <v>24375</v>
      </c>
      <c r="E618" s="36" t="s">
        <v>16960</v>
      </c>
      <c r="F618" s="36" t="s">
        <v>18032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20894</v>
      </c>
      <c r="C619" s="36" t="s">
        <v>120</v>
      </c>
      <c r="D619" s="36" t="s">
        <v>24376</v>
      </c>
      <c r="E619" s="36" t="s">
        <v>16822</v>
      </c>
      <c r="F619" s="36" t="s">
        <v>18032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19873</v>
      </c>
      <c r="C620" s="36" t="s">
        <v>120</v>
      </c>
      <c r="D620" s="36" t="s">
        <v>24377</v>
      </c>
      <c r="E620" s="36" t="s">
        <v>16821</v>
      </c>
      <c r="F620" s="36" t="s">
        <v>18032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14131</v>
      </c>
      <c r="C621" s="36" t="s">
        <v>120</v>
      </c>
      <c r="D621" s="36" t="s">
        <v>18101</v>
      </c>
      <c r="E621" s="36" t="s">
        <v>16819</v>
      </c>
      <c r="F621" s="36" t="s">
        <v>18032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15245</v>
      </c>
      <c r="C622" s="36" t="s">
        <v>120</v>
      </c>
      <c r="D622" s="36" t="s">
        <v>18096</v>
      </c>
      <c r="E622" s="36" t="s">
        <v>16819</v>
      </c>
      <c r="F622" s="36" t="s">
        <v>18032</v>
      </c>
      <c r="G622" s="36" t="s">
        <v>121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14132</v>
      </c>
      <c r="C623" s="36" t="s">
        <v>120</v>
      </c>
      <c r="D623" s="36" t="s">
        <v>18112</v>
      </c>
      <c r="E623" s="36" t="s">
        <v>16821</v>
      </c>
      <c r="F623" s="36" t="s">
        <v>18032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26156</v>
      </c>
      <c r="C624" s="36" t="s">
        <v>120</v>
      </c>
      <c r="D624" s="36" t="s">
        <v>18120</v>
      </c>
      <c r="E624" s="36" t="s">
        <v>16821</v>
      </c>
      <c r="F624" s="36" t="s">
        <v>18032</v>
      </c>
      <c r="G624" s="36" t="s">
        <v>121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8226</v>
      </c>
      <c r="C625" s="36" t="s">
        <v>120</v>
      </c>
      <c r="D625" s="36" t="s">
        <v>18118</v>
      </c>
      <c r="E625" s="36" t="s">
        <v>16819</v>
      </c>
      <c r="F625" s="36" t="s">
        <v>18032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16161</v>
      </c>
      <c r="C626" s="36" t="s">
        <v>120</v>
      </c>
      <c r="D626" s="36" t="s">
        <v>18128</v>
      </c>
      <c r="E626" s="36" t="s">
        <v>16819</v>
      </c>
      <c r="F626" s="36" t="s">
        <v>18032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19067</v>
      </c>
      <c r="C627" s="36" t="s">
        <v>120</v>
      </c>
      <c r="D627" s="36" t="s">
        <v>22501</v>
      </c>
      <c r="E627" s="36" t="s">
        <v>19068</v>
      </c>
      <c r="F627" s="36" t="s">
        <v>18199</v>
      </c>
      <c r="G627" s="36" t="s">
        <v>121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23006</v>
      </c>
      <c r="C628" s="36" t="s">
        <v>120</v>
      </c>
      <c r="D628" s="36" t="s">
        <v>18782</v>
      </c>
      <c r="E628" s="36" t="s">
        <v>24653</v>
      </c>
      <c r="F628" s="36" t="s">
        <v>18199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24438</v>
      </c>
      <c r="C629" s="36" t="s">
        <v>120</v>
      </c>
      <c r="D629" s="36" t="s">
        <v>24030</v>
      </c>
      <c r="E629" s="36" t="s">
        <v>24439</v>
      </c>
      <c r="F629" s="36" t="s">
        <v>18199</v>
      </c>
      <c r="G629" s="36" t="s">
        <v>121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24467</v>
      </c>
      <c r="C630" s="36" t="s">
        <v>120</v>
      </c>
      <c r="D630" s="36" t="s">
        <v>24468</v>
      </c>
      <c r="E630" s="36" t="s">
        <v>24469</v>
      </c>
      <c r="F630" s="36" t="s">
        <v>18199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26246</v>
      </c>
      <c r="C631" s="36" t="s">
        <v>120</v>
      </c>
      <c r="D631" s="36" t="s">
        <v>18034</v>
      </c>
      <c r="E631" s="36" t="s">
        <v>17758</v>
      </c>
      <c r="F631" s="36" t="s">
        <v>18199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19151</v>
      </c>
      <c r="C632" s="36" t="s">
        <v>120</v>
      </c>
      <c r="D632" s="36" t="s">
        <v>22667</v>
      </c>
      <c r="E632" s="36" t="s">
        <v>16991</v>
      </c>
      <c r="F632" s="36" t="s">
        <v>18199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19152</v>
      </c>
      <c r="C633" s="36" t="s">
        <v>120</v>
      </c>
      <c r="D633" s="36" t="s">
        <v>18783</v>
      </c>
      <c r="E633" s="36" t="s">
        <v>16836</v>
      </c>
      <c r="F633" s="36" t="s">
        <v>18199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15813</v>
      </c>
      <c r="C634" s="36" t="s">
        <v>120</v>
      </c>
      <c r="D634" s="36" t="s">
        <v>24440</v>
      </c>
      <c r="E634" s="36" t="s">
        <v>20453</v>
      </c>
      <c r="F634" s="36" t="s">
        <v>18199</v>
      </c>
      <c r="G634" s="36" t="s">
        <v>121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27595</v>
      </c>
      <c r="C635" s="36" t="s">
        <v>120</v>
      </c>
      <c r="D635" s="36" t="s">
        <v>23912</v>
      </c>
      <c r="E635" s="36" t="s">
        <v>17620</v>
      </c>
      <c r="F635" s="36" t="s">
        <v>18199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21228</v>
      </c>
      <c r="C636" s="36" t="s">
        <v>120</v>
      </c>
      <c r="D636" s="36" t="s">
        <v>24470</v>
      </c>
      <c r="E636" s="36" t="s">
        <v>18358</v>
      </c>
      <c r="F636" s="36" t="s">
        <v>18199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27234</v>
      </c>
      <c r="C637" s="36" t="s">
        <v>120</v>
      </c>
      <c r="D637" s="36" t="s">
        <v>17442</v>
      </c>
      <c r="E637" s="36" t="s">
        <v>16902</v>
      </c>
      <c r="F637" s="36" t="s">
        <v>18199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19153</v>
      </c>
      <c r="C638" s="36" t="s">
        <v>120</v>
      </c>
      <c r="D638" s="36" t="s">
        <v>24471</v>
      </c>
      <c r="E638" s="36" t="s">
        <v>23991</v>
      </c>
      <c r="F638" s="36" t="s">
        <v>18199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14089</v>
      </c>
      <c r="C639" s="36" t="s">
        <v>120</v>
      </c>
      <c r="D639" s="36" t="s">
        <v>24472</v>
      </c>
      <c r="E639" s="36" t="s">
        <v>17650</v>
      </c>
      <c r="F639" s="36" t="s">
        <v>18199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25462</v>
      </c>
      <c r="C640" s="36" t="s">
        <v>120</v>
      </c>
      <c r="D640" s="36" t="s">
        <v>24494</v>
      </c>
      <c r="E640" s="36" t="s">
        <v>17693</v>
      </c>
      <c r="F640" s="36" t="s">
        <v>18199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16574</v>
      </c>
      <c r="C641" s="36" t="s">
        <v>120</v>
      </c>
      <c r="D641" s="36" t="s">
        <v>24441</v>
      </c>
      <c r="E641" s="36" t="s">
        <v>16902</v>
      </c>
      <c r="F641" s="36" t="s">
        <v>18199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19803</v>
      </c>
      <c r="C642" s="36" t="s">
        <v>120</v>
      </c>
      <c r="D642" s="36" t="s">
        <v>24473</v>
      </c>
      <c r="E642" s="36" t="s">
        <v>18257</v>
      </c>
      <c r="F642" s="36" t="s">
        <v>18199</v>
      </c>
      <c r="G642" s="36" t="s">
        <v>123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13854</v>
      </c>
      <c r="C643" s="36" t="s">
        <v>120</v>
      </c>
      <c r="D643" s="36" t="s">
        <v>24474</v>
      </c>
      <c r="E643" s="36" t="s">
        <v>17610</v>
      </c>
      <c r="F643" s="36" t="s">
        <v>18199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29133</v>
      </c>
      <c r="C644" s="36" t="s">
        <v>120</v>
      </c>
      <c r="D644" s="36" t="s">
        <v>24521</v>
      </c>
      <c r="E644" s="36" t="s">
        <v>16819</v>
      </c>
      <c r="F644" s="36" t="s">
        <v>18199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24170</v>
      </c>
      <c r="C645" s="36" t="s">
        <v>120</v>
      </c>
      <c r="D645" s="36" t="s">
        <v>24442</v>
      </c>
      <c r="E645" s="36" t="s">
        <v>17376</v>
      </c>
      <c r="F645" s="36" t="s">
        <v>18199</v>
      </c>
      <c r="G645" s="36" t="s">
        <v>121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29103</v>
      </c>
      <c r="C646" s="36" t="s">
        <v>120</v>
      </c>
      <c r="D646" s="36" t="s">
        <v>24559</v>
      </c>
      <c r="E646" s="36" t="s">
        <v>28738</v>
      </c>
      <c r="F646" s="36" t="s">
        <v>18199</v>
      </c>
      <c r="G646" s="36" t="s">
        <v>121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14792</v>
      </c>
      <c r="C647" s="36" t="s">
        <v>120</v>
      </c>
      <c r="D647" s="36" t="s">
        <v>24475</v>
      </c>
      <c r="E647" s="36" t="s">
        <v>17092</v>
      </c>
      <c r="F647" s="36" t="s">
        <v>18199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14931</v>
      </c>
      <c r="C648" s="36" t="s">
        <v>120</v>
      </c>
      <c r="D648" s="36" t="s">
        <v>18045</v>
      </c>
      <c r="E648" s="36" t="s">
        <v>17477</v>
      </c>
      <c r="F648" s="36" t="s">
        <v>18199</v>
      </c>
      <c r="G648" s="36" t="s">
        <v>121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14793</v>
      </c>
      <c r="C649" s="36" t="s">
        <v>120</v>
      </c>
      <c r="D649" s="36" t="s">
        <v>24476</v>
      </c>
      <c r="E649" s="36" t="s">
        <v>16942</v>
      </c>
      <c r="F649" s="36" t="s">
        <v>18199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14794</v>
      </c>
      <c r="C650" s="36" t="s">
        <v>120</v>
      </c>
      <c r="D650" s="36" t="s">
        <v>24443</v>
      </c>
      <c r="E650" s="36" t="s">
        <v>17527</v>
      </c>
      <c r="F650" s="36" t="s">
        <v>18199</v>
      </c>
      <c r="G650" s="36" t="s">
        <v>121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29134</v>
      </c>
      <c r="C651" s="36" t="s">
        <v>120</v>
      </c>
      <c r="D651" s="36" t="s">
        <v>24523</v>
      </c>
      <c r="E651" s="36" t="s">
        <v>22920</v>
      </c>
      <c r="F651" s="36" t="s">
        <v>18199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29104</v>
      </c>
      <c r="C652" s="36" t="s">
        <v>120</v>
      </c>
      <c r="D652" s="36" t="s">
        <v>27145</v>
      </c>
      <c r="E652" s="36" t="s">
        <v>17055</v>
      </c>
      <c r="F652" s="36" t="s">
        <v>18199</v>
      </c>
      <c r="G652" s="36" t="s">
        <v>121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29135</v>
      </c>
      <c r="C653" s="36" t="s">
        <v>120</v>
      </c>
      <c r="D653" s="36" t="s">
        <v>24524</v>
      </c>
      <c r="E653" s="36" t="s">
        <v>17024</v>
      </c>
      <c r="F653" s="36" t="s">
        <v>18199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14388</v>
      </c>
      <c r="C654" s="36" t="s">
        <v>120</v>
      </c>
      <c r="D654" s="36" t="s">
        <v>17821</v>
      </c>
      <c r="E654" s="36" t="s">
        <v>17535</v>
      </c>
      <c r="F654" s="36" t="s">
        <v>18199</v>
      </c>
      <c r="G654" s="36" t="s">
        <v>121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29136</v>
      </c>
      <c r="C655" s="36" t="s">
        <v>120</v>
      </c>
      <c r="D655" s="36" t="s">
        <v>24525</v>
      </c>
      <c r="E655" s="36" t="s">
        <v>17006</v>
      </c>
      <c r="F655" s="36" t="s">
        <v>18199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29137</v>
      </c>
      <c r="C656" s="36" t="s">
        <v>120</v>
      </c>
      <c r="D656" s="36" t="s">
        <v>29138</v>
      </c>
      <c r="E656" s="36" t="s">
        <v>17343</v>
      </c>
      <c r="F656" s="36" t="s">
        <v>18199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14090</v>
      </c>
      <c r="C657" s="36" t="s">
        <v>120</v>
      </c>
      <c r="D657" s="36" t="s">
        <v>24444</v>
      </c>
      <c r="E657" s="36" t="s">
        <v>17264</v>
      </c>
      <c r="F657" s="36" t="s">
        <v>18199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24445</v>
      </c>
      <c r="C658" s="36" t="s">
        <v>120</v>
      </c>
      <c r="D658" s="36" t="s">
        <v>24446</v>
      </c>
      <c r="E658" s="36" t="s">
        <v>17367</v>
      </c>
      <c r="F658" s="36" t="s">
        <v>18199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29139</v>
      </c>
      <c r="C659" s="36" t="s">
        <v>120</v>
      </c>
      <c r="D659" s="36" t="s">
        <v>29140</v>
      </c>
      <c r="E659" s="36" t="s">
        <v>16875</v>
      </c>
      <c r="F659" s="36" t="s">
        <v>18199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13855</v>
      </c>
      <c r="C660" s="36" t="s">
        <v>120</v>
      </c>
      <c r="D660" s="36" t="s">
        <v>24447</v>
      </c>
      <c r="E660" s="36" t="s">
        <v>17313</v>
      </c>
      <c r="F660" s="36" t="s">
        <v>18199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25818</v>
      </c>
      <c r="C661" s="36" t="s">
        <v>120</v>
      </c>
      <c r="D661" s="36" t="s">
        <v>24564</v>
      </c>
      <c r="E661" s="36" t="s">
        <v>17058</v>
      </c>
      <c r="F661" s="36" t="s">
        <v>18199</v>
      </c>
      <c r="G661" s="36" t="s">
        <v>121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29141</v>
      </c>
      <c r="C662" s="36" t="s">
        <v>120</v>
      </c>
      <c r="D662" s="36" t="s">
        <v>29142</v>
      </c>
      <c r="E662" s="36" t="s">
        <v>16819</v>
      </c>
      <c r="F662" s="36" t="s">
        <v>18199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29105</v>
      </c>
      <c r="C663" s="36" t="s">
        <v>120</v>
      </c>
      <c r="D663" s="36" t="s">
        <v>29106</v>
      </c>
      <c r="E663" s="36" t="s">
        <v>17075</v>
      </c>
      <c r="F663" s="36" t="s">
        <v>18199</v>
      </c>
      <c r="G663" s="36" t="s">
        <v>121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22175</v>
      </c>
      <c r="C664" s="36" t="s">
        <v>120</v>
      </c>
      <c r="D664" s="36" t="s">
        <v>24477</v>
      </c>
      <c r="E664" s="36" t="s">
        <v>16848</v>
      </c>
      <c r="F664" s="36" t="s">
        <v>18199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29107</v>
      </c>
      <c r="C665" s="36" t="s">
        <v>120</v>
      </c>
      <c r="D665" s="36" t="s">
        <v>29108</v>
      </c>
      <c r="E665" s="36" t="s">
        <v>25721</v>
      </c>
      <c r="F665" s="36" t="s">
        <v>18199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29109</v>
      </c>
      <c r="C666" s="36" t="s">
        <v>120</v>
      </c>
      <c r="D666" s="36" t="s">
        <v>29110</v>
      </c>
      <c r="E666" s="36" t="s">
        <v>16835</v>
      </c>
      <c r="F666" s="36" t="s">
        <v>18199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29143</v>
      </c>
      <c r="C667" s="36" t="s">
        <v>120</v>
      </c>
      <c r="D667" s="36" t="s">
        <v>29144</v>
      </c>
      <c r="E667" s="36" t="s">
        <v>25402</v>
      </c>
      <c r="F667" s="36" t="s">
        <v>18199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29111</v>
      </c>
      <c r="C668" s="36" t="s">
        <v>120</v>
      </c>
      <c r="D668" s="36" t="s">
        <v>24839</v>
      </c>
      <c r="E668" s="36" t="s">
        <v>20768</v>
      </c>
      <c r="F668" s="36" t="s">
        <v>18199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29145</v>
      </c>
      <c r="C669" s="36" t="s">
        <v>120</v>
      </c>
      <c r="D669" s="36" t="s">
        <v>29146</v>
      </c>
      <c r="E669" s="36" t="s">
        <v>18050</v>
      </c>
      <c r="F669" s="36" t="s">
        <v>18199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23684</v>
      </c>
      <c r="C670" s="36" t="s">
        <v>120</v>
      </c>
      <c r="D670" s="36" t="s">
        <v>18046</v>
      </c>
      <c r="E670" s="36" t="s">
        <v>16883</v>
      </c>
      <c r="F670" s="36" t="s">
        <v>18199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29147</v>
      </c>
      <c r="C671" s="36" t="s">
        <v>120</v>
      </c>
      <c r="D671" s="36" t="s">
        <v>29148</v>
      </c>
      <c r="E671" s="36" t="s">
        <v>17030</v>
      </c>
      <c r="F671" s="36" t="s">
        <v>18199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14238</v>
      </c>
      <c r="C672" s="36" t="s">
        <v>120</v>
      </c>
      <c r="D672" s="36" t="s">
        <v>24448</v>
      </c>
      <c r="E672" s="36" t="s">
        <v>16877</v>
      </c>
      <c r="F672" s="36" t="s">
        <v>18199</v>
      </c>
      <c r="G672" s="36" t="s">
        <v>121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14546</v>
      </c>
      <c r="C673" s="36" t="s">
        <v>120</v>
      </c>
      <c r="D673" s="36" t="s">
        <v>24449</v>
      </c>
      <c r="E673" s="36" t="s">
        <v>16825</v>
      </c>
      <c r="F673" s="36" t="s">
        <v>18199</v>
      </c>
      <c r="G673" s="36" t="s">
        <v>121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14091</v>
      </c>
      <c r="C674" s="36" t="s">
        <v>120</v>
      </c>
      <c r="D674" s="36" t="s">
        <v>24450</v>
      </c>
      <c r="E674" s="36" t="s">
        <v>16968</v>
      </c>
      <c r="F674" s="36" t="s">
        <v>18199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14092</v>
      </c>
      <c r="C675" s="36" t="s">
        <v>120</v>
      </c>
      <c r="D675" s="36" t="s">
        <v>24451</v>
      </c>
      <c r="E675" s="36" t="s">
        <v>16912</v>
      </c>
      <c r="F675" s="36" t="s">
        <v>18199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21569</v>
      </c>
      <c r="C676" s="36" t="s">
        <v>120</v>
      </c>
      <c r="D676" s="36" t="s">
        <v>24478</v>
      </c>
      <c r="E676" s="36" t="s">
        <v>16821</v>
      </c>
      <c r="F676" s="36" t="s">
        <v>18199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21610</v>
      </c>
      <c r="C677" s="36" t="s">
        <v>120</v>
      </c>
      <c r="D677" s="36" t="s">
        <v>18786</v>
      </c>
      <c r="E677" s="36" t="s">
        <v>17880</v>
      </c>
      <c r="F677" s="36" t="s">
        <v>18205</v>
      </c>
      <c r="G677" s="36" t="s">
        <v>121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28304</v>
      </c>
      <c r="C678" s="36" t="s">
        <v>120</v>
      </c>
      <c r="D678" s="36" t="s">
        <v>17660</v>
      </c>
      <c r="E678" s="36" t="s">
        <v>26947</v>
      </c>
      <c r="F678" s="36" t="s">
        <v>18205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15912</v>
      </c>
      <c r="C679" s="36" t="s">
        <v>120</v>
      </c>
      <c r="D679" s="36" t="s">
        <v>24519</v>
      </c>
      <c r="E679" s="36" t="s">
        <v>18608</v>
      </c>
      <c r="F679" s="36" t="s">
        <v>18205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15913</v>
      </c>
      <c r="C680" s="36" t="s">
        <v>120</v>
      </c>
      <c r="D680" s="36" t="s">
        <v>23159</v>
      </c>
      <c r="E680" s="36" t="s">
        <v>16903</v>
      </c>
      <c r="F680" s="36" t="s">
        <v>18205</v>
      </c>
      <c r="G680" s="36" t="s">
        <v>121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15914</v>
      </c>
      <c r="C681" s="36" t="s">
        <v>120</v>
      </c>
      <c r="D681" s="36" t="s">
        <v>24520</v>
      </c>
      <c r="E681" s="36" t="s">
        <v>17443</v>
      </c>
      <c r="F681" s="36" t="s">
        <v>18205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15915</v>
      </c>
      <c r="C682" s="36" t="s">
        <v>120</v>
      </c>
      <c r="D682" s="36" t="s">
        <v>23805</v>
      </c>
      <c r="E682" s="36" t="s">
        <v>18609</v>
      </c>
      <c r="F682" s="36" t="s">
        <v>18205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19079</v>
      </c>
      <c r="C683" s="36" t="s">
        <v>120</v>
      </c>
      <c r="D683" s="36" t="s">
        <v>24488</v>
      </c>
      <c r="E683" s="36" t="s">
        <v>17934</v>
      </c>
      <c r="F683" s="36" t="s">
        <v>18205</v>
      </c>
      <c r="G683" s="36" t="s">
        <v>121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15916</v>
      </c>
      <c r="C684" s="36" t="s">
        <v>120</v>
      </c>
      <c r="D684" s="36" t="s">
        <v>23770</v>
      </c>
      <c r="E684" s="36" t="s">
        <v>18610</v>
      </c>
      <c r="F684" s="36" t="s">
        <v>18205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15917</v>
      </c>
      <c r="C685" s="36" t="s">
        <v>120</v>
      </c>
      <c r="D685" s="36" t="s">
        <v>24489</v>
      </c>
      <c r="E685" s="36" t="s">
        <v>17091</v>
      </c>
      <c r="F685" s="36" t="s">
        <v>18205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15918</v>
      </c>
      <c r="C686" s="36" t="s">
        <v>120</v>
      </c>
      <c r="D686" s="36" t="s">
        <v>24490</v>
      </c>
      <c r="E686" s="36" t="s">
        <v>16991</v>
      </c>
      <c r="F686" s="36" t="s">
        <v>18205</v>
      </c>
      <c r="G686" s="36" t="s">
        <v>121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15919</v>
      </c>
      <c r="C687" s="36" t="s">
        <v>120</v>
      </c>
      <c r="D687" s="36" t="s">
        <v>18783</v>
      </c>
      <c r="E687" s="36" t="s">
        <v>23400</v>
      </c>
      <c r="F687" s="36" t="s">
        <v>18205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15072</v>
      </c>
      <c r="C688" s="36" t="s">
        <v>120</v>
      </c>
      <c r="D688" s="36" t="s">
        <v>17733</v>
      </c>
      <c r="E688" s="36" t="s">
        <v>17088</v>
      </c>
      <c r="F688" s="36" t="s">
        <v>18205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13469</v>
      </c>
      <c r="C689" s="36" t="s">
        <v>120</v>
      </c>
      <c r="D689" s="36" t="s">
        <v>23912</v>
      </c>
      <c r="E689" s="36" t="s">
        <v>18611</v>
      </c>
      <c r="F689" s="36" t="s">
        <v>18205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15920</v>
      </c>
      <c r="C690" s="36" t="s">
        <v>120</v>
      </c>
      <c r="D690" s="36" t="s">
        <v>17442</v>
      </c>
      <c r="E690" s="36" t="s">
        <v>17035</v>
      </c>
      <c r="F690" s="36" t="s">
        <v>18205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14795</v>
      </c>
      <c r="C691" s="36" t="s">
        <v>120</v>
      </c>
      <c r="D691" s="36" t="s">
        <v>24493</v>
      </c>
      <c r="E691" s="36" t="s">
        <v>17092</v>
      </c>
      <c r="F691" s="36" t="s">
        <v>18205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13470</v>
      </c>
      <c r="C692" s="36" t="s">
        <v>120</v>
      </c>
      <c r="D692" s="36" t="s">
        <v>24472</v>
      </c>
      <c r="E692" s="36" t="s">
        <v>23332</v>
      </c>
      <c r="F692" s="36" t="s">
        <v>18205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15073</v>
      </c>
      <c r="C693" s="36" t="s">
        <v>120</v>
      </c>
      <c r="D693" s="36" t="s">
        <v>24494</v>
      </c>
      <c r="E693" s="36" t="s">
        <v>17146</v>
      </c>
      <c r="F693" s="36" t="s">
        <v>18205</v>
      </c>
      <c r="G693" s="36" t="s">
        <v>121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14389</v>
      </c>
      <c r="C694" s="36" t="s">
        <v>120</v>
      </c>
      <c r="D694" s="36" t="s">
        <v>24441</v>
      </c>
      <c r="E694" s="36" t="s">
        <v>17325</v>
      </c>
      <c r="F694" s="36" t="s">
        <v>18205</v>
      </c>
      <c r="G694" s="36" t="s">
        <v>121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16002</v>
      </c>
      <c r="C695" s="36" t="s">
        <v>120</v>
      </c>
      <c r="D695" s="36" t="s">
        <v>24473</v>
      </c>
      <c r="E695" s="36" t="s">
        <v>17030</v>
      </c>
      <c r="F695" s="36" t="s">
        <v>18205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13856</v>
      </c>
      <c r="C696" s="36" t="s">
        <v>120</v>
      </c>
      <c r="D696" s="36" t="s">
        <v>24474</v>
      </c>
      <c r="E696" s="36" t="s">
        <v>16895</v>
      </c>
      <c r="F696" s="36" t="s">
        <v>18205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15074</v>
      </c>
      <c r="C697" s="36" t="s">
        <v>120</v>
      </c>
      <c r="D697" s="36" t="s">
        <v>24521</v>
      </c>
      <c r="E697" s="36" t="s">
        <v>17023</v>
      </c>
      <c r="F697" s="36" t="s">
        <v>18205</v>
      </c>
      <c r="G697" s="36" t="s">
        <v>123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14239</v>
      </c>
      <c r="C698" s="36" t="s">
        <v>120</v>
      </c>
      <c r="D698" s="36" t="s">
        <v>24495</v>
      </c>
      <c r="E698" s="36" t="s">
        <v>16932</v>
      </c>
      <c r="F698" s="36" t="s">
        <v>18205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29261</v>
      </c>
      <c r="C699" s="36" t="s">
        <v>120</v>
      </c>
      <c r="D699" s="36" t="s">
        <v>24557</v>
      </c>
      <c r="E699" s="36" t="s">
        <v>16903</v>
      </c>
      <c r="F699" s="36" t="s">
        <v>18205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15075</v>
      </c>
      <c r="C700" s="36" t="s">
        <v>120</v>
      </c>
      <c r="D700" s="36" t="s">
        <v>24522</v>
      </c>
      <c r="E700" s="36" t="s">
        <v>17030</v>
      </c>
      <c r="F700" s="36" t="s">
        <v>18205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14932</v>
      </c>
      <c r="C701" s="36" t="s">
        <v>120</v>
      </c>
      <c r="D701" s="36" t="s">
        <v>24475</v>
      </c>
      <c r="E701" s="36" t="s">
        <v>17258</v>
      </c>
      <c r="F701" s="36" t="s">
        <v>18205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29246</v>
      </c>
      <c r="C702" s="36" t="s">
        <v>120</v>
      </c>
      <c r="D702" s="36" t="s">
        <v>28313</v>
      </c>
      <c r="E702" s="36" t="s">
        <v>17368</v>
      </c>
      <c r="F702" s="36" t="s">
        <v>18205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29262</v>
      </c>
      <c r="C703" s="36" t="s">
        <v>120</v>
      </c>
      <c r="D703" s="36" t="s">
        <v>24443</v>
      </c>
      <c r="E703" s="36" t="s">
        <v>17766</v>
      </c>
      <c r="F703" s="36" t="s">
        <v>18205</v>
      </c>
      <c r="G703" s="36" t="s">
        <v>121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14406</v>
      </c>
      <c r="C704" s="36" t="s">
        <v>120</v>
      </c>
      <c r="D704" s="36" t="s">
        <v>24523</v>
      </c>
      <c r="E704" s="36" t="s">
        <v>17690</v>
      </c>
      <c r="F704" s="36" t="s">
        <v>18205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13471</v>
      </c>
      <c r="C705" s="36" t="s">
        <v>120</v>
      </c>
      <c r="D705" s="36" t="s">
        <v>24524</v>
      </c>
      <c r="E705" s="36" t="s">
        <v>17040</v>
      </c>
      <c r="F705" s="36" t="s">
        <v>18205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29263</v>
      </c>
      <c r="C706" s="36" t="s">
        <v>120</v>
      </c>
      <c r="D706" s="36" t="s">
        <v>24446</v>
      </c>
      <c r="E706" s="36" t="s">
        <v>17438</v>
      </c>
      <c r="F706" s="36" t="s">
        <v>18205</v>
      </c>
      <c r="G706" s="36" t="s">
        <v>121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13857</v>
      </c>
      <c r="C707" s="36" t="s">
        <v>120</v>
      </c>
      <c r="D707" s="36" t="s">
        <v>24525</v>
      </c>
      <c r="E707" s="36" t="s">
        <v>16984</v>
      </c>
      <c r="F707" s="36" t="s">
        <v>18205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29264</v>
      </c>
      <c r="C708" s="36" t="s">
        <v>120</v>
      </c>
      <c r="D708" s="36" t="s">
        <v>24447</v>
      </c>
      <c r="E708" s="36" t="s">
        <v>16874</v>
      </c>
      <c r="F708" s="36" t="s">
        <v>18205</v>
      </c>
      <c r="G708" s="36" t="s">
        <v>121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29247</v>
      </c>
      <c r="C709" s="36" t="s">
        <v>120</v>
      </c>
      <c r="D709" s="36" t="s">
        <v>24623</v>
      </c>
      <c r="E709" s="36" t="s">
        <v>17929</v>
      </c>
      <c r="F709" s="36" t="s">
        <v>18205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29265</v>
      </c>
      <c r="C710" s="36" t="s">
        <v>120</v>
      </c>
      <c r="D710" s="36" t="s">
        <v>18761</v>
      </c>
      <c r="E710" s="36" t="s">
        <v>16819</v>
      </c>
      <c r="F710" s="36" t="s">
        <v>18205</v>
      </c>
      <c r="G710" s="36" t="s">
        <v>121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29248</v>
      </c>
      <c r="C711" s="36" t="s">
        <v>120</v>
      </c>
      <c r="D711" s="36" t="s">
        <v>29140</v>
      </c>
      <c r="E711" s="36" t="s">
        <v>21399</v>
      </c>
      <c r="F711" s="36" t="s">
        <v>18205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29266</v>
      </c>
      <c r="C712" s="36" t="s">
        <v>120</v>
      </c>
      <c r="D712" s="36" t="s">
        <v>24564</v>
      </c>
      <c r="E712" s="36" t="s">
        <v>17309</v>
      </c>
      <c r="F712" s="36" t="s">
        <v>18205</v>
      </c>
      <c r="G712" s="36" t="s">
        <v>121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29249</v>
      </c>
      <c r="C713" s="36" t="s">
        <v>120</v>
      </c>
      <c r="D713" s="36" t="s">
        <v>18620</v>
      </c>
      <c r="E713" s="36" t="s">
        <v>25400</v>
      </c>
      <c r="F713" s="36" t="s">
        <v>18205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29267</v>
      </c>
      <c r="C714" s="36" t="s">
        <v>120</v>
      </c>
      <c r="D714" s="36" t="s">
        <v>29106</v>
      </c>
      <c r="E714" s="36" t="s">
        <v>16964</v>
      </c>
      <c r="F714" s="36" t="s">
        <v>18205</v>
      </c>
      <c r="G714" s="36" t="s">
        <v>121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29268</v>
      </c>
      <c r="C715" s="36" t="s">
        <v>120</v>
      </c>
      <c r="D715" s="36" t="s">
        <v>18048</v>
      </c>
      <c r="E715" s="36" t="s">
        <v>16958</v>
      </c>
      <c r="F715" s="36" t="s">
        <v>18205</v>
      </c>
      <c r="G715" s="36" t="s">
        <v>121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29269</v>
      </c>
      <c r="C716" s="36" t="s">
        <v>120</v>
      </c>
      <c r="D716" s="36" t="s">
        <v>29212</v>
      </c>
      <c r="E716" s="36" t="s">
        <v>16821</v>
      </c>
      <c r="F716" s="36" t="s">
        <v>18205</v>
      </c>
      <c r="G716" s="36" t="s">
        <v>121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29270</v>
      </c>
      <c r="C717" s="36" t="s">
        <v>120</v>
      </c>
      <c r="D717" s="36" t="s">
        <v>29108</v>
      </c>
      <c r="E717" s="36" t="s">
        <v>16819</v>
      </c>
      <c r="F717" s="36" t="s">
        <v>18205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29250</v>
      </c>
      <c r="C718" s="36" t="s">
        <v>120</v>
      </c>
      <c r="D718" s="36" t="s">
        <v>29179</v>
      </c>
      <c r="E718" s="36" t="s">
        <v>21299</v>
      </c>
      <c r="F718" s="36" t="s">
        <v>18205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29271</v>
      </c>
      <c r="C719" s="36" t="s">
        <v>120</v>
      </c>
      <c r="D719" s="36" t="s">
        <v>29110</v>
      </c>
      <c r="E719" s="36" t="s">
        <v>16819</v>
      </c>
      <c r="F719" s="36" t="s">
        <v>18205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29272</v>
      </c>
      <c r="C720" s="36" t="s">
        <v>120</v>
      </c>
      <c r="D720" s="36" t="s">
        <v>18046</v>
      </c>
      <c r="E720" s="36" t="s">
        <v>17606</v>
      </c>
      <c r="F720" s="36" t="s">
        <v>18205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25606</v>
      </c>
      <c r="C721" s="36" t="s">
        <v>120</v>
      </c>
      <c r="D721" s="36" t="s">
        <v>24839</v>
      </c>
      <c r="E721" s="36" t="s">
        <v>16885</v>
      </c>
      <c r="F721" s="36" t="s">
        <v>18205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29251</v>
      </c>
      <c r="C722" s="36" t="s">
        <v>120</v>
      </c>
      <c r="D722" s="36" t="s">
        <v>29146</v>
      </c>
      <c r="E722" s="36" t="s">
        <v>17685</v>
      </c>
      <c r="F722" s="36" t="s">
        <v>18205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29273</v>
      </c>
      <c r="C723" s="36" t="s">
        <v>120</v>
      </c>
      <c r="D723" s="36" t="s">
        <v>24448</v>
      </c>
      <c r="E723" s="36" t="s">
        <v>17966</v>
      </c>
      <c r="F723" s="36" t="s">
        <v>18205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29252</v>
      </c>
      <c r="C724" s="36" t="s">
        <v>120</v>
      </c>
      <c r="D724" s="36" t="s">
        <v>29148</v>
      </c>
      <c r="E724" s="36" t="s">
        <v>16819</v>
      </c>
      <c r="F724" s="36" t="s">
        <v>18205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29274</v>
      </c>
      <c r="C725" s="36" t="s">
        <v>120</v>
      </c>
      <c r="D725" s="36" t="s">
        <v>24449</v>
      </c>
      <c r="E725" s="36" t="s">
        <v>16819</v>
      </c>
      <c r="F725" s="36" t="s">
        <v>18205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28325</v>
      </c>
      <c r="C726" s="36" t="s">
        <v>120</v>
      </c>
      <c r="D726" s="36" t="s">
        <v>24527</v>
      </c>
      <c r="E726" s="36" t="s">
        <v>16883</v>
      </c>
      <c r="F726" s="36" t="s">
        <v>18205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8569</v>
      </c>
      <c r="C727" s="36" t="s">
        <v>120</v>
      </c>
      <c r="D727" s="36" t="s">
        <v>24528</v>
      </c>
      <c r="E727" s="36" t="s">
        <v>16850</v>
      </c>
      <c r="F727" s="36" t="s">
        <v>18205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15244</v>
      </c>
      <c r="C728" s="36" t="s">
        <v>120</v>
      </c>
      <c r="D728" s="36" t="s">
        <v>24526</v>
      </c>
      <c r="E728" s="36" t="s">
        <v>16819</v>
      </c>
      <c r="F728" s="36" t="s">
        <v>18205</v>
      </c>
      <c r="G728" s="36" t="s">
        <v>123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25906</v>
      </c>
      <c r="C729" s="36" t="s">
        <v>120</v>
      </c>
      <c r="D729" s="36" t="s">
        <v>25596</v>
      </c>
      <c r="E729" s="36" t="s">
        <v>16917</v>
      </c>
      <c r="F729" s="36" t="s">
        <v>18205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28305</v>
      </c>
      <c r="C730" s="36" t="s">
        <v>120</v>
      </c>
      <c r="D730" s="36" t="s">
        <v>28306</v>
      </c>
      <c r="E730" s="36" t="s">
        <v>16960</v>
      </c>
      <c r="F730" s="36" t="s">
        <v>18205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26338</v>
      </c>
      <c r="C731" s="36" t="s">
        <v>120</v>
      </c>
      <c r="D731" s="36" t="s">
        <v>26339</v>
      </c>
      <c r="E731" s="36" t="s">
        <v>16821</v>
      </c>
      <c r="F731" s="36" t="s">
        <v>18205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8367</v>
      </c>
      <c r="C732" s="36" t="s">
        <v>120</v>
      </c>
      <c r="D732" s="36" t="s">
        <v>21386</v>
      </c>
      <c r="E732" s="36" t="s">
        <v>17734</v>
      </c>
      <c r="F732" s="36" t="s">
        <v>18210</v>
      </c>
      <c r="G732" s="36" t="s">
        <v>121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8368</v>
      </c>
      <c r="C733" s="36" t="s">
        <v>120</v>
      </c>
      <c r="D733" s="36" t="s">
        <v>24486</v>
      </c>
      <c r="E733" s="36" t="s">
        <v>17124</v>
      </c>
      <c r="F733" s="36" t="s">
        <v>18210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15705</v>
      </c>
      <c r="C734" s="36" t="s">
        <v>120</v>
      </c>
      <c r="D734" s="36" t="s">
        <v>24493</v>
      </c>
      <c r="E734" s="36" t="s">
        <v>16832</v>
      </c>
      <c r="F734" s="36" t="s">
        <v>18210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19945</v>
      </c>
      <c r="C735" s="36" t="s">
        <v>120</v>
      </c>
      <c r="D735" s="36" t="s">
        <v>24442</v>
      </c>
      <c r="E735" s="36" t="s">
        <v>17270</v>
      </c>
      <c r="F735" s="36" t="s">
        <v>18210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8369</v>
      </c>
      <c r="C736" s="36" t="s">
        <v>120</v>
      </c>
      <c r="D736" s="36" t="s">
        <v>24557</v>
      </c>
      <c r="E736" s="36" t="s">
        <v>17196</v>
      </c>
      <c r="F736" s="36" t="s">
        <v>18210</v>
      </c>
      <c r="G736" s="36" t="s">
        <v>121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24890</v>
      </c>
      <c r="C737" s="36" t="s">
        <v>120</v>
      </c>
      <c r="D737" s="36" t="s">
        <v>22668</v>
      </c>
      <c r="E737" s="36" t="s">
        <v>16883</v>
      </c>
      <c r="F737" s="36" t="s">
        <v>18210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28471</v>
      </c>
      <c r="C738" s="36" t="s">
        <v>120</v>
      </c>
      <c r="D738" s="36" t="s">
        <v>27145</v>
      </c>
      <c r="E738" s="36" t="s">
        <v>16958</v>
      </c>
      <c r="F738" s="36" t="s">
        <v>18210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23861</v>
      </c>
      <c r="C739" s="36" t="s">
        <v>120</v>
      </c>
      <c r="D739" s="36" t="s">
        <v>24444</v>
      </c>
      <c r="E739" s="36" t="s">
        <v>16835</v>
      </c>
      <c r="F739" s="36" t="s">
        <v>18210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24837</v>
      </c>
      <c r="C740" s="36" t="s">
        <v>120</v>
      </c>
      <c r="D740" s="36" t="s">
        <v>18761</v>
      </c>
      <c r="E740" s="36" t="s">
        <v>17323</v>
      </c>
      <c r="F740" s="36" t="s">
        <v>18210</v>
      </c>
      <c r="G740" s="36" t="s">
        <v>121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19797</v>
      </c>
      <c r="C741" s="36" t="s">
        <v>120</v>
      </c>
      <c r="D741" s="36" t="s">
        <v>24623</v>
      </c>
      <c r="E741" s="36" t="s">
        <v>16821</v>
      </c>
      <c r="F741" s="36" t="s">
        <v>18210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19755</v>
      </c>
      <c r="C742" s="36" t="s">
        <v>120</v>
      </c>
      <c r="D742" s="36" t="s">
        <v>24564</v>
      </c>
      <c r="E742" s="36" t="s">
        <v>16939</v>
      </c>
      <c r="F742" s="36" t="s">
        <v>18210</v>
      </c>
      <c r="G742" s="36" t="s">
        <v>121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28472</v>
      </c>
      <c r="C743" s="36" t="s">
        <v>120</v>
      </c>
      <c r="D743" s="36" t="s">
        <v>18048</v>
      </c>
      <c r="E743" s="36" t="s">
        <v>17626</v>
      </c>
      <c r="F743" s="36" t="s">
        <v>18210</v>
      </c>
      <c r="G743" s="36" t="s">
        <v>121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24838</v>
      </c>
      <c r="C744" s="36" t="s">
        <v>120</v>
      </c>
      <c r="D744" s="36" t="s">
        <v>24839</v>
      </c>
      <c r="E744" s="36" t="s">
        <v>17202</v>
      </c>
      <c r="F744" s="36" t="s">
        <v>18210</v>
      </c>
      <c r="G744" s="36" t="s">
        <v>121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28473</v>
      </c>
      <c r="C745" s="36" t="s">
        <v>120</v>
      </c>
      <c r="D745" s="36" t="s">
        <v>24448</v>
      </c>
      <c r="E745" s="36" t="s">
        <v>17298</v>
      </c>
      <c r="F745" s="36" t="s">
        <v>18210</v>
      </c>
      <c r="G745" s="36" t="s">
        <v>121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25306</v>
      </c>
      <c r="C746" s="36" t="s">
        <v>120</v>
      </c>
      <c r="D746" s="36" t="s">
        <v>24449</v>
      </c>
      <c r="E746" s="36" t="s">
        <v>16884</v>
      </c>
      <c r="F746" s="36" t="s">
        <v>18210</v>
      </c>
      <c r="G746" s="36" t="s">
        <v>121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28474</v>
      </c>
      <c r="C747" s="36" t="s">
        <v>120</v>
      </c>
      <c r="D747" s="36" t="s">
        <v>24527</v>
      </c>
      <c r="E747" s="36" t="s">
        <v>16883</v>
      </c>
      <c r="F747" s="36" t="s">
        <v>18210</v>
      </c>
      <c r="G747" s="36" t="s">
        <v>121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24840</v>
      </c>
      <c r="C748" s="36" t="s">
        <v>120</v>
      </c>
      <c r="D748" s="36" t="s">
        <v>24841</v>
      </c>
      <c r="E748" s="36" t="s">
        <v>16819</v>
      </c>
      <c r="F748" s="36" t="s">
        <v>18210</v>
      </c>
      <c r="G748" s="36" t="s">
        <v>121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25939</v>
      </c>
      <c r="C749" s="36" t="s">
        <v>120</v>
      </c>
      <c r="D749" s="36" t="s">
        <v>25940</v>
      </c>
      <c r="E749" s="36" t="s">
        <v>16842</v>
      </c>
      <c r="F749" s="36" t="s">
        <v>18210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25941</v>
      </c>
      <c r="C750" s="36" t="s">
        <v>120</v>
      </c>
      <c r="D750" s="36" t="s">
        <v>25942</v>
      </c>
      <c r="E750" s="36" t="s">
        <v>16822</v>
      </c>
      <c r="F750" s="36" t="s">
        <v>18210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12828</v>
      </c>
      <c r="C751" s="36" t="s">
        <v>120</v>
      </c>
      <c r="D751" s="36" t="s">
        <v>21386</v>
      </c>
      <c r="E751" s="36" t="s">
        <v>27466</v>
      </c>
      <c r="F751" s="36" t="s">
        <v>18251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14562</v>
      </c>
      <c r="C752" s="36" t="s">
        <v>120</v>
      </c>
      <c r="D752" s="36" t="s">
        <v>18605</v>
      </c>
      <c r="E752" s="36" t="s">
        <v>18185</v>
      </c>
      <c r="F752" s="36" t="s">
        <v>18251</v>
      </c>
      <c r="G752" s="36" t="s">
        <v>123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13870</v>
      </c>
      <c r="C753" s="36" t="s">
        <v>120</v>
      </c>
      <c r="D753" s="36" t="s">
        <v>17436</v>
      </c>
      <c r="E753" s="36" t="s">
        <v>17703</v>
      </c>
      <c r="F753" s="36" t="s">
        <v>18251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8486</v>
      </c>
      <c r="C754" s="36" t="s">
        <v>120</v>
      </c>
      <c r="D754" s="36" t="s">
        <v>23159</v>
      </c>
      <c r="E754" s="36" t="s">
        <v>17703</v>
      </c>
      <c r="F754" s="36" t="s">
        <v>18251</v>
      </c>
      <c r="G754" s="36" t="s">
        <v>121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525</v>
      </c>
      <c r="C755" s="36" t="s">
        <v>120</v>
      </c>
      <c r="D755" s="36" t="s">
        <v>17439</v>
      </c>
      <c r="E755" s="36" t="s">
        <v>17968</v>
      </c>
      <c r="F755" s="36" t="s">
        <v>18246</v>
      </c>
      <c r="G755" s="36" t="s">
        <v>121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8487</v>
      </c>
      <c r="C756" s="36" t="s">
        <v>120</v>
      </c>
      <c r="D756" s="36" t="s">
        <v>17442</v>
      </c>
      <c r="E756" s="36" t="s">
        <v>17620</v>
      </c>
      <c r="F756" s="36" t="s">
        <v>18251</v>
      </c>
      <c r="G756" s="36" t="s">
        <v>121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7193</v>
      </c>
      <c r="C757" s="36" t="s">
        <v>120</v>
      </c>
      <c r="D757" s="36" t="s">
        <v>24474</v>
      </c>
      <c r="E757" s="36" t="s">
        <v>16920</v>
      </c>
      <c r="F757" s="36" t="s">
        <v>18251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7194</v>
      </c>
      <c r="C758" s="36" t="s">
        <v>120</v>
      </c>
      <c r="D758" s="36" t="s">
        <v>24473</v>
      </c>
      <c r="E758" s="36" t="s">
        <v>16845</v>
      </c>
      <c r="F758" s="36" t="s">
        <v>18251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7083</v>
      </c>
      <c r="C759" s="36" t="s">
        <v>120</v>
      </c>
      <c r="D759" s="36" t="s">
        <v>24521</v>
      </c>
      <c r="E759" s="36" t="s">
        <v>16819</v>
      </c>
      <c r="F759" s="36" t="s">
        <v>18251</v>
      </c>
      <c r="G759" s="36" t="s">
        <v>123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14118</v>
      </c>
      <c r="C760" s="36" t="s">
        <v>120</v>
      </c>
      <c r="D760" s="36" t="s">
        <v>24442</v>
      </c>
      <c r="E760" s="36" t="s">
        <v>16952</v>
      </c>
      <c r="F760" s="36" t="s">
        <v>18251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7084</v>
      </c>
      <c r="C761" s="36" t="s">
        <v>120</v>
      </c>
      <c r="D761" s="36" t="s">
        <v>24522</v>
      </c>
      <c r="E761" s="36" t="s">
        <v>16819</v>
      </c>
      <c r="F761" s="36" t="s">
        <v>18251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15076</v>
      </c>
      <c r="C762" s="36" t="s">
        <v>120</v>
      </c>
      <c r="D762" s="36" t="s">
        <v>24557</v>
      </c>
      <c r="E762" s="36" t="s">
        <v>16942</v>
      </c>
      <c r="F762" s="36" t="s">
        <v>18251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7195</v>
      </c>
      <c r="C763" s="36" t="s">
        <v>120</v>
      </c>
      <c r="D763" s="36" t="s">
        <v>24608</v>
      </c>
      <c r="E763" s="36" t="s">
        <v>16960</v>
      </c>
      <c r="F763" s="36" t="s">
        <v>18251</v>
      </c>
      <c r="G763" s="36" t="s">
        <v>123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15694</v>
      </c>
      <c r="C764" s="36" t="s">
        <v>120</v>
      </c>
      <c r="D764" s="36" t="s">
        <v>24558</v>
      </c>
      <c r="E764" s="36" t="s">
        <v>17035</v>
      </c>
      <c r="F764" s="36" t="s">
        <v>18251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7085</v>
      </c>
      <c r="C765" s="36" t="s">
        <v>120</v>
      </c>
      <c r="D765" s="36" t="s">
        <v>24559</v>
      </c>
      <c r="E765" s="36" t="s">
        <v>16819</v>
      </c>
      <c r="F765" s="36" t="s">
        <v>18251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21392</v>
      </c>
      <c r="C766" s="36" t="s">
        <v>120</v>
      </c>
      <c r="D766" s="36" t="s">
        <v>24443</v>
      </c>
      <c r="E766" s="36" t="s">
        <v>16835</v>
      </c>
      <c r="F766" s="36" t="s">
        <v>18251</v>
      </c>
      <c r="G766" s="36" t="s">
        <v>121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23707</v>
      </c>
      <c r="C767" s="36" t="s">
        <v>120</v>
      </c>
      <c r="D767" s="36" t="s">
        <v>18761</v>
      </c>
      <c r="E767" s="36" t="s">
        <v>17438</v>
      </c>
      <c r="F767" s="36" t="s">
        <v>18251</v>
      </c>
      <c r="G767" s="36" t="s">
        <v>121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15611</v>
      </c>
      <c r="C768" s="36" t="s">
        <v>120</v>
      </c>
      <c r="D768" s="36" t="s">
        <v>23745</v>
      </c>
      <c r="E768" s="36" t="s">
        <v>17793</v>
      </c>
      <c r="F768" s="36" t="s">
        <v>18252</v>
      </c>
      <c r="G768" s="36" t="s">
        <v>121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16024</v>
      </c>
      <c r="C769" s="36" t="s">
        <v>120</v>
      </c>
      <c r="D769" s="36" t="s">
        <v>24543</v>
      </c>
      <c r="E769" s="36" t="s">
        <v>16819</v>
      </c>
      <c r="F769" s="36" t="s">
        <v>18252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15612</v>
      </c>
      <c r="C770" s="36" t="s">
        <v>120</v>
      </c>
      <c r="D770" s="36" t="s">
        <v>24270</v>
      </c>
      <c r="E770" s="36" t="s">
        <v>16866</v>
      </c>
      <c r="F770" s="36" t="s">
        <v>18252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28579</v>
      </c>
      <c r="C771" s="36" t="s">
        <v>120</v>
      </c>
      <c r="D771" s="36" t="s">
        <v>28580</v>
      </c>
      <c r="E771" s="36" t="s">
        <v>16819</v>
      </c>
      <c r="F771" s="36" t="s">
        <v>18252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23049</v>
      </c>
      <c r="C772" s="36" t="s">
        <v>120</v>
      </c>
      <c r="D772" s="36" t="s">
        <v>18584</v>
      </c>
      <c r="E772" s="36" t="s">
        <v>17167</v>
      </c>
      <c r="F772" s="36" t="s">
        <v>18252</v>
      </c>
      <c r="G772" s="36" t="s">
        <v>121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15613</v>
      </c>
      <c r="C773" s="36" t="s">
        <v>120</v>
      </c>
      <c r="D773" s="36" t="s">
        <v>18237</v>
      </c>
      <c r="E773" s="36" t="s">
        <v>16939</v>
      </c>
      <c r="F773" s="36" t="s">
        <v>18252</v>
      </c>
      <c r="G773" s="36" t="s">
        <v>121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20700</v>
      </c>
      <c r="C774" s="36" t="s">
        <v>120</v>
      </c>
      <c r="D774" s="36" t="s">
        <v>24271</v>
      </c>
      <c r="E774" s="36" t="s">
        <v>17350</v>
      </c>
      <c r="F774" s="36" t="s">
        <v>18252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15614</v>
      </c>
      <c r="C775" s="36" t="s">
        <v>120</v>
      </c>
      <c r="D775" s="36" t="s">
        <v>24544</v>
      </c>
      <c r="E775" s="36" t="s">
        <v>17009</v>
      </c>
      <c r="F775" s="36" t="s">
        <v>18252</v>
      </c>
      <c r="G775" s="36" t="s">
        <v>121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28581</v>
      </c>
      <c r="C776" s="36" t="s">
        <v>120</v>
      </c>
      <c r="D776" s="36" t="s">
        <v>28225</v>
      </c>
      <c r="E776" s="36" t="s">
        <v>17690</v>
      </c>
      <c r="F776" s="36" t="s">
        <v>18252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24240</v>
      </c>
      <c r="C777" s="36" t="s">
        <v>120</v>
      </c>
      <c r="D777" s="36" t="s">
        <v>24545</v>
      </c>
      <c r="E777" s="36" t="s">
        <v>17685</v>
      </c>
      <c r="F777" s="36" t="s">
        <v>18252</v>
      </c>
      <c r="G777" s="36" t="s">
        <v>121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28863</v>
      </c>
      <c r="C778" s="36" t="s">
        <v>120</v>
      </c>
      <c r="D778" s="36" t="s">
        <v>28864</v>
      </c>
      <c r="E778" s="36" t="s">
        <v>16862</v>
      </c>
      <c r="F778" s="36" t="s">
        <v>18252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24241</v>
      </c>
      <c r="C779" s="36" t="s">
        <v>120</v>
      </c>
      <c r="D779" s="36" t="s">
        <v>24546</v>
      </c>
      <c r="E779" s="36" t="s">
        <v>16929</v>
      </c>
      <c r="F779" s="36" t="s">
        <v>18252</v>
      </c>
      <c r="G779" s="36" t="s">
        <v>121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24587</v>
      </c>
      <c r="C780" s="36" t="s">
        <v>120</v>
      </c>
      <c r="D780" s="36" t="s">
        <v>24588</v>
      </c>
      <c r="E780" s="36" t="s">
        <v>17388</v>
      </c>
      <c r="F780" s="36" t="s">
        <v>18252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15191</v>
      </c>
      <c r="C781" s="36" t="s">
        <v>120</v>
      </c>
      <c r="D781" s="36" t="s">
        <v>23989</v>
      </c>
      <c r="E781" s="36" t="s">
        <v>16897</v>
      </c>
      <c r="F781" s="36" t="s">
        <v>18248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24825</v>
      </c>
      <c r="C782" s="36" t="s">
        <v>120</v>
      </c>
      <c r="D782" s="36" t="s">
        <v>18085</v>
      </c>
      <c r="E782" s="36" t="s">
        <v>20560</v>
      </c>
      <c r="F782" s="36" t="s">
        <v>18247</v>
      </c>
      <c r="G782" s="36" t="s">
        <v>121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24848</v>
      </c>
      <c r="C783" s="36" t="s">
        <v>120</v>
      </c>
      <c r="D783" s="36" t="s">
        <v>24849</v>
      </c>
      <c r="E783" s="36" t="s">
        <v>16985</v>
      </c>
      <c r="F783" s="36" t="s">
        <v>18247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8570</v>
      </c>
      <c r="C784" s="36" t="s">
        <v>120</v>
      </c>
      <c r="D784" s="36" t="s">
        <v>18243</v>
      </c>
      <c r="E784" s="36" t="s">
        <v>16937</v>
      </c>
      <c r="F784" s="36" t="s">
        <v>18247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14796</v>
      </c>
      <c r="C785" s="36" t="s">
        <v>120</v>
      </c>
      <c r="D785" s="36" t="s">
        <v>18786</v>
      </c>
      <c r="E785" s="36" t="s">
        <v>17698</v>
      </c>
      <c r="F785" s="36" t="s">
        <v>18249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14052</v>
      </c>
      <c r="C786" s="36" t="s">
        <v>120</v>
      </c>
      <c r="D786" s="36" t="s">
        <v>17436</v>
      </c>
      <c r="E786" s="36" t="s">
        <v>18023</v>
      </c>
      <c r="F786" s="36" t="s">
        <v>18249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14053</v>
      </c>
      <c r="C787" s="36" t="s">
        <v>120</v>
      </c>
      <c r="D787" s="36" t="s">
        <v>23159</v>
      </c>
      <c r="E787" s="36" t="s">
        <v>17736</v>
      </c>
      <c r="F787" s="36" t="s">
        <v>18249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630</v>
      </c>
      <c r="C788" s="36" t="s">
        <v>120</v>
      </c>
      <c r="D788" s="36" t="s">
        <v>19201</v>
      </c>
      <c r="E788" s="36" t="s">
        <v>17028</v>
      </c>
      <c r="F788" s="36" t="s">
        <v>18264</v>
      </c>
      <c r="G788" s="36" t="s">
        <v>123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14194</v>
      </c>
      <c r="C789" s="36" t="s">
        <v>120</v>
      </c>
      <c r="D789" s="36" t="s">
        <v>24494</v>
      </c>
      <c r="E789" s="36" t="s">
        <v>17281</v>
      </c>
      <c r="F789" s="36" t="s">
        <v>18249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25975</v>
      </c>
      <c r="C790" s="36" t="s">
        <v>120</v>
      </c>
      <c r="D790" s="36" t="s">
        <v>25976</v>
      </c>
      <c r="E790" s="36" t="s">
        <v>16835</v>
      </c>
      <c r="F790" s="36" t="s">
        <v>18264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14933</v>
      </c>
      <c r="C791" s="36" t="s">
        <v>120</v>
      </c>
      <c r="D791" s="36" t="s">
        <v>24547</v>
      </c>
      <c r="E791" s="36" t="s">
        <v>17469</v>
      </c>
      <c r="F791" s="36" t="s">
        <v>18253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21393</v>
      </c>
      <c r="C792" s="36" t="s">
        <v>120</v>
      </c>
      <c r="D792" s="36" t="s">
        <v>24548</v>
      </c>
      <c r="E792" s="36" t="s">
        <v>17758</v>
      </c>
      <c r="F792" s="36" t="s">
        <v>21194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28593</v>
      </c>
      <c r="C793" s="36" t="s">
        <v>120</v>
      </c>
      <c r="D793" s="36" t="s">
        <v>24578</v>
      </c>
      <c r="E793" s="36" t="s">
        <v>17582</v>
      </c>
      <c r="F793" s="36" t="s">
        <v>18265</v>
      </c>
      <c r="G793" s="36" t="s">
        <v>121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16162</v>
      </c>
      <c r="C794" s="36" t="s">
        <v>188</v>
      </c>
      <c r="D794" s="36" t="s">
        <v>17294</v>
      </c>
      <c r="E794" s="36" t="s">
        <v>16819</v>
      </c>
      <c r="F794" s="36" t="s">
        <v>18032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21332</v>
      </c>
      <c r="C795" s="36" t="s">
        <v>188</v>
      </c>
      <c r="D795" s="36" t="s">
        <v>17910</v>
      </c>
      <c r="E795" s="36" t="s">
        <v>16822</v>
      </c>
      <c r="F795" s="36" t="s">
        <v>18032</v>
      </c>
      <c r="G795" s="36" t="s">
        <v>123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16163</v>
      </c>
      <c r="C796" s="36" t="s">
        <v>188</v>
      </c>
      <c r="D796" s="36" t="s">
        <v>18027</v>
      </c>
      <c r="E796" s="36" t="s">
        <v>16912</v>
      </c>
      <c r="F796" s="36" t="s">
        <v>18032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18925</v>
      </c>
      <c r="C797" s="36" t="s">
        <v>188</v>
      </c>
      <c r="D797" s="36" t="s">
        <v>17295</v>
      </c>
      <c r="E797" s="36" t="s">
        <v>16819</v>
      </c>
      <c r="F797" s="36" t="s">
        <v>18032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19880</v>
      </c>
      <c r="C798" s="36" t="s">
        <v>188</v>
      </c>
      <c r="D798" s="36" t="s">
        <v>17297</v>
      </c>
      <c r="E798" s="36" t="s">
        <v>16912</v>
      </c>
      <c r="F798" s="36" t="s">
        <v>18032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8227</v>
      </c>
      <c r="C799" s="36" t="s">
        <v>188</v>
      </c>
      <c r="D799" s="36" t="s">
        <v>18026</v>
      </c>
      <c r="E799" s="36" t="s">
        <v>16912</v>
      </c>
      <c r="F799" s="36" t="s">
        <v>18032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25760</v>
      </c>
      <c r="C800" s="36" t="s">
        <v>188</v>
      </c>
      <c r="D800" s="36" t="s">
        <v>25761</v>
      </c>
      <c r="E800" s="36" t="s">
        <v>16821</v>
      </c>
      <c r="F800" s="36" t="s">
        <v>18032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18926</v>
      </c>
      <c r="C801" s="36" t="s">
        <v>188</v>
      </c>
      <c r="D801" s="36" t="s">
        <v>18028</v>
      </c>
      <c r="E801" s="36" t="s">
        <v>16877</v>
      </c>
      <c r="F801" s="36" t="s">
        <v>18032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20920</v>
      </c>
      <c r="C802" s="36" t="s">
        <v>188</v>
      </c>
      <c r="D802" s="36" t="s">
        <v>17299</v>
      </c>
      <c r="E802" s="36" t="s">
        <v>16916</v>
      </c>
      <c r="F802" s="36" t="s">
        <v>18032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16164</v>
      </c>
      <c r="C803" s="36" t="s">
        <v>188</v>
      </c>
      <c r="D803" s="36" t="s">
        <v>17883</v>
      </c>
      <c r="E803" s="36" t="s">
        <v>16822</v>
      </c>
      <c r="F803" s="36" t="s">
        <v>18032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21333</v>
      </c>
      <c r="C804" s="36" t="s">
        <v>188</v>
      </c>
      <c r="D804" s="36" t="s">
        <v>17300</v>
      </c>
      <c r="E804" s="36" t="s">
        <v>16874</v>
      </c>
      <c r="F804" s="36" t="s">
        <v>18032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14872</v>
      </c>
      <c r="C805" s="36" t="s">
        <v>188</v>
      </c>
      <c r="D805" s="36" t="s">
        <v>18909</v>
      </c>
      <c r="E805" s="36" t="s">
        <v>16960</v>
      </c>
      <c r="F805" s="36" t="s">
        <v>18032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18927</v>
      </c>
      <c r="C806" s="36" t="s">
        <v>188</v>
      </c>
      <c r="D806" s="36" t="s">
        <v>17303</v>
      </c>
      <c r="E806" s="36" t="s">
        <v>16960</v>
      </c>
      <c r="F806" s="36" t="s">
        <v>18032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25762</v>
      </c>
      <c r="C807" s="36" t="s">
        <v>188</v>
      </c>
      <c r="D807" s="36" t="s">
        <v>17304</v>
      </c>
      <c r="E807" s="36" t="s">
        <v>16822</v>
      </c>
      <c r="F807" s="36" t="s">
        <v>18032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21864</v>
      </c>
      <c r="C808" s="36" t="s">
        <v>188</v>
      </c>
      <c r="D808" s="36" t="s">
        <v>17302</v>
      </c>
      <c r="E808" s="36" t="s">
        <v>16958</v>
      </c>
      <c r="F808" s="36" t="s">
        <v>18032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16165</v>
      </c>
      <c r="C809" s="36" t="s">
        <v>188</v>
      </c>
      <c r="D809" s="36" t="s">
        <v>17884</v>
      </c>
      <c r="E809" s="36" t="s">
        <v>16821</v>
      </c>
      <c r="F809" s="36" t="s">
        <v>18032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16166</v>
      </c>
      <c r="C810" s="36" t="s">
        <v>188</v>
      </c>
      <c r="D810" s="36" t="s">
        <v>17822</v>
      </c>
      <c r="E810" s="36" t="s">
        <v>16821</v>
      </c>
      <c r="F810" s="36" t="s">
        <v>18032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22531</v>
      </c>
      <c r="C811" s="36" t="s">
        <v>188</v>
      </c>
      <c r="D811" s="36" t="s">
        <v>18029</v>
      </c>
      <c r="E811" s="36" t="s">
        <v>16960</v>
      </c>
      <c r="F811" s="36" t="s">
        <v>18032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21334</v>
      </c>
      <c r="C812" s="36" t="s">
        <v>188</v>
      </c>
      <c r="D812" s="36" t="s">
        <v>17305</v>
      </c>
      <c r="E812" s="36" t="s">
        <v>16821</v>
      </c>
      <c r="F812" s="36" t="s">
        <v>18032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16167</v>
      </c>
      <c r="C813" s="36" t="s">
        <v>188</v>
      </c>
      <c r="D813" s="36" t="s">
        <v>17885</v>
      </c>
      <c r="E813" s="36" t="s">
        <v>16822</v>
      </c>
      <c r="F813" s="36" t="s">
        <v>18032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21865</v>
      </c>
      <c r="C814" s="36" t="s">
        <v>188</v>
      </c>
      <c r="D814" s="36" t="s">
        <v>17823</v>
      </c>
      <c r="E814" s="36" t="s">
        <v>16916</v>
      </c>
      <c r="F814" s="36" t="s">
        <v>18032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19881</v>
      </c>
      <c r="C815" s="36" t="s">
        <v>188</v>
      </c>
      <c r="D815" s="36" t="s">
        <v>17886</v>
      </c>
      <c r="E815" s="36" t="s">
        <v>16822</v>
      </c>
      <c r="F815" s="36" t="s">
        <v>18032</v>
      </c>
      <c r="G815" s="36" t="s">
        <v>123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16168</v>
      </c>
      <c r="C816" s="36" t="s">
        <v>188</v>
      </c>
      <c r="D816" s="36" t="s">
        <v>17888</v>
      </c>
      <c r="E816" s="36" t="s">
        <v>16822</v>
      </c>
      <c r="F816" s="36" t="s">
        <v>18032</v>
      </c>
      <c r="G816" s="36" t="s">
        <v>123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16169</v>
      </c>
      <c r="C817" s="36" t="s">
        <v>188</v>
      </c>
      <c r="D817" s="36" t="s">
        <v>17824</v>
      </c>
      <c r="E817" s="36" t="s">
        <v>16822</v>
      </c>
      <c r="F817" s="36" t="s">
        <v>18032</v>
      </c>
      <c r="G817" s="36" t="s">
        <v>123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18928</v>
      </c>
      <c r="C818" s="36" t="s">
        <v>188</v>
      </c>
      <c r="D818" s="36" t="s">
        <v>17306</v>
      </c>
      <c r="E818" s="36" t="s">
        <v>16912</v>
      </c>
      <c r="F818" s="36" t="s">
        <v>18032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8228</v>
      </c>
      <c r="C819" s="36" t="s">
        <v>188</v>
      </c>
      <c r="D819" s="36" t="s">
        <v>17887</v>
      </c>
      <c r="E819" s="36" t="s">
        <v>16958</v>
      </c>
      <c r="F819" s="36" t="s">
        <v>18032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16459</v>
      </c>
      <c r="C820" s="36" t="s">
        <v>188</v>
      </c>
      <c r="D820" s="36" t="s">
        <v>18076</v>
      </c>
      <c r="E820" s="36" t="s">
        <v>16823</v>
      </c>
      <c r="F820" s="36" t="s">
        <v>18032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20625</v>
      </c>
      <c r="C821" s="36" t="s">
        <v>188</v>
      </c>
      <c r="D821" s="36" t="s">
        <v>17889</v>
      </c>
      <c r="E821" s="36" t="s">
        <v>16957</v>
      </c>
      <c r="F821" s="36" t="s">
        <v>18032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16170</v>
      </c>
      <c r="C822" s="36" t="s">
        <v>188</v>
      </c>
      <c r="D822" s="36" t="s">
        <v>17307</v>
      </c>
      <c r="E822" s="36" t="s">
        <v>16960</v>
      </c>
      <c r="F822" s="36" t="s">
        <v>18032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16171</v>
      </c>
      <c r="C823" s="36" t="s">
        <v>188</v>
      </c>
      <c r="D823" s="36" t="s">
        <v>18918</v>
      </c>
      <c r="E823" s="36" t="s">
        <v>16822</v>
      </c>
      <c r="F823" s="36" t="s">
        <v>18032</v>
      </c>
      <c r="G823" s="36" t="s">
        <v>123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18929</v>
      </c>
      <c r="C824" s="36" t="s">
        <v>188</v>
      </c>
      <c r="D824" s="36" t="s">
        <v>18077</v>
      </c>
      <c r="E824" s="36" t="s">
        <v>16957</v>
      </c>
      <c r="F824" s="36" t="s">
        <v>18032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20458</v>
      </c>
      <c r="C825" s="36" t="s">
        <v>188</v>
      </c>
      <c r="D825" s="36" t="s">
        <v>17911</v>
      </c>
      <c r="E825" s="36" t="s">
        <v>16958</v>
      </c>
      <c r="F825" s="36" t="s">
        <v>18032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16172</v>
      </c>
      <c r="C826" s="36" t="s">
        <v>188</v>
      </c>
      <c r="D826" s="36" t="s">
        <v>22720</v>
      </c>
      <c r="E826" s="36" t="s">
        <v>16960</v>
      </c>
      <c r="F826" s="36" t="s">
        <v>18032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19469</v>
      </c>
      <c r="C827" s="36" t="s">
        <v>188</v>
      </c>
      <c r="D827" s="36" t="s">
        <v>18030</v>
      </c>
      <c r="E827" s="36" t="s">
        <v>16957</v>
      </c>
      <c r="F827" s="36" t="s">
        <v>18032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16668</v>
      </c>
      <c r="C828" s="36" t="s">
        <v>188</v>
      </c>
      <c r="D828" s="36" t="s">
        <v>17308</v>
      </c>
      <c r="E828" s="36" t="s">
        <v>16960</v>
      </c>
      <c r="F828" s="36" t="s">
        <v>18032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16173</v>
      </c>
      <c r="C829" s="36" t="s">
        <v>188</v>
      </c>
      <c r="D829" s="36" t="s">
        <v>22921</v>
      </c>
      <c r="E829" s="36" t="s">
        <v>16823</v>
      </c>
      <c r="F829" s="36" t="s">
        <v>18032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14873</v>
      </c>
      <c r="C830" s="36" t="s">
        <v>188</v>
      </c>
      <c r="D830" s="36" t="s">
        <v>18031</v>
      </c>
      <c r="E830" s="36" t="s">
        <v>16958</v>
      </c>
      <c r="F830" s="36" t="s">
        <v>18032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16174</v>
      </c>
      <c r="C831" s="36" t="s">
        <v>188</v>
      </c>
      <c r="D831" s="36" t="s">
        <v>18078</v>
      </c>
      <c r="E831" s="36" t="s">
        <v>16874</v>
      </c>
      <c r="F831" s="36" t="s">
        <v>18032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16175</v>
      </c>
      <c r="C832" s="36" t="s">
        <v>188</v>
      </c>
      <c r="D832" s="36" t="s">
        <v>17890</v>
      </c>
      <c r="E832" s="36" t="s">
        <v>16912</v>
      </c>
      <c r="F832" s="36" t="s">
        <v>18032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13876</v>
      </c>
      <c r="C833" s="36" t="s">
        <v>188</v>
      </c>
      <c r="D833" s="36" t="s">
        <v>20817</v>
      </c>
      <c r="E833" s="36" t="s">
        <v>16823</v>
      </c>
      <c r="F833" s="36" t="s">
        <v>18032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16176</v>
      </c>
      <c r="C834" s="36" t="s">
        <v>188</v>
      </c>
      <c r="D834" s="36" t="s">
        <v>24384</v>
      </c>
      <c r="E834" s="36" t="s">
        <v>16916</v>
      </c>
      <c r="F834" s="36" t="s">
        <v>18032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16177</v>
      </c>
      <c r="C835" s="36" t="s">
        <v>188</v>
      </c>
      <c r="D835" s="36" t="s">
        <v>21828</v>
      </c>
      <c r="E835" s="36" t="s">
        <v>16951</v>
      </c>
      <c r="F835" s="36" t="s">
        <v>18032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16178</v>
      </c>
      <c r="C836" s="36" t="s">
        <v>188</v>
      </c>
      <c r="D836" s="36" t="s">
        <v>18079</v>
      </c>
      <c r="E836" s="36" t="s">
        <v>16951</v>
      </c>
      <c r="F836" s="36" t="s">
        <v>18032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19675</v>
      </c>
      <c r="C837" s="36" t="s">
        <v>188</v>
      </c>
      <c r="D837" s="36" t="s">
        <v>17891</v>
      </c>
      <c r="E837" s="36" t="s">
        <v>16951</v>
      </c>
      <c r="F837" s="36" t="s">
        <v>18032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20626</v>
      </c>
      <c r="C838" s="36" t="s">
        <v>188</v>
      </c>
      <c r="D838" s="36" t="s">
        <v>18261</v>
      </c>
      <c r="E838" s="36" t="s">
        <v>16824</v>
      </c>
      <c r="F838" s="36" t="s">
        <v>18032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19882</v>
      </c>
      <c r="C839" s="36" t="s">
        <v>188</v>
      </c>
      <c r="D839" s="36" t="s">
        <v>24368</v>
      </c>
      <c r="E839" s="36" t="s">
        <v>16917</v>
      </c>
      <c r="F839" s="36" t="s">
        <v>18032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16179</v>
      </c>
      <c r="C840" s="36" t="s">
        <v>188</v>
      </c>
      <c r="D840" s="36" t="s">
        <v>18080</v>
      </c>
      <c r="E840" s="36" t="s">
        <v>16959</v>
      </c>
      <c r="F840" s="36" t="s">
        <v>18032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20627</v>
      </c>
      <c r="C841" s="36" t="s">
        <v>188</v>
      </c>
      <c r="D841" s="36" t="s">
        <v>18590</v>
      </c>
      <c r="E841" s="36" t="s">
        <v>16848</v>
      </c>
      <c r="F841" s="36" t="s">
        <v>18032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20628</v>
      </c>
      <c r="C842" s="36" t="s">
        <v>188</v>
      </c>
      <c r="D842" s="36" t="s">
        <v>24385</v>
      </c>
      <c r="E842" s="36" t="s">
        <v>16878</v>
      </c>
      <c r="F842" s="36" t="s">
        <v>18032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21133</v>
      </c>
      <c r="C843" s="36" t="s">
        <v>188</v>
      </c>
      <c r="D843" s="36" t="s">
        <v>18766</v>
      </c>
      <c r="E843" s="36" t="s">
        <v>17136</v>
      </c>
      <c r="F843" s="36" t="s">
        <v>18032</v>
      </c>
      <c r="G843" s="36" t="s">
        <v>123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21134</v>
      </c>
      <c r="C844" s="36" t="s">
        <v>188</v>
      </c>
      <c r="D844" s="36" t="s">
        <v>18081</v>
      </c>
      <c r="E844" s="36" t="s">
        <v>16921</v>
      </c>
      <c r="F844" s="36" t="s">
        <v>18032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21135</v>
      </c>
      <c r="C845" s="36" t="s">
        <v>188</v>
      </c>
      <c r="D845" s="36" t="s">
        <v>18532</v>
      </c>
      <c r="E845" s="36" t="s">
        <v>17014</v>
      </c>
      <c r="F845" s="36" t="s">
        <v>18032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21335</v>
      </c>
      <c r="C846" s="36" t="s">
        <v>188</v>
      </c>
      <c r="D846" s="36" t="s">
        <v>18533</v>
      </c>
      <c r="E846" s="36" t="s">
        <v>17170</v>
      </c>
      <c r="F846" s="36" t="s">
        <v>18032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21496</v>
      </c>
      <c r="C847" s="36" t="s">
        <v>188</v>
      </c>
      <c r="D847" s="36" t="s">
        <v>24386</v>
      </c>
      <c r="E847" s="36" t="s">
        <v>16881</v>
      </c>
      <c r="F847" s="36" t="s">
        <v>18032</v>
      </c>
      <c r="G847" s="36" t="s">
        <v>123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21866</v>
      </c>
      <c r="C848" s="36" t="s">
        <v>188</v>
      </c>
      <c r="D848" s="36" t="s">
        <v>18082</v>
      </c>
      <c r="E848" s="36" t="s">
        <v>16883</v>
      </c>
      <c r="F848" s="36" t="s">
        <v>18032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21867</v>
      </c>
      <c r="C849" s="36" t="s">
        <v>188</v>
      </c>
      <c r="D849" s="36" t="s">
        <v>18534</v>
      </c>
      <c r="E849" s="36" t="s">
        <v>16852</v>
      </c>
      <c r="F849" s="36" t="s">
        <v>18032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24063</v>
      </c>
      <c r="C850" s="36" t="s">
        <v>188</v>
      </c>
      <c r="D850" s="36" t="s">
        <v>18084</v>
      </c>
      <c r="E850" s="36" t="s">
        <v>16854</v>
      </c>
      <c r="F850" s="36" t="s">
        <v>18032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21136</v>
      </c>
      <c r="C851" s="36" t="s">
        <v>188</v>
      </c>
      <c r="D851" s="36" t="s">
        <v>17629</v>
      </c>
      <c r="E851" s="36" t="s">
        <v>17141</v>
      </c>
      <c r="F851" s="36" t="s">
        <v>18032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20629</v>
      </c>
      <c r="C852" s="36" t="s">
        <v>188</v>
      </c>
      <c r="D852" s="36" t="s">
        <v>22922</v>
      </c>
      <c r="E852" s="36" t="s">
        <v>16975</v>
      </c>
      <c r="F852" s="36" t="s">
        <v>18032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16180</v>
      </c>
      <c r="C853" s="36" t="s">
        <v>188</v>
      </c>
      <c r="D853" s="36" t="s">
        <v>18083</v>
      </c>
      <c r="E853" s="36" t="s">
        <v>17022</v>
      </c>
      <c r="F853" s="36" t="s">
        <v>18032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23627</v>
      </c>
      <c r="C854" s="36" t="s">
        <v>188</v>
      </c>
      <c r="D854" s="36" t="s">
        <v>24387</v>
      </c>
      <c r="E854" s="36" t="s">
        <v>17457</v>
      </c>
      <c r="F854" s="36" t="s">
        <v>18032</v>
      </c>
      <c r="G854" s="36" t="s">
        <v>123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24388</v>
      </c>
      <c r="C855" s="36" t="s">
        <v>188</v>
      </c>
      <c r="D855" s="36" t="s">
        <v>18085</v>
      </c>
      <c r="E855" s="36" t="s">
        <v>17058</v>
      </c>
      <c r="F855" s="36" t="s">
        <v>18032</v>
      </c>
      <c r="G855" s="36" t="s">
        <v>123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21691</v>
      </c>
      <c r="C856" s="36" t="s">
        <v>188</v>
      </c>
      <c r="D856" s="36" t="s">
        <v>18536</v>
      </c>
      <c r="E856" s="36" t="s">
        <v>16862</v>
      </c>
      <c r="F856" s="36" t="s">
        <v>18032</v>
      </c>
      <c r="G856" s="36" t="s">
        <v>123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16588</v>
      </c>
      <c r="C857" s="36" t="s">
        <v>188</v>
      </c>
      <c r="D857" s="36" t="s">
        <v>24369</v>
      </c>
      <c r="E857" s="36" t="s">
        <v>17193</v>
      </c>
      <c r="F857" s="36" t="s">
        <v>18032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24669</v>
      </c>
      <c r="C858" s="36" t="s">
        <v>188</v>
      </c>
      <c r="D858" s="36" t="s">
        <v>24416</v>
      </c>
      <c r="E858" s="36" t="s">
        <v>16969</v>
      </c>
      <c r="F858" s="36" t="s">
        <v>18032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24389</v>
      </c>
      <c r="C859" s="36" t="s">
        <v>188</v>
      </c>
      <c r="D859" s="36" t="s">
        <v>18537</v>
      </c>
      <c r="E859" s="36" t="s">
        <v>16938</v>
      </c>
      <c r="F859" s="36" t="s">
        <v>18032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20630</v>
      </c>
      <c r="C860" s="36" t="s">
        <v>188</v>
      </c>
      <c r="D860" s="36" t="s">
        <v>18086</v>
      </c>
      <c r="E860" s="36" t="s">
        <v>16860</v>
      </c>
      <c r="F860" s="36" t="s">
        <v>18032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20631</v>
      </c>
      <c r="C861" s="36" t="s">
        <v>188</v>
      </c>
      <c r="D861" s="36" t="s">
        <v>18538</v>
      </c>
      <c r="E861" s="36" t="s">
        <v>17018</v>
      </c>
      <c r="F861" s="36" t="s">
        <v>18032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21692</v>
      </c>
      <c r="C862" s="36" t="s">
        <v>188</v>
      </c>
      <c r="D862" s="36" t="s">
        <v>18202</v>
      </c>
      <c r="E862" s="36" t="s">
        <v>16829</v>
      </c>
      <c r="F862" s="36" t="s">
        <v>18032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20921</v>
      </c>
      <c r="C863" s="36" t="s">
        <v>188</v>
      </c>
      <c r="D863" s="36" t="s">
        <v>18539</v>
      </c>
      <c r="E863" s="36" t="s">
        <v>17754</v>
      </c>
      <c r="F863" s="36" t="s">
        <v>18032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24390</v>
      </c>
      <c r="C864" s="36" t="s">
        <v>188</v>
      </c>
      <c r="D864" s="36" t="s">
        <v>18087</v>
      </c>
      <c r="E864" s="36" t="s">
        <v>17504</v>
      </c>
      <c r="F864" s="36" t="s">
        <v>18032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20922</v>
      </c>
      <c r="C865" s="36" t="s">
        <v>188</v>
      </c>
      <c r="D865" s="36" t="s">
        <v>24370</v>
      </c>
      <c r="E865" s="36" t="s">
        <v>17536</v>
      </c>
      <c r="F865" s="36" t="s">
        <v>18032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25416</v>
      </c>
      <c r="C866" s="36" t="s">
        <v>188</v>
      </c>
      <c r="D866" s="36" t="s">
        <v>18088</v>
      </c>
      <c r="E866" s="36" t="s">
        <v>21292</v>
      </c>
      <c r="F866" s="36" t="s">
        <v>18032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24982</v>
      </c>
      <c r="C867" s="36" t="s">
        <v>188</v>
      </c>
      <c r="D867" s="36" t="s">
        <v>24849</v>
      </c>
      <c r="E867" s="36" t="s">
        <v>17936</v>
      </c>
      <c r="F867" s="36" t="s">
        <v>18032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21693</v>
      </c>
      <c r="C868" s="36" t="s">
        <v>188</v>
      </c>
      <c r="D868" s="36" t="s">
        <v>17892</v>
      </c>
      <c r="E868" s="36" t="s">
        <v>17019</v>
      </c>
      <c r="F868" s="36" t="s">
        <v>18032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29024</v>
      </c>
      <c r="C869" s="36" t="s">
        <v>188</v>
      </c>
      <c r="D869" s="36" t="s">
        <v>29025</v>
      </c>
      <c r="E869" s="36" t="s">
        <v>16819</v>
      </c>
      <c r="F869" s="36" t="s">
        <v>18032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29026</v>
      </c>
      <c r="C870" s="36" t="s">
        <v>188</v>
      </c>
      <c r="D870" s="36" t="s">
        <v>29027</v>
      </c>
      <c r="E870" s="36" t="s">
        <v>16819</v>
      </c>
      <c r="F870" s="36" t="s">
        <v>18032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20923</v>
      </c>
      <c r="C871" s="36" t="s">
        <v>188</v>
      </c>
      <c r="D871" s="36" t="s">
        <v>24371</v>
      </c>
      <c r="E871" s="36" t="s">
        <v>23390</v>
      </c>
      <c r="F871" s="36" t="s">
        <v>18032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24670</v>
      </c>
      <c r="C872" s="36" t="s">
        <v>188</v>
      </c>
      <c r="D872" s="36" t="s">
        <v>24671</v>
      </c>
      <c r="E872" s="36" t="s">
        <v>19668</v>
      </c>
      <c r="F872" s="36" t="s">
        <v>18032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24983</v>
      </c>
      <c r="C873" s="36" t="s">
        <v>188</v>
      </c>
      <c r="D873" s="36" t="s">
        <v>24958</v>
      </c>
      <c r="E873" s="36" t="s">
        <v>25763</v>
      </c>
      <c r="F873" s="36" t="s">
        <v>18032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29028</v>
      </c>
      <c r="C874" s="36" t="s">
        <v>188</v>
      </c>
      <c r="D874" s="36" t="s">
        <v>18092</v>
      </c>
      <c r="E874" s="36" t="s">
        <v>16819</v>
      </c>
      <c r="F874" s="36" t="s">
        <v>18032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20924</v>
      </c>
      <c r="C875" s="36" t="s">
        <v>188</v>
      </c>
      <c r="D875" s="36" t="s">
        <v>18606</v>
      </c>
      <c r="E875" s="36" t="s">
        <v>17503</v>
      </c>
      <c r="F875" s="36" t="s">
        <v>18032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29064</v>
      </c>
      <c r="C876" s="36" t="s">
        <v>188</v>
      </c>
      <c r="D876" s="36" t="s">
        <v>18243</v>
      </c>
      <c r="E876" s="36" t="s">
        <v>17690</v>
      </c>
      <c r="F876" s="36" t="s">
        <v>18032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29065</v>
      </c>
      <c r="C877" s="36" t="s">
        <v>188</v>
      </c>
      <c r="D877" s="36" t="s">
        <v>29066</v>
      </c>
      <c r="E877" s="36" t="s">
        <v>16874</v>
      </c>
      <c r="F877" s="36" t="s">
        <v>18032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20925</v>
      </c>
      <c r="C878" s="36" t="s">
        <v>188</v>
      </c>
      <c r="D878" s="36" t="s">
        <v>24372</v>
      </c>
      <c r="E878" s="36" t="s">
        <v>23574</v>
      </c>
      <c r="F878" s="36" t="s">
        <v>18032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8229</v>
      </c>
      <c r="C879" s="36" t="s">
        <v>188</v>
      </c>
      <c r="D879" s="36" t="s">
        <v>24373</v>
      </c>
      <c r="E879" s="36" t="s">
        <v>17611</v>
      </c>
      <c r="F879" s="36" t="s">
        <v>18032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20926</v>
      </c>
      <c r="C880" s="36" t="s">
        <v>188</v>
      </c>
      <c r="D880" s="36" t="s">
        <v>24374</v>
      </c>
      <c r="E880" s="36" t="s">
        <v>26706</v>
      </c>
      <c r="F880" s="36" t="s">
        <v>18032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8230</v>
      </c>
      <c r="C881" s="36" t="s">
        <v>188</v>
      </c>
      <c r="D881" s="36" t="s">
        <v>24375</v>
      </c>
      <c r="E881" s="36" t="s">
        <v>20837</v>
      </c>
      <c r="F881" s="36" t="s">
        <v>18032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20927</v>
      </c>
      <c r="C882" s="36" t="s">
        <v>188</v>
      </c>
      <c r="D882" s="36" t="s">
        <v>24376</v>
      </c>
      <c r="E882" s="36" t="s">
        <v>16821</v>
      </c>
      <c r="F882" s="36" t="s">
        <v>18032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14133</v>
      </c>
      <c r="C883" s="36" t="s">
        <v>188</v>
      </c>
      <c r="D883" s="36" t="s">
        <v>24377</v>
      </c>
      <c r="E883" s="36" t="s">
        <v>21490</v>
      </c>
      <c r="F883" s="36" t="s">
        <v>18032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16181</v>
      </c>
      <c r="C884" s="36" t="s">
        <v>188</v>
      </c>
      <c r="D884" s="36" t="s">
        <v>18101</v>
      </c>
      <c r="E884" s="36" t="s">
        <v>18507</v>
      </c>
      <c r="F884" s="36" t="s">
        <v>18032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8231</v>
      </c>
      <c r="C885" s="36" t="s">
        <v>188</v>
      </c>
      <c r="D885" s="36" t="s">
        <v>18096</v>
      </c>
      <c r="E885" s="36" t="s">
        <v>26707</v>
      </c>
      <c r="F885" s="36" t="s">
        <v>18032</v>
      </c>
      <c r="G885" s="36" t="s">
        <v>123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26708</v>
      </c>
      <c r="C886" s="36" t="s">
        <v>188</v>
      </c>
      <c r="D886" s="36" t="s">
        <v>18112</v>
      </c>
      <c r="E886" s="36" t="s">
        <v>26709</v>
      </c>
      <c r="F886" s="36" t="s">
        <v>18032</v>
      </c>
      <c r="G886" s="36" t="s">
        <v>123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16182</v>
      </c>
      <c r="C887" s="36" t="s">
        <v>188</v>
      </c>
      <c r="D887" s="36" t="s">
        <v>18120</v>
      </c>
      <c r="E887" s="36" t="s">
        <v>18035</v>
      </c>
      <c r="F887" s="36" t="s">
        <v>18032</v>
      </c>
      <c r="G887" s="36" t="s">
        <v>123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24064</v>
      </c>
      <c r="C888" s="36" t="s">
        <v>188</v>
      </c>
      <c r="D888" s="36" t="s">
        <v>18128</v>
      </c>
      <c r="E888" s="36" t="s">
        <v>24764</v>
      </c>
      <c r="F888" s="36" t="s">
        <v>18032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15814</v>
      </c>
      <c r="C889" s="36" t="s">
        <v>188</v>
      </c>
      <c r="D889" s="36" t="s">
        <v>22501</v>
      </c>
      <c r="E889" s="36" t="s">
        <v>16821</v>
      </c>
      <c r="F889" s="36" t="s">
        <v>18199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22763</v>
      </c>
      <c r="C890" s="36" t="s">
        <v>188</v>
      </c>
      <c r="D890" s="36" t="s">
        <v>18782</v>
      </c>
      <c r="E890" s="36" t="s">
        <v>16951</v>
      </c>
      <c r="F890" s="36" t="s">
        <v>18199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22560</v>
      </c>
      <c r="C891" s="36" t="s">
        <v>188</v>
      </c>
      <c r="D891" s="36" t="s">
        <v>24030</v>
      </c>
      <c r="E891" s="36" t="s">
        <v>16923</v>
      </c>
      <c r="F891" s="36" t="s">
        <v>18199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27730</v>
      </c>
      <c r="C892" s="36" t="s">
        <v>188</v>
      </c>
      <c r="D892" s="36" t="s">
        <v>18602</v>
      </c>
      <c r="E892" s="36" t="s">
        <v>16874</v>
      </c>
      <c r="F892" s="36" t="s">
        <v>18199</v>
      </c>
      <c r="G892" s="36" t="s">
        <v>123</v>
      </c>
      <c r="H892" s="1"/>
      <c r="I892" s="1"/>
      <c r="K892" s="1"/>
    </row>
    <row r="893" spans="1:11" customFormat="1" ht="15" hidden="1" x14ac:dyDescent="0.25">
      <c r="A893" s="36" t="s">
        <v>122</v>
      </c>
      <c r="B893" s="36" t="s">
        <v>16434</v>
      </c>
      <c r="C893" s="36" t="s">
        <v>188</v>
      </c>
      <c r="D893" s="36" t="s">
        <v>24486</v>
      </c>
      <c r="E893" s="36" t="s">
        <v>16824</v>
      </c>
      <c r="F893" s="36" t="s">
        <v>18199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27731</v>
      </c>
      <c r="C894" s="36" t="s">
        <v>188</v>
      </c>
      <c r="D894" s="36" t="s">
        <v>27732</v>
      </c>
      <c r="E894" s="36" t="s">
        <v>16875</v>
      </c>
      <c r="F894" s="36" t="s">
        <v>18199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20758</v>
      </c>
      <c r="C895" s="36" t="s">
        <v>188</v>
      </c>
      <c r="D895" s="36" t="s">
        <v>24349</v>
      </c>
      <c r="E895" s="36" t="s">
        <v>16912</v>
      </c>
      <c r="F895" s="36" t="s">
        <v>18199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21549</v>
      </c>
      <c r="C896" s="36" t="s">
        <v>188</v>
      </c>
      <c r="D896" s="36" t="s">
        <v>18034</v>
      </c>
      <c r="E896" s="36" t="s">
        <v>16951</v>
      </c>
      <c r="F896" s="36" t="s">
        <v>18199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21234</v>
      </c>
      <c r="C897" s="36" t="s">
        <v>188</v>
      </c>
      <c r="D897" s="36" t="s">
        <v>17439</v>
      </c>
      <c r="E897" s="36" t="s">
        <v>16875</v>
      </c>
      <c r="F897" s="36" t="s">
        <v>18199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22137</v>
      </c>
      <c r="C898" s="36" t="s">
        <v>188</v>
      </c>
      <c r="D898" s="36" t="s">
        <v>24487</v>
      </c>
      <c r="E898" s="36" t="s">
        <v>16875</v>
      </c>
      <c r="F898" s="36" t="s">
        <v>18199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22138</v>
      </c>
      <c r="C899" s="36" t="s">
        <v>188</v>
      </c>
      <c r="D899" s="36" t="s">
        <v>24488</v>
      </c>
      <c r="E899" s="36" t="s">
        <v>16951</v>
      </c>
      <c r="F899" s="36" t="s">
        <v>18199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27733</v>
      </c>
      <c r="C900" s="36" t="s">
        <v>188</v>
      </c>
      <c r="D900" s="36" t="s">
        <v>23770</v>
      </c>
      <c r="E900" s="36" t="s">
        <v>16824</v>
      </c>
      <c r="F900" s="36" t="s">
        <v>18199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19154</v>
      </c>
      <c r="C901" s="36" t="s">
        <v>188</v>
      </c>
      <c r="D901" s="36" t="s">
        <v>24489</v>
      </c>
      <c r="E901" s="36" t="s">
        <v>16842</v>
      </c>
      <c r="F901" s="36" t="s">
        <v>18199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19586</v>
      </c>
      <c r="C902" s="36" t="s">
        <v>188</v>
      </c>
      <c r="D902" s="36" t="s">
        <v>22667</v>
      </c>
      <c r="E902" s="36" t="s">
        <v>16848</v>
      </c>
      <c r="F902" s="36" t="s">
        <v>18199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24114</v>
      </c>
      <c r="C903" s="36" t="s">
        <v>188</v>
      </c>
      <c r="D903" s="36" t="s">
        <v>24490</v>
      </c>
      <c r="E903" s="36" t="s">
        <v>16848</v>
      </c>
      <c r="F903" s="36" t="s">
        <v>18199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19155</v>
      </c>
      <c r="C904" s="36" t="s">
        <v>188</v>
      </c>
      <c r="D904" s="36" t="s">
        <v>18783</v>
      </c>
      <c r="E904" s="36" t="s">
        <v>16878</v>
      </c>
      <c r="F904" s="36" t="s">
        <v>18199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21550</v>
      </c>
      <c r="C905" s="36" t="s">
        <v>188</v>
      </c>
      <c r="D905" s="36" t="s">
        <v>24491</v>
      </c>
      <c r="E905" s="36" t="s">
        <v>16968</v>
      </c>
      <c r="F905" s="36" t="s">
        <v>18199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14797</v>
      </c>
      <c r="C906" s="36" t="s">
        <v>188</v>
      </c>
      <c r="D906" s="36" t="s">
        <v>24440</v>
      </c>
      <c r="E906" s="36" t="s">
        <v>16968</v>
      </c>
      <c r="F906" s="36" t="s">
        <v>18199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27734</v>
      </c>
      <c r="C907" s="36" t="s">
        <v>188</v>
      </c>
      <c r="D907" s="36" t="s">
        <v>17733</v>
      </c>
      <c r="E907" s="36" t="s">
        <v>16920</v>
      </c>
      <c r="F907" s="36" t="s">
        <v>18199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14934</v>
      </c>
      <c r="C908" s="36" t="s">
        <v>188</v>
      </c>
      <c r="D908" s="36" t="s">
        <v>23912</v>
      </c>
      <c r="E908" s="36" t="s">
        <v>17014</v>
      </c>
      <c r="F908" s="36" t="s">
        <v>18199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14798</v>
      </c>
      <c r="C909" s="36" t="s">
        <v>188</v>
      </c>
      <c r="D909" s="36" t="s">
        <v>24492</v>
      </c>
      <c r="E909" s="36" t="s">
        <v>16880</v>
      </c>
      <c r="F909" s="36" t="s">
        <v>18199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14799</v>
      </c>
      <c r="C910" s="36" t="s">
        <v>188</v>
      </c>
      <c r="D910" s="36" t="s">
        <v>24470</v>
      </c>
      <c r="E910" s="36" t="s">
        <v>17231</v>
      </c>
      <c r="F910" s="36" t="s">
        <v>18199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26260</v>
      </c>
      <c r="C911" s="36" t="s">
        <v>188</v>
      </c>
      <c r="D911" s="36" t="s">
        <v>17442</v>
      </c>
      <c r="E911" s="36" t="s">
        <v>16883</v>
      </c>
      <c r="F911" s="36" t="s">
        <v>18199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13858</v>
      </c>
      <c r="C912" s="36" t="s">
        <v>188</v>
      </c>
      <c r="D912" s="36" t="s">
        <v>24493</v>
      </c>
      <c r="E912" s="36" t="s">
        <v>16879</v>
      </c>
      <c r="F912" s="36" t="s">
        <v>18199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27735</v>
      </c>
      <c r="C913" s="36" t="s">
        <v>188</v>
      </c>
      <c r="D913" s="36" t="s">
        <v>24471</v>
      </c>
      <c r="E913" s="36" t="s">
        <v>16852</v>
      </c>
      <c r="F913" s="36" t="s">
        <v>18199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14407</v>
      </c>
      <c r="C914" s="36" t="s">
        <v>188</v>
      </c>
      <c r="D914" s="36" t="s">
        <v>24472</v>
      </c>
      <c r="E914" s="36" t="s">
        <v>16883</v>
      </c>
      <c r="F914" s="36" t="s">
        <v>18199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20759</v>
      </c>
      <c r="C915" s="36" t="s">
        <v>188</v>
      </c>
      <c r="D915" s="36" t="s">
        <v>24494</v>
      </c>
      <c r="E915" s="36" t="s">
        <v>17233</v>
      </c>
      <c r="F915" s="36" t="s">
        <v>18199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13859</v>
      </c>
      <c r="C916" s="36" t="s">
        <v>188</v>
      </c>
      <c r="D916" s="36" t="s">
        <v>24441</v>
      </c>
      <c r="E916" s="36" t="s">
        <v>17021</v>
      </c>
      <c r="F916" s="36" t="s">
        <v>18199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27736</v>
      </c>
      <c r="C917" s="36" t="s">
        <v>188</v>
      </c>
      <c r="D917" s="36" t="s">
        <v>24473</v>
      </c>
      <c r="E917" s="36" t="s">
        <v>17022</v>
      </c>
      <c r="F917" s="36" t="s">
        <v>18199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13860</v>
      </c>
      <c r="C918" s="36" t="s">
        <v>188</v>
      </c>
      <c r="D918" s="36" t="s">
        <v>24474</v>
      </c>
      <c r="E918" s="36" t="s">
        <v>17141</v>
      </c>
      <c r="F918" s="36" t="s">
        <v>18199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19980</v>
      </c>
      <c r="C919" s="36" t="s">
        <v>188</v>
      </c>
      <c r="D919" s="36" t="s">
        <v>24495</v>
      </c>
      <c r="E919" s="36" t="s">
        <v>16841</v>
      </c>
      <c r="F919" s="36" t="s">
        <v>18199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21235</v>
      </c>
      <c r="C920" s="36" t="s">
        <v>188</v>
      </c>
      <c r="D920" s="36" t="s">
        <v>24442</v>
      </c>
      <c r="E920" s="36" t="s">
        <v>17034</v>
      </c>
      <c r="F920" s="36" t="s">
        <v>18199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14800</v>
      </c>
      <c r="C921" s="36" t="s">
        <v>188</v>
      </c>
      <c r="D921" s="36" t="s">
        <v>24475</v>
      </c>
      <c r="E921" s="36" t="s">
        <v>17004</v>
      </c>
      <c r="F921" s="36" t="s">
        <v>18199</v>
      </c>
      <c r="G921" s="36" t="s">
        <v>123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25857</v>
      </c>
      <c r="C922" s="36" t="s">
        <v>188</v>
      </c>
      <c r="D922" s="36" t="s">
        <v>18045</v>
      </c>
      <c r="E922" s="36" t="s">
        <v>17339</v>
      </c>
      <c r="F922" s="36" t="s">
        <v>18199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27737</v>
      </c>
      <c r="C923" s="36" t="s">
        <v>188</v>
      </c>
      <c r="D923" s="36" t="s">
        <v>24476</v>
      </c>
      <c r="E923" s="36" t="s">
        <v>16935</v>
      </c>
      <c r="F923" s="36" t="s">
        <v>18199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25184</v>
      </c>
      <c r="C924" s="36" t="s">
        <v>188</v>
      </c>
      <c r="D924" s="36" t="s">
        <v>24443</v>
      </c>
      <c r="E924" s="36" t="s">
        <v>17204</v>
      </c>
      <c r="F924" s="36" t="s">
        <v>18199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29163</v>
      </c>
      <c r="C925" s="36" t="s">
        <v>188</v>
      </c>
      <c r="D925" s="36" t="s">
        <v>24523</v>
      </c>
      <c r="E925" s="36" t="s">
        <v>16821</v>
      </c>
      <c r="F925" s="36" t="s">
        <v>18199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29164</v>
      </c>
      <c r="C926" s="36" t="s">
        <v>188</v>
      </c>
      <c r="D926" s="36" t="s">
        <v>27145</v>
      </c>
      <c r="E926" s="36" t="s">
        <v>16912</v>
      </c>
      <c r="F926" s="36" t="s">
        <v>18199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29165</v>
      </c>
      <c r="C927" s="36" t="s">
        <v>188</v>
      </c>
      <c r="D927" s="36" t="s">
        <v>24524</v>
      </c>
      <c r="E927" s="36" t="s">
        <v>16822</v>
      </c>
      <c r="F927" s="36" t="s">
        <v>18199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14408</v>
      </c>
      <c r="C928" s="36" t="s">
        <v>188</v>
      </c>
      <c r="D928" s="36" t="s">
        <v>17821</v>
      </c>
      <c r="E928" s="36" t="s">
        <v>17670</v>
      </c>
      <c r="F928" s="36" t="s">
        <v>18199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29166</v>
      </c>
      <c r="C929" s="36" t="s">
        <v>188</v>
      </c>
      <c r="D929" s="36" t="s">
        <v>24525</v>
      </c>
      <c r="E929" s="36" t="s">
        <v>16912</v>
      </c>
      <c r="F929" s="36" t="s">
        <v>18199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29167</v>
      </c>
      <c r="C930" s="36" t="s">
        <v>188</v>
      </c>
      <c r="D930" s="36" t="s">
        <v>29138</v>
      </c>
      <c r="E930" s="36" t="s">
        <v>16821</v>
      </c>
      <c r="F930" s="36" t="s">
        <v>18199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25185</v>
      </c>
      <c r="C931" s="36" t="s">
        <v>188</v>
      </c>
      <c r="D931" s="36" t="s">
        <v>24444</v>
      </c>
      <c r="E931" s="36" t="s">
        <v>17522</v>
      </c>
      <c r="F931" s="36" t="s">
        <v>18199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19981</v>
      </c>
      <c r="C932" s="36" t="s">
        <v>188</v>
      </c>
      <c r="D932" s="36" t="s">
        <v>24446</v>
      </c>
      <c r="E932" s="36" t="s">
        <v>21445</v>
      </c>
      <c r="F932" s="36" t="s">
        <v>18199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29168</v>
      </c>
      <c r="C933" s="36" t="s">
        <v>188</v>
      </c>
      <c r="D933" s="36" t="s">
        <v>29140</v>
      </c>
      <c r="E933" s="36" t="s">
        <v>16927</v>
      </c>
      <c r="F933" s="36" t="s">
        <v>18199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29169</v>
      </c>
      <c r="C934" s="36" t="s">
        <v>188</v>
      </c>
      <c r="D934" s="36" t="s">
        <v>18761</v>
      </c>
      <c r="E934" s="36" t="s">
        <v>16876</v>
      </c>
      <c r="F934" s="36" t="s">
        <v>18199</v>
      </c>
      <c r="G934" s="36" t="s">
        <v>123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13861</v>
      </c>
      <c r="C935" s="36" t="s">
        <v>188</v>
      </c>
      <c r="D935" s="36" t="s">
        <v>24447</v>
      </c>
      <c r="E935" s="36" t="s">
        <v>16944</v>
      </c>
      <c r="F935" s="36" t="s">
        <v>18199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27738</v>
      </c>
      <c r="C936" s="36" t="s">
        <v>188</v>
      </c>
      <c r="D936" s="36" t="s">
        <v>24564</v>
      </c>
      <c r="E936" s="36" t="s">
        <v>16953</v>
      </c>
      <c r="F936" s="36" t="s">
        <v>18199</v>
      </c>
      <c r="G936" s="36" t="s">
        <v>123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29170</v>
      </c>
      <c r="C937" s="36" t="s">
        <v>188</v>
      </c>
      <c r="D937" s="36" t="s">
        <v>29142</v>
      </c>
      <c r="E937" s="36" t="s">
        <v>16819</v>
      </c>
      <c r="F937" s="36" t="s">
        <v>18199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29171</v>
      </c>
      <c r="C938" s="36" t="s">
        <v>188</v>
      </c>
      <c r="D938" s="36" t="s">
        <v>29106</v>
      </c>
      <c r="E938" s="36" t="s">
        <v>16845</v>
      </c>
      <c r="F938" s="36" t="s">
        <v>18199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15815</v>
      </c>
      <c r="C939" s="36" t="s">
        <v>188</v>
      </c>
      <c r="D939" s="36" t="s">
        <v>24477</v>
      </c>
      <c r="E939" s="36" t="s">
        <v>26261</v>
      </c>
      <c r="F939" s="36" t="s">
        <v>18199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29172</v>
      </c>
      <c r="C940" s="36" t="s">
        <v>188</v>
      </c>
      <c r="D940" s="36" t="s">
        <v>29173</v>
      </c>
      <c r="E940" s="36" t="s">
        <v>16819</v>
      </c>
      <c r="F940" s="36" t="s">
        <v>18199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29174</v>
      </c>
      <c r="C941" s="36" t="s">
        <v>188</v>
      </c>
      <c r="D941" s="36" t="s">
        <v>18048</v>
      </c>
      <c r="E941" s="36" t="s">
        <v>16957</v>
      </c>
      <c r="F941" s="36" t="s">
        <v>18199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29175</v>
      </c>
      <c r="C942" s="36" t="s">
        <v>188</v>
      </c>
      <c r="D942" s="36" t="s">
        <v>29176</v>
      </c>
      <c r="E942" s="36" t="s">
        <v>16822</v>
      </c>
      <c r="F942" s="36" t="s">
        <v>18199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29177</v>
      </c>
      <c r="C943" s="36" t="s">
        <v>188</v>
      </c>
      <c r="D943" s="36" t="s">
        <v>29108</v>
      </c>
      <c r="E943" s="36" t="s">
        <v>16821</v>
      </c>
      <c r="F943" s="36" t="s">
        <v>18199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29178</v>
      </c>
      <c r="C944" s="36" t="s">
        <v>188</v>
      </c>
      <c r="D944" s="36" t="s">
        <v>29179</v>
      </c>
      <c r="E944" s="36" t="s">
        <v>16819</v>
      </c>
      <c r="F944" s="36" t="s">
        <v>18199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29180</v>
      </c>
      <c r="C945" s="36" t="s">
        <v>188</v>
      </c>
      <c r="D945" s="36" t="s">
        <v>29110</v>
      </c>
      <c r="E945" s="36" t="s">
        <v>16821</v>
      </c>
      <c r="F945" s="36" t="s">
        <v>18199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29181</v>
      </c>
      <c r="C946" s="36" t="s">
        <v>188</v>
      </c>
      <c r="D946" s="36" t="s">
        <v>29144</v>
      </c>
      <c r="E946" s="36" t="s">
        <v>16819</v>
      </c>
      <c r="F946" s="36" t="s">
        <v>18199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29182</v>
      </c>
      <c r="C947" s="36" t="s">
        <v>188</v>
      </c>
      <c r="D947" s="36" t="s">
        <v>24839</v>
      </c>
      <c r="E947" s="36" t="s">
        <v>16912</v>
      </c>
      <c r="F947" s="36" t="s">
        <v>18199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29183</v>
      </c>
      <c r="C948" s="36" t="s">
        <v>188</v>
      </c>
      <c r="D948" s="36" t="s">
        <v>29146</v>
      </c>
      <c r="E948" s="36" t="s">
        <v>16819</v>
      </c>
      <c r="F948" s="36" t="s">
        <v>18199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14563</v>
      </c>
      <c r="C949" s="36" t="s">
        <v>188</v>
      </c>
      <c r="D949" s="36" t="s">
        <v>18046</v>
      </c>
      <c r="E949" s="36" t="s">
        <v>16902</v>
      </c>
      <c r="F949" s="36" t="s">
        <v>18199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29184</v>
      </c>
      <c r="C950" s="36" t="s">
        <v>188</v>
      </c>
      <c r="D950" s="36" t="s">
        <v>29148</v>
      </c>
      <c r="E950" s="36" t="s">
        <v>16819</v>
      </c>
      <c r="F950" s="36" t="s">
        <v>18199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14093</v>
      </c>
      <c r="C951" s="36" t="s">
        <v>188</v>
      </c>
      <c r="D951" s="36" t="s">
        <v>24448</v>
      </c>
      <c r="E951" s="36" t="s">
        <v>23150</v>
      </c>
      <c r="F951" s="36" t="s">
        <v>18199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14564</v>
      </c>
      <c r="C952" s="36" t="s">
        <v>188</v>
      </c>
      <c r="D952" s="36" t="s">
        <v>24449</v>
      </c>
      <c r="E952" s="36" t="s">
        <v>23405</v>
      </c>
      <c r="F952" s="36" t="s">
        <v>18199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24763</v>
      </c>
      <c r="C953" s="36" t="s">
        <v>188</v>
      </c>
      <c r="D953" s="36" t="s">
        <v>24478</v>
      </c>
      <c r="E953" s="36" t="s">
        <v>24764</v>
      </c>
      <c r="F953" s="36" t="s">
        <v>18199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28083</v>
      </c>
      <c r="C954" s="36" t="s">
        <v>188</v>
      </c>
      <c r="D954" s="36" t="s">
        <v>18786</v>
      </c>
      <c r="E954" s="36" t="s">
        <v>16957</v>
      </c>
      <c r="F954" s="36" t="s">
        <v>18205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28084</v>
      </c>
      <c r="C955" s="36" t="s">
        <v>188</v>
      </c>
      <c r="D955" s="36" t="s">
        <v>18605</v>
      </c>
      <c r="E955" s="36" t="s">
        <v>16957</v>
      </c>
      <c r="F955" s="36" t="s">
        <v>18205</v>
      </c>
      <c r="G955" s="36" t="s">
        <v>123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19808</v>
      </c>
      <c r="C956" s="36" t="s">
        <v>188</v>
      </c>
      <c r="D956" s="36" t="s">
        <v>23851</v>
      </c>
      <c r="E956" s="36" t="s">
        <v>16878</v>
      </c>
      <c r="F956" s="36" t="s">
        <v>18205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15921</v>
      </c>
      <c r="C957" s="36" t="s">
        <v>188</v>
      </c>
      <c r="D957" s="36" t="s">
        <v>23159</v>
      </c>
      <c r="E957" s="36" t="s">
        <v>17326</v>
      </c>
      <c r="F957" s="36" t="s">
        <v>18205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15922</v>
      </c>
      <c r="C958" s="36" t="s">
        <v>188</v>
      </c>
      <c r="D958" s="36" t="s">
        <v>24520</v>
      </c>
      <c r="E958" s="36" t="s">
        <v>17018</v>
      </c>
      <c r="F958" s="36" t="s">
        <v>18205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15923</v>
      </c>
      <c r="C959" s="36" t="s">
        <v>188</v>
      </c>
      <c r="D959" s="36" t="s">
        <v>23805</v>
      </c>
      <c r="E959" s="36" t="s">
        <v>16889</v>
      </c>
      <c r="F959" s="36" t="s">
        <v>18205</v>
      </c>
      <c r="G959" s="36" t="s">
        <v>123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28085</v>
      </c>
      <c r="C960" s="36" t="s">
        <v>188</v>
      </c>
      <c r="D960" s="36" t="s">
        <v>24348</v>
      </c>
      <c r="E960" s="36" t="s">
        <v>16951</v>
      </c>
      <c r="F960" s="36" t="s">
        <v>18205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18869</v>
      </c>
      <c r="C961" s="36" t="s">
        <v>188</v>
      </c>
      <c r="D961" s="36" t="s">
        <v>24349</v>
      </c>
      <c r="E961" s="36" t="s">
        <v>16832</v>
      </c>
      <c r="F961" s="36" t="s">
        <v>18205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16025</v>
      </c>
      <c r="C962" s="36" t="s">
        <v>188</v>
      </c>
      <c r="D962" s="36" t="s">
        <v>23770</v>
      </c>
      <c r="E962" s="36" t="s">
        <v>16819</v>
      </c>
      <c r="F962" s="36" t="s">
        <v>18205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16003</v>
      </c>
      <c r="C963" s="36" t="s">
        <v>188</v>
      </c>
      <c r="D963" s="36" t="s">
        <v>24489</v>
      </c>
      <c r="E963" s="36" t="s">
        <v>17023</v>
      </c>
      <c r="F963" s="36" t="s">
        <v>18205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16004</v>
      </c>
      <c r="C964" s="36" t="s">
        <v>188</v>
      </c>
      <c r="D964" s="36" t="s">
        <v>22667</v>
      </c>
      <c r="E964" s="36" t="s">
        <v>17014</v>
      </c>
      <c r="F964" s="36" t="s">
        <v>18205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14935</v>
      </c>
      <c r="C965" s="36" t="s">
        <v>188</v>
      </c>
      <c r="D965" s="36" t="s">
        <v>17733</v>
      </c>
      <c r="E965" s="36" t="s">
        <v>16826</v>
      </c>
      <c r="F965" s="36" t="s">
        <v>18205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13472</v>
      </c>
      <c r="C966" s="36" t="s">
        <v>188</v>
      </c>
      <c r="D966" s="36" t="s">
        <v>23912</v>
      </c>
      <c r="E966" s="36" t="s">
        <v>17000</v>
      </c>
      <c r="F966" s="36" t="s">
        <v>18205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28086</v>
      </c>
      <c r="C967" s="36" t="s">
        <v>188</v>
      </c>
      <c r="D967" s="36" t="s">
        <v>17442</v>
      </c>
      <c r="E967" s="36" t="s">
        <v>17006</v>
      </c>
      <c r="F967" s="36" t="s">
        <v>18205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14409</v>
      </c>
      <c r="C968" s="36" t="s">
        <v>188</v>
      </c>
      <c r="D968" s="36" t="s">
        <v>24493</v>
      </c>
      <c r="E968" s="36" t="s">
        <v>17021</v>
      </c>
      <c r="F968" s="36" t="s">
        <v>18205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13862</v>
      </c>
      <c r="C969" s="36" t="s">
        <v>188</v>
      </c>
      <c r="D969" s="36" t="s">
        <v>24472</v>
      </c>
      <c r="E969" s="36" t="s">
        <v>17310</v>
      </c>
      <c r="F969" s="36" t="s">
        <v>18205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15077</v>
      </c>
      <c r="C970" s="36" t="s">
        <v>188</v>
      </c>
      <c r="D970" s="36" t="s">
        <v>24494</v>
      </c>
      <c r="E970" s="36" t="s">
        <v>17231</v>
      </c>
      <c r="F970" s="36" t="s">
        <v>18205</v>
      </c>
      <c r="G970" s="36" t="s">
        <v>123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14240</v>
      </c>
      <c r="C971" s="36" t="s">
        <v>188</v>
      </c>
      <c r="D971" s="36" t="s">
        <v>24441</v>
      </c>
      <c r="E971" s="36" t="s">
        <v>16841</v>
      </c>
      <c r="F971" s="36" t="s">
        <v>18205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29195</v>
      </c>
      <c r="C972" s="36" t="s">
        <v>188</v>
      </c>
      <c r="D972" s="36" t="s">
        <v>24557</v>
      </c>
      <c r="E972" s="36" t="s">
        <v>16878</v>
      </c>
      <c r="F972" s="36" t="s">
        <v>18205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16769</v>
      </c>
      <c r="C973" s="36" t="s">
        <v>188</v>
      </c>
      <c r="D973" s="36" t="s">
        <v>24522</v>
      </c>
      <c r="E973" s="36" t="s">
        <v>17397</v>
      </c>
      <c r="F973" s="36" t="s">
        <v>18205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28087</v>
      </c>
      <c r="C974" s="36" t="s">
        <v>188</v>
      </c>
      <c r="D974" s="36" t="s">
        <v>24475</v>
      </c>
      <c r="E974" s="36" t="s">
        <v>17241</v>
      </c>
      <c r="F974" s="36" t="s">
        <v>18205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28088</v>
      </c>
      <c r="C975" s="36" t="s">
        <v>188</v>
      </c>
      <c r="D975" s="36" t="s">
        <v>24476</v>
      </c>
      <c r="E975" s="36" t="s">
        <v>17293</v>
      </c>
      <c r="F975" s="36" t="s">
        <v>18205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29196</v>
      </c>
      <c r="C976" s="36" t="s">
        <v>188</v>
      </c>
      <c r="D976" s="36" t="s">
        <v>18045</v>
      </c>
      <c r="E976" s="36" t="s">
        <v>16836</v>
      </c>
      <c r="F976" s="36" t="s">
        <v>18205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29197</v>
      </c>
      <c r="C977" s="36" t="s">
        <v>188</v>
      </c>
      <c r="D977" s="36" t="s">
        <v>28313</v>
      </c>
      <c r="E977" s="36" t="s">
        <v>16895</v>
      </c>
      <c r="F977" s="36" t="s">
        <v>18205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29198</v>
      </c>
      <c r="C978" s="36" t="s">
        <v>188</v>
      </c>
      <c r="D978" s="36" t="s">
        <v>24443</v>
      </c>
      <c r="E978" s="36" t="s">
        <v>16877</v>
      </c>
      <c r="F978" s="36" t="s">
        <v>18205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29199</v>
      </c>
      <c r="C979" s="36" t="s">
        <v>188</v>
      </c>
      <c r="D979" s="36" t="s">
        <v>17821</v>
      </c>
      <c r="E979" s="36" t="s">
        <v>16819</v>
      </c>
      <c r="F979" s="36" t="s">
        <v>18205</v>
      </c>
      <c r="G979" s="36" t="s">
        <v>123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28089</v>
      </c>
      <c r="C980" s="36" t="s">
        <v>188</v>
      </c>
      <c r="D980" s="36" t="s">
        <v>24523</v>
      </c>
      <c r="E980" s="36" t="s">
        <v>17091</v>
      </c>
      <c r="F980" s="36" t="s">
        <v>18205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13550</v>
      </c>
      <c r="C981" s="36" t="s">
        <v>188</v>
      </c>
      <c r="D981" s="36" t="s">
        <v>24524</v>
      </c>
      <c r="E981" s="36" t="s">
        <v>16819</v>
      </c>
      <c r="F981" s="36" t="s">
        <v>18205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29200</v>
      </c>
      <c r="C982" s="36" t="s">
        <v>188</v>
      </c>
      <c r="D982" s="36" t="s">
        <v>24446</v>
      </c>
      <c r="E982" s="36" t="s">
        <v>16819</v>
      </c>
      <c r="F982" s="36" t="s">
        <v>18205</v>
      </c>
      <c r="G982" s="36" t="s">
        <v>123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28090</v>
      </c>
      <c r="C983" s="36" t="s">
        <v>188</v>
      </c>
      <c r="D983" s="36" t="s">
        <v>24525</v>
      </c>
      <c r="E983" s="36" t="s">
        <v>17322</v>
      </c>
      <c r="F983" s="36" t="s">
        <v>18205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29201</v>
      </c>
      <c r="C984" s="36" t="s">
        <v>188</v>
      </c>
      <c r="D984" s="36" t="s">
        <v>24447</v>
      </c>
      <c r="E984" s="36" t="s">
        <v>29202</v>
      </c>
      <c r="F984" s="36" t="s">
        <v>18205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29203</v>
      </c>
      <c r="C985" s="36" t="s">
        <v>188</v>
      </c>
      <c r="D985" s="36" t="s">
        <v>24623</v>
      </c>
      <c r="E985" s="36" t="s">
        <v>16822</v>
      </c>
      <c r="F985" s="36" t="s">
        <v>18205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29204</v>
      </c>
      <c r="C986" s="36" t="s">
        <v>188</v>
      </c>
      <c r="D986" s="36" t="s">
        <v>18761</v>
      </c>
      <c r="E986" s="36" t="s">
        <v>17704</v>
      </c>
      <c r="F986" s="36" t="s">
        <v>18205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29205</v>
      </c>
      <c r="C987" s="36" t="s">
        <v>188</v>
      </c>
      <c r="D987" s="36" t="s">
        <v>29140</v>
      </c>
      <c r="E987" s="36" t="s">
        <v>16819</v>
      </c>
      <c r="F987" s="36" t="s">
        <v>18205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29206</v>
      </c>
      <c r="C988" s="36" t="s">
        <v>188</v>
      </c>
      <c r="D988" s="36" t="s">
        <v>24564</v>
      </c>
      <c r="E988" s="36" t="s">
        <v>17895</v>
      </c>
      <c r="F988" s="36" t="s">
        <v>18205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29207</v>
      </c>
      <c r="C989" s="36" t="s">
        <v>188</v>
      </c>
      <c r="D989" s="36" t="s">
        <v>29208</v>
      </c>
      <c r="E989" s="36" t="s">
        <v>16960</v>
      </c>
      <c r="F989" s="36" t="s">
        <v>18205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29209</v>
      </c>
      <c r="C990" s="36" t="s">
        <v>188</v>
      </c>
      <c r="D990" s="36" t="s">
        <v>29106</v>
      </c>
      <c r="E990" s="36" t="s">
        <v>17231</v>
      </c>
      <c r="F990" s="36" t="s">
        <v>18205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29210</v>
      </c>
      <c r="C991" s="36" t="s">
        <v>188</v>
      </c>
      <c r="D991" s="36" t="s">
        <v>18048</v>
      </c>
      <c r="E991" s="36" t="s">
        <v>16912</v>
      </c>
      <c r="F991" s="36" t="s">
        <v>18205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29211</v>
      </c>
      <c r="C992" s="36" t="s">
        <v>188</v>
      </c>
      <c r="D992" s="36" t="s">
        <v>29212</v>
      </c>
      <c r="E992" s="36" t="s">
        <v>17617</v>
      </c>
      <c r="F992" s="36" t="s">
        <v>18205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29213</v>
      </c>
      <c r="C993" s="36" t="s">
        <v>188</v>
      </c>
      <c r="D993" s="36" t="s">
        <v>29108</v>
      </c>
      <c r="E993" s="36" t="s">
        <v>16958</v>
      </c>
      <c r="F993" s="36" t="s">
        <v>18205</v>
      </c>
      <c r="G993" s="36" t="s">
        <v>123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29214</v>
      </c>
      <c r="C994" s="36" t="s">
        <v>188</v>
      </c>
      <c r="D994" s="36" t="s">
        <v>29179</v>
      </c>
      <c r="E994" s="36" t="s">
        <v>16842</v>
      </c>
      <c r="F994" s="36" t="s">
        <v>18205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29215</v>
      </c>
      <c r="C995" s="36" t="s">
        <v>188</v>
      </c>
      <c r="D995" s="36" t="s">
        <v>29110</v>
      </c>
      <c r="E995" s="36" t="s">
        <v>17322</v>
      </c>
      <c r="F995" s="36" t="s">
        <v>18205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29216</v>
      </c>
      <c r="C996" s="36" t="s">
        <v>188</v>
      </c>
      <c r="D996" s="36" t="s">
        <v>18046</v>
      </c>
      <c r="E996" s="36" t="s">
        <v>16848</v>
      </c>
      <c r="F996" s="36" t="s">
        <v>18205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25594</v>
      </c>
      <c r="C997" s="36" t="s">
        <v>188</v>
      </c>
      <c r="D997" s="36" t="s">
        <v>24839</v>
      </c>
      <c r="E997" s="36" t="s">
        <v>16898</v>
      </c>
      <c r="F997" s="36" t="s">
        <v>18205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29217</v>
      </c>
      <c r="C998" s="36" t="s">
        <v>188</v>
      </c>
      <c r="D998" s="36" t="s">
        <v>29146</v>
      </c>
      <c r="E998" s="36" t="s">
        <v>16842</v>
      </c>
      <c r="F998" s="36" t="s">
        <v>18205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29218</v>
      </c>
      <c r="C999" s="36" t="s">
        <v>188</v>
      </c>
      <c r="D999" s="36" t="s">
        <v>24448</v>
      </c>
      <c r="E999" s="36" t="s">
        <v>16821</v>
      </c>
      <c r="F999" s="36" t="s">
        <v>18205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29219</v>
      </c>
      <c r="C1000" s="36" t="s">
        <v>188</v>
      </c>
      <c r="D1000" s="36" t="s">
        <v>29148</v>
      </c>
      <c r="E1000" s="36" t="s">
        <v>21950</v>
      </c>
      <c r="F1000" s="36" t="s">
        <v>18205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15215</v>
      </c>
      <c r="C1001" s="36" t="s">
        <v>188</v>
      </c>
      <c r="D1001" s="36" t="s">
        <v>24527</v>
      </c>
      <c r="E1001" s="36" t="s">
        <v>17700</v>
      </c>
      <c r="F1001" s="36" t="s">
        <v>18205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8571</v>
      </c>
      <c r="C1002" s="36" t="s">
        <v>188</v>
      </c>
      <c r="D1002" s="36" t="s">
        <v>24528</v>
      </c>
      <c r="E1002" s="36" t="s">
        <v>17524</v>
      </c>
      <c r="F1002" s="36" t="s">
        <v>18205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15216</v>
      </c>
      <c r="C1003" s="36" t="s">
        <v>188</v>
      </c>
      <c r="D1003" s="36" t="s">
        <v>24526</v>
      </c>
      <c r="E1003" s="36" t="s">
        <v>22589</v>
      </c>
      <c r="F1003" s="36" t="s">
        <v>18205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25595</v>
      </c>
      <c r="C1004" s="36" t="s">
        <v>188</v>
      </c>
      <c r="D1004" s="36" t="s">
        <v>25596</v>
      </c>
      <c r="E1004" s="36" t="s">
        <v>17524</v>
      </c>
      <c r="F1004" s="36" t="s">
        <v>18205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8370</v>
      </c>
      <c r="C1005" s="36" t="s">
        <v>188</v>
      </c>
      <c r="D1005" s="36" t="s">
        <v>21386</v>
      </c>
      <c r="E1005" s="36" t="s">
        <v>16960</v>
      </c>
      <c r="F1005" s="36" t="s">
        <v>18210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8371</v>
      </c>
      <c r="C1006" s="36" t="s">
        <v>188</v>
      </c>
      <c r="D1006" s="36" t="s">
        <v>24520</v>
      </c>
      <c r="E1006" s="36" t="s">
        <v>17023</v>
      </c>
      <c r="F1006" s="36" t="s">
        <v>18210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8372</v>
      </c>
      <c r="C1007" s="36" t="s">
        <v>188</v>
      </c>
      <c r="D1007" s="36" t="s">
        <v>24486</v>
      </c>
      <c r="E1007" s="36" t="s">
        <v>16939</v>
      </c>
      <c r="F1007" s="36" t="s">
        <v>18210</v>
      </c>
      <c r="G1007" s="36" t="s">
        <v>123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19975</v>
      </c>
      <c r="C1008" s="36" t="s">
        <v>188</v>
      </c>
      <c r="D1008" s="36" t="s">
        <v>24492</v>
      </c>
      <c r="E1008" s="36" t="s">
        <v>17399</v>
      </c>
      <c r="F1008" s="36" t="s">
        <v>18210</v>
      </c>
      <c r="G1008" s="36" t="s">
        <v>123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24893</v>
      </c>
      <c r="C1009" s="36" t="s">
        <v>188</v>
      </c>
      <c r="D1009" s="36" t="s">
        <v>22668</v>
      </c>
      <c r="E1009" s="36" t="s">
        <v>16860</v>
      </c>
      <c r="F1009" s="36" t="s">
        <v>18210</v>
      </c>
      <c r="G1009" s="36" t="s">
        <v>123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28550</v>
      </c>
      <c r="C1010" s="36" t="s">
        <v>188</v>
      </c>
      <c r="D1010" s="36" t="s">
        <v>27145</v>
      </c>
      <c r="E1010" s="36" t="s">
        <v>16939</v>
      </c>
      <c r="F1010" s="36" t="s">
        <v>18210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24894</v>
      </c>
      <c r="C1011" s="36" t="s">
        <v>188</v>
      </c>
      <c r="D1011" s="36" t="s">
        <v>18761</v>
      </c>
      <c r="E1011" s="36" t="s">
        <v>17714</v>
      </c>
      <c r="F1011" s="36" t="s">
        <v>18210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19800</v>
      </c>
      <c r="C1012" s="36" t="s">
        <v>188</v>
      </c>
      <c r="D1012" s="36" t="s">
        <v>24623</v>
      </c>
      <c r="E1012" s="36" t="s">
        <v>19801</v>
      </c>
      <c r="F1012" s="36" t="s">
        <v>18210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19802</v>
      </c>
      <c r="C1013" s="36" t="s">
        <v>188</v>
      </c>
      <c r="D1013" s="36" t="s">
        <v>24564</v>
      </c>
      <c r="E1013" s="36" t="s">
        <v>17256</v>
      </c>
      <c r="F1013" s="36" t="s">
        <v>18210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28551</v>
      </c>
      <c r="C1014" s="36" t="s">
        <v>188</v>
      </c>
      <c r="D1014" s="36" t="s">
        <v>18048</v>
      </c>
      <c r="E1014" s="36" t="s">
        <v>25965</v>
      </c>
      <c r="F1014" s="36" t="s">
        <v>18210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24895</v>
      </c>
      <c r="C1015" s="36" t="s">
        <v>188</v>
      </c>
      <c r="D1015" s="36" t="s">
        <v>24839</v>
      </c>
      <c r="E1015" s="36" t="s">
        <v>23894</v>
      </c>
      <c r="F1015" s="36" t="s">
        <v>18210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28552</v>
      </c>
      <c r="C1016" s="36" t="s">
        <v>188</v>
      </c>
      <c r="D1016" s="36" t="s">
        <v>24448</v>
      </c>
      <c r="E1016" s="36" t="s">
        <v>28553</v>
      </c>
      <c r="F1016" s="36" t="s">
        <v>18210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25311</v>
      </c>
      <c r="C1017" s="36" t="s">
        <v>188</v>
      </c>
      <c r="D1017" s="36" t="s">
        <v>24449</v>
      </c>
      <c r="E1017" s="36" t="s">
        <v>25312</v>
      </c>
      <c r="F1017" s="36" t="s">
        <v>18210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28554</v>
      </c>
      <c r="C1018" s="36" t="s">
        <v>188</v>
      </c>
      <c r="D1018" s="36" t="s">
        <v>24527</v>
      </c>
      <c r="E1018" s="36" t="s">
        <v>17954</v>
      </c>
      <c r="F1018" s="36" t="s">
        <v>18210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24896</v>
      </c>
      <c r="C1019" s="36" t="s">
        <v>188</v>
      </c>
      <c r="D1019" s="36" t="s">
        <v>24841</v>
      </c>
      <c r="E1019" s="36" t="s">
        <v>24690</v>
      </c>
      <c r="F1019" s="36" t="s">
        <v>18210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25947</v>
      </c>
      <c r="C1020" s="36" t="s">
        <v>188</v>
      </c>
      <c r="D1020" s="36" t="s">
        <v>25948</v>
      </c>
      <c r="E1020" s="36" t="s">
        <v>24926</v>
      </c>
      <c r="F1020" s="36" t="s">
        <v>18210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24609</v>
      </c>
      <c r="C1021" s="36" t="s">
        <v>188</v>
      </c>
      <c r="D1021" s="36" t="s">
        <v>21386</v>
      </c>
      <c r="E1021" s="36" t="s">
        <v>16916</v>
      </c>
      <c r="F1021" s="36" t="s">
        <v>18251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8488</v>
      </c>
      <c r="C1022" s="36" t="s">
        <v>188</v>
      </c>
      <c r="D1022" s="36" t="s">
        <v>18605</v>
      </c>
      <c r="E1022" s="36" t="s">
        <v>16862</v>
      </c>
      <c r="F1022" s="36" t="s">
        <v>18251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8489</v>
      </c>
      <c r="C1023" s="36" t="s">
        <v>188</v>
      </c>
      <c r="D1023" s="36" t="s">
        <v>17437</v>
      </c>
      <c r="E1023" s="36" t="s">
        <v>16850</v>
      </c>
      <c r="F1023" s="36" t="s">
        <v>18251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724</v>
      </c>
      <c r="C1024" s="36" t="s">
        <v>188</v>
      </c>
      <c r="D1024" s="36" t="s">
        <v>17439</v>
      </c>
      <c r="E1024" s="36" t="s">
        <v>17018</v>
      </c>
      <c r="F1024" s="36" t="s">
        <v>18246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23739</v>
      </c>
      <c r="C1025" s="36" t="s">
        <v>188</v>
      </c>
      <c r="D1025" s="36" t="s">
        <v>24440</v>
      </c>
      <c r="E1025" s="36" t="s">
        <v>16939</v>
      </c>
      <c r="F1025" s="36" t="s">
        <v>18251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21410</v>
      </c>
      <c r="C1026" s="36" t="s">
        <v>188</v>
      </c>
      <c r="D1026" s="36" t="s">
        <v>24441</v>
      </c>
      <c r="E1026" s="36" t="s">
        <v>16870</v>
      </c>
      <c r="F1026" s="36" t="s">
        <v>18251</v>
      </c>
      <c r="G1026" s="36" t="s">
        <v>123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7200</v>
      </c>
      <c r="C1027" s="36" t="s">
        <v>188</v>
      </c>
      <c r="D1027" s="36" t="s">
        <v>24474</v>
      </c>
      <c r="E1027" s="36" t="s">
        <v>16914</v>
      </c>
      <c r="F1027" s="36" t="s">
        <v>18251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7201</v>
      </c>
      <c r="C1028" s="36" t="s">
        <v>188</v>
      </c>
      <c r="D1028" s="36" t="s">
        <v>24473</v>
      </c>
      <c r="E1028" s="36" t="s">
        <v>16866</v>
      </c>
      <c r="F1028" s="36" t="s">
        <v>18251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7202</v>
      </c>
      <c r="C1029" s="36" t="s">
        <v>188</v>
      </c>
      <c r="D1029" s="36" t="s">
        <v>24521</v>
      </c>
      <c r="E1029" s="36" t="s">
        <v>16834</v>
      </c>
      <c r="F1029" s="36" t="s">
        <v>18251</v>
      </c>
      <c r="G1029" s="36" t="s">
        <v>123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7203</v>
      </c>
      <c r="C1030" s="36" t="s">
        <v>188</v>
      </c>
      <c r="D1030" s="36" t="s">
        <v>24522</v>
      </c>
      <c r="E1030" s="36" t="s">
        <v>17028</v>
      </c>
      <c r="F1030" s="36" t="s">
        <v>18251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7204</v>
      </c>
      <c r="C1031" s="36" t="s">
        <v>188</v>
      </c>
      <c r="D1031" s="36" t="s">
        <v>24608</v>
      </c>
      <c r="E1031" s="36" t="s">
        <v>16835</v>
      </c>
      <c r="F1031" s="36" t="s">
        <v>18251</v>
      </c>
      <c r="G1031" s="36" t="s">
        <v>123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23740</v>
      </c>
      <c r="C1032" s="36" t="s">
        <v>188</v>
      </c>
      <c r="D1032" s="36" t="s">
        <v>18045</v>
      </c>
      <c r="E1032" s="36" t="s">
        <v>17162</v>
      </c>
      <c r="F1032" s="36" t="s">
        <v>18251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7205</v>
      </c>
      <c r="C1033" s="36" t="s">
        <v>188</v>
      </c>
      <c r="D1033" s="36" t="s">
        <v>24559</v>
      </c>
      <c r="E1033" s="36" t="s">
        <v>16954</v>
      </c>
      <c r="F1033" s="36" t="s">
        <v>18251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15637</v>
      </c>
      <c r="C1034" s="36" t="s">
        <v>188</v>
      </c>
      <c r="D1034" s="36" t="s">
        <v>23745</v>
      </c>
      <c r="E1034" s="36" t="s">
        <v>17813</v>
      </c>
      <c r="F1034" s="36" t="s">
        <v>18252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15638</v>
      </c>
      <c r="C1035" s="36" t="s">
        <v>188</v>
      </c>
      <c r="D1035" s="36" t="s">
        <v>23324</v>
      </c>
      <c r="E1035" s="36" t="s">
        <v>17746</v>
      </c>
      <c r="F1035" s="36" t="s">
        <v>18252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15639</v>
      </c>
      <c r="C1036" s="36" t="s">
        <v>188</v>
      </c>
      <c r="D1036" s="36" t="s">
        <v>24543</v>
      </c>
      <c r="E1036" s="36" t="s">
        <v>17495</v>
      </c>
      <c r="F1036" s="36" t="s">
        <v>18252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16026</v>
      </c>
      <c r="C1037" s="36" t="s">
        <v>188</v>
      </c>
      <c r="D1037" s="36" t="s">
        <v>24270</v>
      </c>
      <c r="E1037" s="36" t="s">
        <v>17382</v>
      </c>
      <c r="F1037" s="36" t="s">
        <v>18252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122</v>
      </c>
      <c r="B1038" s="36" t="s">
        <v>28874</v>
      </c>
      <c r="C1038" s="36" t="s">
        <v>188</v>
      </c>
      <c r="D1038" s="36" t="s">
        <v>28580</v>
      </c>
      <c r="E1038" s="36" t="s">
        <v>17018</v>
      </c>
      <c r="F1038" s="36" t="s">
        <v>18252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15640</v>
      </c>
      <c r="C1039" s="36" t="s">
        <v>188</v>
      </c>
      <c r="D1039" s="36" t="s">
        <v>24589</v>
      </c>
      <c r="E1039" s="36" t="s">
        <v>17041</v>
      </c>
      <c r="F1039" s="36" t="s">
        <v>18252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28875</v>
      </c>
      <c r="C1040" s="36" t="s">
        <v>188</v>
      </c>
      <c r="D1040" s="36" t="s">
        <v>28225</v>
      </c>
      <c r="E1040" s="36" t="s">
        <v>16993</v>
      </c>
      <c r="F1040" s="36" t="s">
        <v>18252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24290</v>
      </c>
      <c r="C1041" s="36" t="s">
        <v>188</v>
      </c>
      <c r="D1041" s="36" t="s">
        <v>24545</v>
      </c>
      <c r="E1041" s="36" t="s">
        <v>16895</v>
      </c>
      <c r="F1041" s="36" t="s">
        <v>18252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24291</v>
      </c>
      <c r="C1042" s="36" t="s">
        <v>188</v>
      </c>
      <c r="D1042" s="36" t="s">
        <v>24546</v>
      </c>
      <c r="E1042" s="36" t="s">
        <v>17727</v>
      </c>
      <c r="F1042" s="36" t="s">
        <v>18252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24590</v>
      </c>
      <c r="C1043" s="36" t="s">
        <v>188</v>
      </c>
      <c r="D1043" s="36" t="s">
        <v>24591</v>
      </c>
      <c r="E1043" s="36" t="s">
        <v>17703</v>
      </c>
      <c r="F1043" s="36" t="s">
        <v>18252</v>
      </c>
      <c r="G1043" s="36" t="s">
        <v>123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24592</v>
      </c>
      <c r="C1044" s="36" t="s">
        <v>188</v>
      </c>
      <c r="D1044" s="36" t="s">
        <v>24588</v>
      </c>
      <c r="E1044" s="36" t="s">
        <v>24363</v>
      </c>
      <c r="F1044" s="36" t="s">
        <v>18252</v>
      </c>
      <c r="G1044" s="36" t="s">
        <v>123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24593</v>
      </c>
      <c r="C1045" s="36" t="s">
        <v>188</v>
      </c>
      <c r="D1045" s="36" t="s">
        <v>24594</v>
      </c>
      <c r="E1045" s="36" t="s">
        <v>24595</v>
      </c>
      <c r="F1045" s="36" t="s">
        <v>18252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20519</v>
      </c>
      <c r="C1046" s="36" t="s">
        <v>188</v>
      </c>
      <c r="D1046" s="36" t="s">
        <v>23989</v>
      </c>
      <c r="E1046" s="36" t="s">
        <v>17124</v>
      </c>
      <c r="F1046" s="36" t="s">
        <v>18248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7206</v>
      </c>
      <c r="C1047" s="36" t="s">
        <v>188</v>
      </c>
      <c r="D1047" s="36" t="s">
        <v>18243</v>
      </c>
      <c r="E1047" s="36" t="s">
        <v>18167</v>
      </c>
      <c r="F1047" s="36" t="s">
        <v>18247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22459</v>
      </c>
      <c r="C1048" s="36" t="s">
        <v>188</v>
      </c>
      <c r="D1048" s="36" t="s">
        <v>18786</v>
      </c>
      <c r="E1048" s="36" t="s">
        <v>17313</v>
      </c>
      <c r="F1048" s="36" t="s">
        <v>18249</v>
      </c>
      <c r="G1048" s="36" t="s">
        <v>123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14195</v>
      </c>
      <c r="C1049" s="36" t="s">
        <v>188</v>
      </c>
      <c r="D1049" s="36" t="s">
        <v>17436</v>
      </c>
      <c r="E1049" s="36" t="s">
        <v>16819</v>
      </c>
      <c r="F1049" s="36" t="s">
        <v>18249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14196</v>
      </c>
      <c r="C1050" s="36" t="s">
        <v>188</v>
      </c>
      <c r="D1050" s="36" t="s">
        <v>23159</v>
      </c>
      <c r="E1050" s="36" t="s">
        <v>16819</v>
      </c>
      <c r="F1050" s="36" t="s">
        <v>18249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9839</v>
      </c>
      <c r="C1051" s="36" t="s">
        <v>188</v>
      </c>
      <c r="D1051" s="36" t="s">
        <v>19201</v>
      </c>
      <c r="E1051" s="36" t="s">
        <v>17445</v>
      </c>
      <c r="F1051" s="36" t="s">
        <v>18264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14060</v>
      </c>
      <c r="C1052" s="36" t="s">
        <v>188</v>
      </c>
      <c r="D1052" s="36" t="s">
        <v>24494</v>
      </c>
      <c r="E1052" s="36" t="s">
        <v>16835</v>
      </c>
      <c r="F1052" s="36" t="s">
        <v>18249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21790</v>
      </c>
      <c r="C1053" s="36" t="s">
        <v>188</v>
      </c>
      <c r="D1053" s="36" t="s">
        <v>24548</v>
      </c>
      <c r="E1053" s="36" t="s">
        <v>17965</v>
      </c>
      <c r="F1053" s="36" t="s">
        <v>21194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23877</v>
      </c>
      <c r="C1054" s="36" t="s">
        <v>188</v>
      </c>
      <c r="D1054" s="36" t="s">
        <v>24578</v>
      </c>
      <c r="E1054" s="36" t="s">
        <v>24872</v>
      </c>
      <c r="F1054" s="36" t="s">
        <v>18265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15246</v>
      </c>
      <c r="C1055" s="36" t="s">
        <v>120</v>
      </c>
      <c r="D1055" s="36" t="s">
        <v>17984</v>
      </c>
      <c r="E1055" s="36" t="s">
        <v>25739</v>
      </c>
      <c r="F1055" s="36" t="s">
        <v>18032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16789</v>
      </c>
      <c r="C1056" s="36" t="s">
        <v>120</v>
      </c>
      <c r="D1056" s="36" t="s">
        <v>17806</v>
      </c>
      <c r="E1056" s="36" t="s">
        <v>17280</v>
      </c>
      <c r="F1056" s="36" t="s">
        <v>18032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23583</v>
      </c>
      <c r="C1057" s="36" t="s">
        <v>120</v>
      </c>
      <c r="D1057" s="36" t="s">
        <v>29029</v>
      </c>
      <c r="E1057" s="36" t="s">
        <v>27003</v>
      </c>
      <c r="F1057" s="36" t="s">
        <v>18032</v>
      </c>
      <c r="G1057" s="36" t="s">
        <v>121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15247</v>
      </c>
      <c r="C1058" s="36" t="s">
        <v>120</v>
      </c>
      <c r="D1058" s="36" t="s">
        <v>26452</v>
      </c>
      <c r="E1058" s="36" t="s">
        <v>17551</v>
      </c>
      <c r="F1058" s="36" t="s">
        <v>18032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26138</v>
      </c>
      <c r="C1059" s="36" t="s">
        <v>120</v>
      </c>
      <c r="D1059" s="36" t="s">
        <v>21647</v>
      </c>
      <c r="E1059" s="36" t="s">
        <v>17856</v>
      </c>
      <c r="F1059" s="36" t="s">
        <v>18032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23338</v>
      </c>
      <c r="C1060" s="36" t="s">
        <v>120</v>
      </c>
      <c r="D1060" s="36" t="s">
        <v>26583</v>
      </c>
      <c r="E1060" s="36" t="s">
        <v>17659</v>
      </c>
      <c r="F1060" s="36" t="s">
        <v>18032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20575</v>
      </c>
      <c r="C1061" s="36" t="s">
        <v>120</v>
      </c>
      <c r="D1061" s="36" t="s">
        <v>29093</v>
      </c>
      <c r="E1061" s="36" t="s">
        <v>20837</v>
      </c>
      <c r="F1061" s="36" t="s">
        <v>18032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16773</v>
      </c>
      <c r="C1062" s="36" t="s">
        <v>120</v>
      </c>
      <c r="D1062" s="36" t="s">
        <v>29087</v>
      </c>
      <c r="E1062" s="36" t="s">
        <v>17610</v>
      </c>
      <c r="F1062" s="36" t="s">
        <v>18032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23777</v>
      </c>
      <c r="C1063" s="36" t="s">
        <v>120</v>
      </c>
      <c r="D1063" s="36" t="s">
        <v>29088</v>
      </c>
      <c r="E1063" s="36" t="s">
        <v>17280</v>
      </c>
      <c r="F1063" s="36" t="s">
        <v>18032</v>
      </c>
      <c r="G1063" s="36" t="s">
        <v>121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24004</v>
      </c>
      <c r="C1064" s="36" t="s">
        <v>120</v>
      </c>
      <c r="D1064" s="36" t="s">
        <v>29089</v>
      </c>
      <c r="E1064" s="36" t="s">
        <v>17325</v>
      </c>
      <c r="F1064" s="36" t="s">
        <v>18032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23363</v>
      </c>
      <c r="C1065" s="36" t="s">
        <v>120</v>
      </c>
      <c r="D1065" s="36" t="s">
        <v>29041</v>
      </c>
      <c r="E1065" s="36" t="s">
        <v>17620</v>
      </c>
      <c r="F1065" s="36" t="s">
        <v>18032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14201</v>
      </c>
      <c r="C1066" s="36" t="s">
        <v>120</v>
      </c>
      <c r="D1066" s="36" t="s">
        <v>29031</v>
      </c>
      <c r="E1066" s="36" t="s">
        <v>26544</v>
      </c>
      <c r="F1066" s="36" t="s">
        <v>18032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16183</v>
      </c>
      <c r="C1067" s="36" t="s">
        <v>120</v>
      </c>
      <c r="D1067" s="36" t="s">
        <v>29042</v>
      </c>
      <c r="E1067" s="36" t="s">
        <v>18132</v>
      </c>
      <c r="F1067" s="36" t="s">
        <v>18032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24378</v>
      </c>
      <c r="C1068" s="36" t="s">
        <v>120</v>
      </c>
      <c r="D1068" s="36" t="s">
        <v>28214</v>
      </c>
      <c r="E1068" s="36" t="s">
        <v>16949</v>
      </c>
      <c r="F1068" s="36" t="s">
        <v>18032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21478</v>
      </c>
      <c r="C1069" s="36" t="s">
        <v>120</v>
      </c>
      <c r="D1069" s="36" t="s">
        <v>29043</v>
      </c>
      <c r="E1069" s="36" t="s">
        <v>21479</v>
      </c>
      <c r="F1069" s="36" t="s">
        <v>18032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16774</v>
      </c>
      <c r="C1070" s="36" t="s">
        <v>120</v>
      </c>
      <c r="D1070" s="36" t="s">
        <v>29094</v>
      </c>
      <c r="E1070" s="36" t="s">
        <v>22490</v>
      </c>
      <c r="F1070" s="36" t="s">
        <v>18032</v>
      </c>
      <c r="G1070" s="36" t="s">
        <v>121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15140</v>
      </c>
      <c r="C1071" s="36" t="s">
        <v>120</v>
      </c>
      <c r="D1071" s="36" t="s">
        <v>28532</v>
      </c>
      <c r="E1071" s="36" t="s">
        <v>17934</v>
      </c>
      <c r="F1071" s="36" t="s">
        <v>18032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16184</v>
      </c>
      <c r="C1072" s="36" t="s">
        <v>120</v>
      </c>
      <c r="D1072" s="36" t="s">
        <v>29044</v>
      </c>
      <c r="E1072" s="36" t="s">
        <v>17694</v>
      </c>
      <c r="F1072" s="36" t="s">
        <v>18032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19396</v>
      </c>
      <c r="C1073" s="36" t="s">
        <v>120</v>
      </c>
      <c r="D1073" s="36" t="s">
        <v>26856</v>
      </c>
      <c r="E1073" s="36" t="s">
        <v>20404</v>
      </c>
      <c r="F1073" s="36" t="s">
        <v>18032</v>
      </c>
      <c r="G1073" s="36" t="s">
        <v>121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18989</v>
      </c>
      <c r="C1074" s="36" t="s">
        <v>120</v>
      </c>
      <c r="D1074" s="36" t="s">
        <v>29045</v>
      </c>
      <c r="E1074" s="36" t="s">
        <v>18582</v>
      </c>
      <c r="F1074" s="36" t="s">
        <v>18032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9599</v>
      </c>
      <c r="C1075" s="36" t="s">
        <v>120</v>
      </c>
      <c r="D1075" s="36" t="s">
        <v>26858</v>
      </c>
      <c r="E1075" s="36" t="s">
        <v>17162</v>
      </c>
      <c r="F1075" s="36" t="s">
        <v>18032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16441</v>
      </c>
      <c r="C1076" s="36" t="s">
        <v>120</v>
      </c>
      <c r="D1076" s="36" t="s">
        <v>26861</v>
      </c>
      <c r="E1076" s="36" t="s">
        <v>16949</v>
      </c>
      <c r="F1076" s="36" t="s">
        <v>18032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19725</v>
      </c>
      <c r="C1077" s="36" t="s">
        <v>120</v>
      </c>
      <c r="D1077" s="36" t="s">
        <v>26859</v>
      </c>
      <c r="E1077" s="36" t="s">
        <v>18353</v>
      </c>
      <c r="F1077" s="36" t="s">
        <v>18032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15248</v>
      </c>
      <c r="C1078" s="36" t="s">
        <v>120</v>
      </c>
      <c r="D1078" s="36" t="s">
        <v>29095</v>
      </c>
      <c r="E1078" s="36" t="s">
        <v>17325</v>
      </c>
      <c r="F1078" s="36" t="s">
        <v>18032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15141</v>
      </c>
      <c r="C1079" s="36" t="s">
        <v>120</v>
      </c>
      <c r="D1079" s="36" t="s">
        <v>29097</v>
      </c>
      <c r="E1079" s="36" t="s">
        <v>17325</v>
      </c>
      <c r="F1079" s="36" t="s">
        <v>18032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16442</v>
      </c>
      <c r="C1080" s="36" t="s">
        <v>120</v>
      </c>
      <c r="D1080" s="36" t="s">
        <v>26862</v>
      </c>
      <c r="E1080" s="36" t="s">
        <v>17690</v>
      </c>
      <c r="F1080" s="36" t="s">
        <v>18032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12854</v>
      </c>
      <c r="C1081" s="36" t="s">
        <v>120</v>
      </c>
      <c r="D1081" s="36" t="s">
        <v>17940</v>
      </c>
      <c r="E1081" s="36" t="s">
        <v>16972</v>
      </c>
      <c r="F1081" s="36" t="s">
        <v>18032</v>
      </c>
      <c r="G1081" s="36" t="s">
        <v>123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16185</v>
      </c>
      <c r="C1082" s="36" t="s">
        <v>120</v>
      </c>
      <c r="D1082" s="36" t="s">
        <v>29046</v>
      </c>
      <c r="E1082" s="36" t="s">
        <v>20717</v>
      </c>
      <c r="F1082" s="36" t="s">
        <v>18032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16186</v>
      </c>
      <c r="C1083" s="36" t="s">
        <v>120</v>
      </c>
      <c r="D1083" s="36" t="s">
        <v>29047</v>
      </c>
      <c r="E1083" s="36" t="s">
        <v>18575</v>
      </c>
      <c r="F1083" s="36" t="s">
        <v>18032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13902</v>
      </c>
      <c r="C1084" s="36" t="s">
        <v>120</v>
      </c>
      <c r="D1084" s="36" t="s">
        <v>29070</v>
      </c>
      <c r="E1084" s="36" t="s">
        <v>18280</v>
      </c>
      <c r="F1084" s="36" t="s">
        <v>18032</v>
      </c>
      <c r="G1084" s="36" t="s">
        <v>121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8232</v>
      </c>
      <c r="C1085" s="36" t="s">
        <v>120</v>
      </c>
      <c r="D1085" s="36" t="s">
        <v>28798</v>
      </c>
      <c r="E1085" s="36" t="s">
        <v>17690</v>
      </c>
      <c r="F1085" s="36" t="s">
        <v>18032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16443</v>
      </c>
      <c r="C1086" s="36" t="s">
        <v>120</v>
      </c>
      <c r="D1086" s="36" t="s">
        <v>26863</v>
      </c>
      <c r="E1086" s="36" t="s">
        <v>17032</v>
      </c>
      <c r="F1086" s="36" t="s">
        <v>18032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16187</v>
      </c>
      <c r="C1087" s="36" t="s">
        <v>120</v>
      </c>
      <c r="D1087" s="36" t="s">
        <v>26547</v>
      </c>
      <c r="E1087" s="36" t="s">
        <v>24657</v>
      </c>
      <c r="F1087" s="36" t="s">
        <v>18032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16775</v>
      </c>
      <c r="C1088" s="36" t="s">
        <v>120</v>
      </c>
      <c r="D1088" s="36" t="s">
        <v>28568</v>
      </c>
      <c r="E1088" s="36" t="s">
        <v>16952</v>
      </c>
      <c r="F1088" s="36" t="s">
        <v>18032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14899</v>
      </c>
      <c r="C1089" s="36" t="s">
        <v>120</v>
      </c>
      <c r="D1089" s="36" t="s">
        <v>26971</v>
      </c>
      <c r="E1089" s="36" t="s">
        <v>26645</v>
      </c>
      <c r="F1089" s="36" t="s">
        <v>18032</v>
      </c>
      <c r="G1089" s="36" t="s">
        <v>121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14874</v>
      </c>
      <c r="C1090" s="36" t="s">
        <v>120</v>
      </c>
      <c r="D1090" s="36" t="s">
        <v>28564</v>
      </c>
      <c r="E1090" s="36" t="s">
        <v>18015</v>
      </c>
      <c r="F1090" s="36" t="s">
        <v>18032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16064</v>
      </c>
      <c r="C1091" s="36" t="s">
        <v>120</v>
      </c>
      <c r="D1091" s="36" t="s">
        <v>26864</v>
      </c>
      <c r="E1091" s="36" t="s">
        <v>17247</v>
      </c>
      <c r="F1091" s="36" t="s">
        <v>18032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16444</v>
      </c>
      <c r="C1092" s="36" t="s">
        <v>120</v>
      </c>
      <c r="D1092" s="36" t="s">
        <v>29071</v>
      </c>
      <c r="E1092" s="36" t="s">
        <v>18003</v>
      </c>
      <c r="F1092" s="36" t="s">
        <v>18032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8233</v>
      </c>
      <c r="C1093" s="36" t="s">
        <v>120</v>
      </c>
      <c r="D1093" s="36" t="s">
        <v>29048</v>
      </c>
      <c r="E1093" s="36" t="s">
        <v>17293</v>
      </c>
      <c r="F1093" s="36" t="s">
        <v>18032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14444</v>
      </c>
      <c r="C1094" s="36" t="s">
        <v>120</v>
      </c>
      <c r="D1094" s="36" t="s">
        <v>26865</v>
      </c>
      <c r="E1094" s="36" t="s">
        <v>16972</v>
      </c>
      <c r="F1094" s="36" t="s">
        <v>18032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16065</v>
      </c>
      <c r="C1095" s="36" t="s">
        <v>120</v>
      </c>
      <c r="D1095" s="36" t="s">
        <v>29072</v>
      </c>
      <c r="E1095" s="36" t="s">
        <v>21487</v>
      </c>
      <c r="F1095" s="36" t="s">
        <v>18032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13903</v>
      </c>
      <c r="C1096" s="36" t="s">
        <v>120</v>
      </c>
      <c r="D1096" s="36" t="s">
        <v>28565</v>
      </c>
      <c r="E1096" s="36" t="s">
        <v>19446</v>
      </c>
      <c r="F1096" s="36" t="s">
        <v>18032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19726</v>
      </c>
      <c r="C1097" s="36" t="s">
        <v>120</v>
      </c>
      <c r="D1097" s="36" t="s">
        <v>26866</v>
      </c>
      <c r="E1097" s="36" t="s">
        <v>17577</v>
      </c>
      <c r="F1097" s="36" t="s">
        <v>18032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16188</v>
      </c>
      <c r="C1098" s="36" t="s">
        <v>120</v>
      </c>
      <c r="D1098" s="36" t="s">
        <v>28490</v>
      </c>
      <c r="E1098" s="36" t="s">
        <v>17582</v>
      </c>
      <c r="F1098" s="36" t="s">
        <v>18032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20405</v>
      </c>
      <c r="C1099" s="36" t="s">
        <v>120</v>
      </c>
      <c r="D1099" s="36" t="s">
        <v>26867</v>
      </c>
      <c r="E1099" s="36" t="s">
        <v>16862</v>
      </c>
      <c r="F1099" s="36" t="s">
        <v>18032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13408</v>
      </c>
      <c r="C1100" s="36" t="s">
        <v>120</v>
      </c>
      <c r="D1100" s="36" t="s">
        <v>29073</v>
      </c>
      <c r="E1100" s="36" t="s">
        <v>17036</v>
      </c>
      <c r="F1100" s="36" t="s">
        <v>18032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13877</v>
      </c>
      <c r="C1101" s="36" t="s">
        <v>120</v>
      </c>
      <c r="D1101" s="36" t="s">
        <v>29049</v>
      </c>
      <c r="E1101" s="36" t="s">
        <v>17374</v>
      </c>
      <c r="F1101" s="36" t="s">
        <v>18032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20576</v>
      </c>
      <c r="C1102" s="36" t="s">
        <v>120</v>
      </c>
      <c r="D1102" s="36" t="s">
        <v>26868</v>
      </c>
      <c r="E1102" s="36" t="s">
        <v>17006</v>
      </c>
      <c r="F1102" s="36" t="s">
        <v>18032</v>
      </c>
      <c r="G1102" s="36" t="s">
        <v>121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14134</v>
      </c>
      <c r="C1103" s="36" t="s">
        <v>120</v>
      </c>
      <c r="D1103" s="36" t="s">
        <v>26711</v>
      </c>
      <c r="E1103" s="36" t="s">
        <v>17532</v>
      </c>
      <c r="F1103" s="36" t="s">
        <v>18032</v>
      </c>
      <c r="G1103" s="36" t="s">
        <v>121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20443</v>
      </c>
      <c r="C1104" s="36" t="s">
        <v>120</v>
      </c>
      <c r="D1104" s="36" t="s">
        <v>29050</v>
      </c>
      <c r="E1104" s="36" t="s">
        <v>16893</v>
      </c>
      <c r="F1104" s="36" t="s">
        <v>18032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21830</v>
      </c>
      <c r="C1105" s="36" t="s">
        <v>120</v>
      </c>
      <c r="D1105" s="36" t="s">
        <v>27448</v>
      </c>
      <c r="E1105" s="36" t="s">
        <v>17000</v>
      </c>
      <c r="F1105" s="36" t="s">
        <v>18032</v>
      </c>
      <c r="G1105" s="36" t="s">
        <v>121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12623</v>
      </c>
      <c r="C1106" s="36" t="s">
        <v>120</v>
      </c>
      <c r="D1106" s="36" t="s">
        <v>29074</v>
      </c>
      <c r="E1106" s="36" t="s">
        <v>16941</v>
      </c>
      <c r="F1106" s="36" t="s">
        <v>18032</v>
      </c>
      <c r="G1106" s="36" t="s">
        <v>121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20444</v>
      </c>
      <c r="C1107" s="36" t="s">
        <v>120</v>
      </c>
      <c r="D1107" s="36" t="s">
        <v>29051</v>
      </c>
      <c r="E1107" s="36" t="s">
        <v>16831</v>
      </c>
      <c r="F1107" s="36" t="s">
        <v>18032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16066</v>
      </c>
      <c r="C1108" s="36" t="s">
        <v>120</v>
      </c>
      <c r="D1108" s="36" t="s">
        <v>26869</v>
      </c>
      <c r="E1108" s="36" t="s">
        <v>16850</v>
      </c>
      <c r="F1108" s="36" t="s">
        <v>18032</v>
      </c>
      <c r="G1108" s="36" t="s">
        <v>121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20827</v>
      </c>
      <c r="C1109" s="36" t="s">
        <v>120</v>
      </c>
      <c r="D1109" s="36" t="s">
        <v>29075</v>
      </c>
      <c r="E1109" s="36" t="s">
        <v>16937</v>
      </c>
      <c r="F1109" s="36" t="s">
        <v>18032</v>
      </c>
      <c r="G1109" s="36" t="s">
        <v>121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20895</v>
      </c>
      <c r="C1110" s="36" t="s">
        <v>120</v>
      </c>
      <c r="D1110" s="36" t="s">
        <v>28528</v>
      </c>
      <c r="E1110" s="36" t="s">
        <v>17475</v>
      </c>
      <c r="F1110" s="36" t="s">
        <v>18032</v>
      </c>
      <c r="G1110" s="36" t="s">
        <v>123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20828</v>
      </c>
      <c r="C1111" s="36" t="s">
        <v>120</v>
      </c>
      <c r="D1111" s="36" t="s">
        <v>28529</v>
      </c>
      <c r="E1111" s="36" t="s">
        <v>17712</v>
      </c>
      <c r="F1111" s="36" t="s">
        <v>18032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20896</v>
      </c>
      <c r="C1112" s="36" t="s">
        <v>120</v>
      </c>
      <c r="D1112" s="36" t="s">
        <v>28491</v>
      </c>
      <c r="E1112" s="36" t="s">
        <v>17154</v>
      </c>
      <c r="F1112" s="36" t="s">
        <v>18032</v>
      </c>
      <c r="G1112" s="36" t="s">
        <v>123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19727</v>
      </c>
      <c r="C1113" s="36" t="s">
        <v>120</v>
      </c>
      <c r="D1113" s="36" t="s">
        <v>29076</v>
      </c>
      <c r="E1113" s="36" t="s">
        <v>17035</v>
      </c>
      <c r="F1113" s="36" t="s">
        <v>18032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20577</v>
      </c>
      <c r="C1114" s="36" t="s">
        <v>120</v>
      </c>
      <c r="D1114" s="36" t="s">
        <v>28530</v>
      </c>
      <c r="E1114" s="36" t="s">
        <v>17326</v>
      </c>
      <c r="F1114" s="36" t="s">
        <v>18032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20897</v>
      </c>
      <c r="C1115" s="36" t="s">
        <v>120</v>
      </c>
      <c r="D1115" s="36" t="s">
        <v>29052</v>
      </c>
      <c r="E1115" s="36" t="s">
        <v>17023</v>
      </c>
      <c r="F1115" s="36" t="s">
        <v>18032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14470</v>
      </c>
      <c r="C1116" s="36" t="s">
        <v>120</v>
      </c>
      <c r="D1116" s="36" t="s">
        <v>27451</v>
      </c>
      <c r="E1116" s="36" t="s">
        <v>16874</v>
      </c>
      <c r="F1116" s="36" t="s">
        <v>18032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20445</v>
      </c>
      <c r="C1117" s="36" t="s">
        <v>120</v>
      </c>
      <c r="D1117" s="36" t="s">
        <v>29053</v>
      </c>
      <c r="E1117" s="36" t="s">
        <v>17148</v>
      </c>
      <c r="F1117" s="36" t="s">
        <v>18032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22946</v>
      </c>
      <c r="C1118" s="36" t="s">
        <v>120</v>
      </c>
      <c r="D1118" s="36" t="s">
        <v>17514</v>
      </c>
      <c r="E1118" s="36" t="s">
        <v>16957</v>
      </c>
      <c r="F1118" s="36" t="s">
        <v>18032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20578</v>
      </c>
      <c r="C1119" s="36" t="s">
        <v>120</v>
      </c>
      <c r="D1119" s="36" t="s">
        <v>29077</v>
      </c>
      <c r="E1119" s="36" t="s">
        <v>17022</v>
      </c>
      <c r="F1119" s="36" t="s">
        <v>18032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20898</v>
      </c>
      <c r="C1120" s="36" t="s">
        <v>120</v>
      </c>
      <c r="D1120" s="36" t="s">
        <v>29054</v>
      </c>
      <c r="E1120" s="36" t="s">
        <v>17141</v>
      </c>
      <c r="F1120" s="36" t="s">
        <v>18032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25047</v>
      </c>
      <c r="C1121" s="36" t="s">
        <v>120</v>
      </c>
      <c r="D1121" s="36" t="s">
        <v>27635</v>
      </c>
      <c r="E1121" s="36" t="s">
        <v>16958</v>
      </c>
      <c r="F1121" s="36" t="s">
        <v>18032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20829</v>
      </c>
      <c r="C1122" s="36" t="s">
        <v>120</v>
      </c>
      <c r="D1122" s="36" t="s">
        <v>28492</v>
      </c>
      <c r="E1122" s="36" t="s">
        <v>16883</v>
      </c>
      <c r="F1122" s="36" t="s">
        <v>18032</v>
      </c>
      <c r="G1122" s="36" t="s">
        <v>121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20899</v>
      </c>
      <c r="C1123" s="36" t="s">
        <v>120</v>
      </c>
      <c r="D1123" s="36" t="s">
        <v>29055</v>
      </c>
      <c r="E1123" s="36" t="s">
        <v>17170</v>
      </c>
      <c r="F1123" s="36" t="s">
        <v>18032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25794</v>
      </c>
      <c r="C1124" s="36" t="s">
        <v>120</v>
      </c>
      <c r="D1124" s="36" t="s">
        <v>27099</v>
      </c>
      <c r="E1124" s="36" t="s">
        <v>16823</v>
      </c>
      <c r="F1124" s="36" t="s">
        <v>18032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20830</v>
      </c>
      <c r="C1125" s="36" t="s">
        <v>120</v>
      </c>
      <c r="D1125" s="36" t="s">
        <v>29078</v>
      </c>
      <c r="E1125" s="36" t="s">
        <v>16881</v>
      </c>
      <c r="F1125" s="36" t="s">
        <v>18032</v>
      </c>
      <c r="G1125" s="36" t="s">
        <v>121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20900</v>
      </c>
      <c r="C1126" s="36" t="s">
        <v>120</v>
      </c>
      <c r="D1126" s="36" t="s">
        <v>29056</v>
      </c>
      <c r="E1126" s="36" t="s">
        <v>16825</v>
      </c>
      <c r="F1126" s="36" t="s">
        <v>18032</v>
      </c>
      <c r="G1126" s="36" t="s">
        <v>123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21649</v>
      </c>
      <c r="C1127" s="36" t="s">
        <v>120</v>
      </c>
      <c r="D1127" s="36" t="s">
        <v>29079</v>
      </c>
      <c r="E1127" s="36" t="s">
        <v>16914</v>
      </c>
      <c r="F1127" s="36" t="s">
        <v>18032</v>
      </c>
      <c r="G1127" s="36" t="s">
        <v>121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20901</v>
      </c>
      <c r="C1128" s="36" t="s">
        <v>120</v>
      </c>
      <c r="D1128" s="36" t="s">
        <v>28531</v>
      </c>
      <c r="E1128" s="36" t="s">
        <v>16878</v>
      </c>
      <c r="F1128" s="36" t="s">
        <v>18032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27004</v>
      </c>
      <c r="C1129" s="36" t="s">
        <v>120</v>
      </c>
      <c r="D1129" s="36" t="s">
        <v>27638</v>
      </c>
      <c r="E1129" s="36" t="s">
        <v>23776</v>
      </c>
      <c r="F1129" s="36" t="s">
        <v>18032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26548</v>
      </c>
      <c r="C1130" s="36" t="s">
        <v>120</v>
      </c>
      <c r="D1130" s="36" t="s">
        <v>27402</v>
      </c>
      <c r="E1130" s="36" t="s">
        <v>16956</v>
      </c>
      <c r="F1130" s="36" t="s">
        <v>18032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20831</v>
      </c>
      <c r="C1131" s="36" t="s">
        <v>120</v>
      </c>
      <c r="D1131" s="36" t="s">
        <v>29080</v>
      </c>
      <c r="E1131" s="36" t="s">
        <v>16917</v>
      </c>
      <c r="F1131" s="36" t="s">
        <v>18032</v>
      </c>
      <c r="G1131" s="36" t="s">
        <v>121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27005</v>
      </c>
      <c r="C1132" s="36" t="s">
        <v>120</v>
      </c>
      <c r="D1132" s="36" t="s">
        <v>27640</v>
      </c>
      <c r="E1132" s="36" t="s">
        <v>16957</v>
      </c>
      <c r="F1132" s="36" t="s">
        <v>18032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21293</v>
      </c>
      <c r="C1133" s="36" t="s">
        <v>120</v>
      </c>
      <c r="D1133" s="36" t="s">
        <v>29081</v>
      </c>
      <c r="E1133" s="36" t="s">
        <v>16951</v>
      </c>
      <c r="F1133" s="36" t="s">
        <v>18032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20902</v>
      </c>
      <c r="C1134" s="36" t="s">
        <v>120</v>
      </c>
      <c r="D1134" s="36" t="s">
        <v>29057</v>
      </c>
      <c r="E1134" s="36" t="s">
        <v>16912</v>
      </c>
      <c r="F1134" s="36" t="s">
        <v>18032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16654</v>
      </c>
      <c r="C1135" s="36" t="s">
        <v>120</v>
      </c>
      <c r="D1135" s="36" t="s">
        <v>29082</v>
      </c>
      <c r="E1135" s="36" t="s">
        <v>16916</v>
      </c>
      <c r="F1135" s="36" t="s">
        <v>18032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21683</v>
      </c>
      <c r="C1136" s="36" t="s">
        <v>120</v>
      </c>
      <c r="D1136" s="36" t="s">
        <v>29058</v>
      </c>
      <c r="E1136" s="36" t="s">
        <v>16874</v>
      </c>
      <c r="F1136" s="36" t="s">
        <v>18032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20832</v>
      </c>
      <c r="C1137" s="36" t="s">
        <v>120</v>
      </c>
      <c r="D1137" s="36" t="s">
        <v>29098</v>
      </c>
      <c r="E1137" s="36" t="s">
        <v>16823</v>
      </c>
      <c r="F1137" s="36" t="s">
        <v>18032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21684</v>
      </c>
      <c r="C1138" s="36" t="s">
        <v>120</v>
      </c>
      <c r="D1138" s="36" t="s">
        <v>29059</v>
      </c>
      <c r="E1138" s="36" t="s">
        <v>16958</v>
      </c>
      <c r="F1138" s="36" t="s">
        <v>18032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21073</v>
      </c>
      <c r="C1139" s="36" t="s">
        <v>120</v>
      </c>
      <c r="D1139" s="36" t="s">
        <v>29083</v>
      </c>
      <c r="E1139" s="36" t="s">
        <v>16957</v>
      </c>
      <c r="F1139" s="36" t="s">
        <v>18032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9600</v>
      </c>
      <c r="C1140" s="36" t="s">
        <v>120</v>
      </c>
      <c r="D1140" s="36" t="s">
        <v>29060</v>
      </c>
      <c r="E1140" s="36" t="s">
        <v>16845</v>
      </c>
      <c r="F1140" s="36" t="s">
        <v>18032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16067</v>
      </c>
      <c r="C1141" s="36" t="s">
        <v>120</v>
      </c>
      <c r="D1141" s="36" t="s">
        <v>29084</v>
      </c>
      <c r="E1141" s="36" t="s">
        <v>16821</v>
      </c>
      <c r="F1141" s="36" t="s">
        <v>18032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8234</v>
      </c>
      <c r="C1142" s="36" t="s">
        <v>120</v>
      </c>
      <c r="D1142" s="36" t="s">
        <v>28488</v>
      </c>
      <c r="E1142" s="36" t="s">
        <v>16874</v>
      </c>
      <c r="F1142" s="36" t="s">
        <v>18032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8235</v>
      </c>
      <c r="C1143" s="36" t="s">
        <v>120</v>
      </c>
      <c r="D1143" s="36" t="s">
        <v>29032</v>
      </c>
      <c r="E1143" s="36" t="s">
        <v>16819</v>
      </c>
      <c r="F1143" s="36" t="s">
        <v>18032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16189</v>
      </c>
      <c r="C1144" s="36" t="s">
        <v>120</v>
      </c>
      <c r="D1144" s="36" t="s">
        <v>29033</v>
      </c>
      <c r="E1144" s="36" t="s">
        <v>16819</v>
      </c>
      <c r="F1144" s="36" t="s">
        <v>18032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8174</v>
      </c>
      <c r="C1145" s="36" t="s">
        <v>120</v>
      </c>
      <c r="D1145" s="36" t="s">
        <v>29085</v>
      </c>
      <c r="E1145" s="36" t="s">
        <v>16957</v>
      </c>
      <c r="F1145" s="36" t="s">
        <v>18032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19069</v>
      </c>
      <c r="C1146" s="36" t="s">
        <v>120</v>
      </c>
      <c r="D1146" s="36" t="s">
        <v>29112</v>
      </c>
      <c r="E1146" s="36" t="s">
        <v>17870</v>
      </c>
      <c r="F1146" s="36" t="s">
        <v>18199</v>
      </c>
      <c r="G1146" s="36" t="s">
        <v>121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14936</v>
      </c>
      <c r="C1147" s="36" t="s">
        <v>120</v>
      </c>
      <c r="D1147" s="36" t="s">
        <v>29113</v>
      </c>
      <c r="E1147" s="36" t="s">
        <v>18200</v>
      </c>
      <c r="F1147" s="36" t="s">
        <v>18199</v>
      </c>
      <c r="G1147" s="36" t="s">
        <v>121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15816</v>
      </c>
      <c r="C1148" s="36" t="s">
        <v>120</v>
      </c>
      <c r="D1148" s="36" t="s">
        <v>28594</v>
      </c>
      <c r="E1148" s="36" t="s">
        <v>18008</v>
      </c>
      <c r="F1148" s="36" t="s">
        <v>18199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24171</v>
      </c>
      <c r="C1149" s="36" t="s">
        <v>120</v>
      </c>
      <c r="D1149" s="36" t="s">
        <v>17739</v>
      </c>
      <c r="E1149" s="36" t="s">
        <v>17037</v>
      </c>
      <c r="F1149" s="36" t="s">
        <v>18199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19070</v>
      </c>
      <c r="C1150" s="36" t="s">
        <v>120</v>
      </c>
      <c r="D1150" s="36" t="s">
        <v>29114</v>
      </c>
      <c r="E1150" s="36" t="s">
        <v>17655</v>
      </c>
      <c r="F1150" s="36" t="s">
        <v>18199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16764</v>
      </c>
      <c r="C1151" s="36" t="s">
        <v>120</v>
      </c>
      <c r="D1151" s="36" t="s">
        <v>29149</v>
      </c>
      <c r="E1151" s="36" t="s">
        <v>20391</v>
      </c>
      <c r="F1151" s="36" t="s">
        <v>18199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26247</v>
      </c>
      <c r="C1152" s="36" t="s">
        <v>120</v>
      </c>
      <c r="D1152" s="36" t="s">
        <v>29150</v>
      </c>
      <c r="E1152" s="36" t="s">
        <v>22617</v>
      </c>
      <c r="F1152" s="36" t="s">
        <v>18199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19071</v>
      </c>
      <c r="C1153" s="36" t="s">
        <v>120</v>
      </c>
      <c r="D1153" s="36" t="s">
        <v>29115</v>
      </c>
      <c r="E1153" s="36" t="s">
        <v>17030</v>
      </c>
      <c r="F1153" s="36" t="s">
        <v>18199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27596</v>
      </c>
      <c r="C1154" s="36" t="s">
        <v>120</v>
      </c>
      <c r="D1154" s="36" t="s">
        <v>29151</v>
      </c>
      <c r="E1154" s="36" t="s">
        <v>16947</v>
      </c>
      <c r="F1154" s="36" t="s">
        <v>18199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20684</v>
      </c>
      <c r="C1155" s="36" t="s">
        <v>120</v>
      </c>
      <c r="D1155" s="36" t="s">
        <v>28881</v>
      </c>
      <c r="E1155" s="36" t="s">
        <v>17650</v>
      </c>
      <c r="F1155" s="36" t="s">
        <v>18199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24172</v>
      </c>
      <c r="C1156" s="36" t="s">
        <v>120</v>
      </c>
      <c r="D1156" s="36" t="s">
        <v>17742</v>
      </c>
      <c r="E1156" s="36" t="s">
        <v>17602</v>
      </c>
      <c r="F1156" s="36" t="s">
        <v>18199</v>
      </c>
      <c r="G1156" s="36" t="s">
        <v>121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27597</v>
      </c>
      <c r="C1157" s="36" t="s">
        <v>120</v>
      </c>
      <c r="D1157" s="36" t="s">
        <v>28880</v>
      </c>
      <c r="E1157" s="36" t="s">
        <v>17610</v>
      </c>
      <c r="F1157" s="36" t="s">
        <v>18199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22804</v>
      </c>
      <c r="C1158" s="36" t="s">
        <v>120</v>
      </c>
      <c r="D1158" s="36" t="s">
        <v>29116</v>
      </c>
      <c r="E1158" s="36" t="s">
        <v>17908</v>
      </c>
      <c r="F1158" s="36" t="s">
        <v>18199</v>
      </c>
      <c r="G1158" s="36" t="s">
        <v>121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26248</v>
      </c>
      <c r="C1159" s="36" t="s">
        <v>120</v>
      </c>
      <c r="D1159" s="36" t="s">
        <v>28699</v>
      </c>
      <c r="E1159" s="36" t="s">
        <v>18209</v>
      </c>
      <c r="F1159" s="36" t="s">
        <v>18199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25078</v>
      </c>
      <c r="C1160" s="36" t="s">
        <v>120</v>
      </c>
      <c r="D1160" s="36" t="s">
        <v>18935</v>
      </c>
      <c r="E1160" s="36" t="s">
        <v>16940</v>
      </c>
      <c r="F1160" s="36" t="s">
        <v>18199</v>
      </c>
      <c r="G1160" s="36" t="s">
        <v>121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14801</v>
      </c>
      <c r="C1161" s="36" t="s">
        <v>120</v>
      </c>
      <c r="D1161" s="36" t="s">
        <v>29117</v>
      </c>
      <c r="E1161" s="36" t="s">
        <v>19828</v>
      </c>
      <c r="F1161" s="36" t="s">
        <v>18199</v>
      </c>
      <c r="G1161" s="36" t="s">
        <v>121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14802</v>
      </c>
      <c r="C1162" s="36" t="s">
        <v>120</v>
      </c>
      <c r="D1162" s="36" t="s">
        <v>29118</v>
      </c>
      <c r="E1162" s="36" t="s">
        <v>17159</v>
      </c>
      <c r="F1162" s="36" t="s">
        <v>18199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27599</v>
      </c>
      <c r="C1163" s="36" t="s">
        <v>120</v>
      </c>
      <c r="D1163" s="36" t="s">
        <v>28882</v>
      </c>
      <c r="E1163" s="36" t="s">
        <v>17735</v>
      </c>
      <c r="F1163" s="36" t="s">
        <v>18199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14565</v>
      </c>
      <c r="C1164" s="36" t="s">
        <v>120</v>
      </c>
      <c r="D1164" s="36" t="s">
        <v>29152</v>
      </c>
      <c r="E1164" s="36" t="s">
        <v>17087</v>
      </c>
      <c r="F1164" s="36" t="s">
        <v>18199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22578</v>
      </c>
      <c r="C1165" s="36" t="s">
        <v>120</v>
      </c>
      <c r="D1165" s="36" t="s">
        <v>28853</v>
      </c>
      <c r="E1165" s="36" t="s">
        <v>17007</v>
      </c>
      <c r="F1165" s="36" t="s">
        <v>18199</v>
      </c>
      <c r="G1165" s="36" t="s">
        <v>121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14937</v>
      </c>
      <c r="C1166" s="36" t="s">
        <v>120</v>
      </c>
      <c r="D1166" s="36" t="s">
        <v>28883</v>
      </c>
      <c r="E1166" s="36" t="s">
        <v>16947</v>
      </c>
      <c r="F1166" s="36" t="s">
        <v>18199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22579</v>
      </c>
      <c r="C1167" s="36" t="s">
        <v>120</v>
      </c>
      <c r="D1167" s="36" t="s">
        <v>18936</v>
      </c>
      <c r="E1167" s="36" t="s">
        <v>17367</v>
      </c>
      <c r="F1167" s="36" t="s">
        <v>18199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14996</v>
      </c>
      <c r="C1168" s="36" t="s">
        <v>120</v>
      </c>
      <c r="D1168" s="36" t="s">
        <v>29119</v>
      </c>
      <c r="E1168" s="36" t="s">
        <v>16834</v>
      </c>
      <c r="F1168" s="36" t="s">
        <v>18199</v>
      </c>
      <c r="G1168" s="36" t="s">
        <v>121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22580</v>
      </c>
      <c r="C1169" s="36" t="s">
        <v>120</v>
      </c>
      <c r="D1169" s="36" t="s">
        <v>29120</v>
      </c>
      <c r="E1169" s="36" t="s">
        <v>17292</v>
      </c>
      <c r="F1169" s="36" t="s">
        <v>18199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14410</v>
      </c>
      <c r="C1170" s="36" t="s">
        <v>120</v>
      </c>
      <c r="D1170" s="36" t="s">
        <v>29153</v>
      </c>
      <c r="E1170" s="36" t="s">
        <v>17274</v>
      </c>
      <c r="F1170" s="36" t="s">
        <v>18199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22805</v>
      </c>
      <c r="C1171" s="36" t="s">
        <v>120</v>
      </c>
      <c r="D1171" s="36" t="s">
        <v>29121</v>
      </c>
      <c r="E1171" s="36" t="s">
        <v>17004</v>
      </c>
      <c r="F1171" s="36" t="s">
        <v>18199</v>
      </c>
      <c r="G1171" s="36" t="s">
        <v>121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14485</v>
      </c>
      <c r="C1172" s="36" t="s">
        <v>120</v>
      </c>
      <c r="D1172" s="36" t="s">
        <v>29154</v>
      </c>
      <c r="E1172" s="36" t="s">
        <v>16949</v>
      </c>
      <c r="F1172" s="36" t="s">
        <v>18199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24173</v>
      </c>
      <c r="C1173" s="36" t="s">
        <v>120</v>
      </c>
      <c r="D1173" s="36" t="s">
        <v>28575</v>
      </c>
      <c r="E1173" s="36" t="s">
        <v>16949</v>
      </c>
      <c r="F1173" s="36" t="s">
        <v>18199</v>
      </c>
      <c r="G1173" s="36" t="s">
        <v>121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22806</v>
      </c>
      <c r="C1174" s="36" t="s">
        <v>120</v>
      </c>
      <c r="D1174" s="36" t="s">
        <v>29122</v>
      </c>
      <c r="E1174" s="36" t="s">
        <v>17236</v>
      </c>
      <c r="F1174" s="36" t="s">
        <v>18199</v>
      </c>
      <c r="G1174" s="36" t="s">
        <v>121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24163</v>
      </c>
      <c r="C1175" s="36" t="s">
        <v>120</v>
      </c>
      <c r="D1175" s="36" t="s">
        <v>29155</v>
      </c>
      <c r="E1175" s="36" t="s">
        <v>17478</v>
      </c>
      <c r="F1175" s="36" t="s">
        <v>18199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27235</v>
      </c>
      <c r="C1176" s="36" t="s">
        <v>120</v>
      </c>
      <c r="D1176" s="36" t="s">
        <v>29123</v>
      </c>
      <c r="E1176" s="36" t="s">
        <v>17088</v>
      </c>
      <c r="F1176" s="36" t="s">
        <v>18199</v>
      </c>
      <c r="G1176" s="36" t="s">
        <v>121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22807</v>
      </c>
      <c r="C1177" s="36" t="s">
        <v>120</v>
      </c>
      <c r="D1177" s="36" t="s">
        <v>28598</v>
      </c>
      <c r="E1177" s="36" t="s">
        <v>16886</v>
      </c>
      <c r="F1177" s="36" t="s">
        <v>18199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27600</v>
      </c>
      <c r="C1178" s="36" t="s">
        <v>120</v>
      </c>
      <c r="D1178" s="36" t="s">
        <v>29156</v>
      </c>
      <c r="E1178" s="36" t="s">
        <v>17243</v>
      </c>
      <c r="F1178" s="36" t="s">
        <v>18199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22581</v>
      </c>
      <c r="C1179" s="36" t="s">
        <v>120</v>
      </c>
      <c r="D1179" s="36" t="s">
        <v>29124</v>
      </c>
      <c r="E1179" s="36" t="s">
        <v>17264</v>
      </c>
      <c r="F1179" s="36" t="s">
        <v>18199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24725</v>
      </c>
      <c r="C1180" s="36" t="s">
        <v>120</v>
      </c>
      <c r="D1180" s="36" t="s">
        <v>28599</v>
      </c>
      <c r="E1180" s="36" t="s">
        <v>16884</v>
      </c>
      <c r="F1180" s="36" t="s">
        <v>18199</v>
      </c>
      <c r="G1180" s="36" t="s">
        <v>121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22570</v>
      </c>
      <c r="C1181" s="36" t="s">
        <v>120</v>
      </c>
      <c r="D1181" s="36" t="s">
        <v>29157</v>
      </c>
      <c r="E1181" s="36" t="s">
        <v>16982</v>
      </c>
      <c r="F1181" s="36" t="s">
        <v>18199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15817</v>
      </c>
      <c r="C1182" s="36" t="s">
        <v>120</v>
      </c>
      <c r="D1182" s="36" t="s">
        <v>28576</v>
      </c>
      <c r="E1182" s="36" t="s">
        <v>17645</v>
      </c>
      <c r="F1182" s="36" t="s">
        <v>18199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23016</v>
      </c>
      <c r="C1183" s="36" t="s">
        <v>120</v>
      </c>
      <c r="D1183" s="36" t="s">
        <v>28708</v>
      </c>
      <c r="E1183" s="36" t="s">
        <v>16845</v>
      </c>
      <c r="F1183" s="36" t="s">
        <v>18199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27236</v>
      </c>
      <c r="C1184" s="36" t="s">
        <v>120</v>
      </c>
      <c r="D1184" s="36" t="s">
        <v>28600</v>
      </c>
      <c r="E1184" s="36" t="s">
        <v>17014</v>
      </c>
      <c r="F1184" s="36" t="s">
        <v>18199</v>
      </c>
      <c r="G1184" s="36" t="s">
        <v>121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23234</v>
      </c>
      <c r="C1185" s="36" t="s">
        <v>120</v>
      </c>
      <c r="D1185" s="36" t="s">
        <v>29158</v>
      </c>
      <c r="E1185" s="36" t="s">
        <v>16850</v>
      </c>
      <c r="F1185" s="36" t="s">
        <v>18199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20685</v>
      </c>
      <c r="C1186" s="36" t="s">
        <v>120</v>
      </c>
      <c r="D1186" s="36" t="s">
        <v>29125</v>
      </c>
      <c r="E1186" s="36" t="s">
        <v>17219</v>
      </c>
      <c r="F1186" s="36" t="s">
        <v>18199</v>
      </c>
      <c r="G1186" s="36" t="s">
        <v>121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27237</v>
      </c>
      <c r="C1187" s="36" t="s">
        <v>120</v>
      </c>
      <c r="D1187" s="36" t="s">
        <v>28709</v>
      </c>
      <c r="E1187" s="36" t="s">
        <v>16878</v>
      </c>
      <c r="F1187" s="36" t="s">
        <v>18199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21979</v>
      </c>
      <c r="C1188" s="36" t="s">
        <v>120</v>
      </c>
      <c r="D1188" s="36" t="s">
        <v>29126</v>
      </c>
      <c r="E1188" s="36" t="s">
        <v>16967</v>
      </c>
      <c r="F1188" s="36" t="s">
        <v>18199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20500</v>
      </c>
      <c r="C1189" s="36" t="s">
        <v>120</v>
      </c>
      <c r="D1189" s="36" t="s">
        <v>26609</v>
      </c>
      <c r="E1189" s="36" t="s">
        <v>16841</v>
      </c>
      <c r="F1189" s="36" t="s">
        <v>18199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27238</v>
      </c>
      <c r="C1190" s="36" t="s">
        <v>120</v>
      </c>
      <c r="D1190" s="36" t="s">
        <v>28885</v>
      </c>
      <c r="E1190" s="36" t="s">
        <v>17022</v>
      </c>
      <c r="F1190" s="36" t="s">
        <v>18199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27601</v>
      </c>
      <c r="C1191" s="36" t="s">
        <v>120</v>
      </c>
      <c r="D1191" s="36" t="s">
        <v>29159</v>
      </c>
      <c r="E1191" s="36" t="s">
        <v>17021</v>
      </c>
      <c r="F1191" s="36" t="s">
        <v>18199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27239</v>
      </c>
      <c r="C1192" s="36" t="s">
        <v>120</v>
      </c>
      <c r="D1192" s="36" t="s">
        <v>29127</v>
      </c>
      <c r="E1192" s="36" t="s">
        <v>17365</v>
      </c>
      <c r="F1192" s="36" t="s">
        <v>18199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14094</v>
      </c>
      <c r="C1193" s="36" t="s">
        <v>120</v>
      </c>
      <c r="D1193" s="36" t="s">
        <v>26612</v>
      </c>
      <c r="E1193" s="36" t="s">
        <v>17170</v>
      </c>
      <c r="F1193" s="36" t="s">
        <v>18199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14095</v>
      </c>
      <c r="C1194" s="36" t="s">
        <v>120</v>
      </c>
      <c r="D1194" s="36" t="s">
        <v>26618</v>
      </c>
      <c r="E1194" s="36" t="s">
        <v>16951</v>
      </c>
      <c r="F1194" s="36" t="s">
        <v>18199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20127</v>
      </c>
      <c r="C1195" s="36" t="s">
        <v>120</v>
      </c>
      <c r="D1195" s="36" t="s">
        <v>29220</v>
      </c>
      <c r="E1195" s="36" t="s">
        <v>17856</v>
      </c>
      <c r="F1195" s="36" t="s">
        <v>18205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15217</v>
      </c>
      <c r="C1196" s="36" t="s">
        <v>120</v>
      </c>
      <c r="D1196" s="36" t="s">
        <v>29221</v>
      </c>
      <c r="E1196" s="36" t="s">
        <v>20566</v>
      </c>
      <c r="F1196" s="36" t="s">
        <v>18205</v>
      </c>
      <c r="G1196" s="36" t="s">
        <v>121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16005</v>
      </c>
      <c r="C1197" s="36" t="s">
        <v>120</v>
      </c>
      <c r="D1197" s="36" t="s">
        <v>17756</v>
      </c>
      <c r="E1197" s="36" t="s">
        <v>16895</v>
      </c>
      <c r="F1197" s="36" t="s">
        <v>18205</v>
      </c>
      <c r="G1197" s="36" t="s">
        <v>121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15924</v>
      </c>
      <c r="C1198" s="36" t="s">
        <v>120</v>
      </c>
      <c r="D1198" s="36" t="s">
        <v>18226</v>
      </c>
      <c r="E1198" s="36" t="s">
        <v>17641</v>
      </c>
      <c r="F1198" s="36" t="s">
        <v>18205</v>
      </c>
      <c r="G1198" s="36" t="s">
        <v>121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16006</v>
      </c>
      <c r="C1199" s="36" t="s">
        <v>120</v>
      </c>
      <c r="D1199" s="36" t="s">
        <v>18581</v>
      </c>
      <c r="E1199" s="36" t="s">
        <v>16948</v>
      </c>
      <c r="F1199" s="36" t="s">
        <v>18205</v>
      </c>
      <c r="G1199" s="36" t="s">
        <v>121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25268</v>
      </c>
      <c r="C1200" s="36" t="s">
        <v>120</v>
      </c>
      <c r="D1200" s="36" t="s">
        <v>29224</v>
      </c>
      <c r="E1200" s="36" t="s">
        <v>17078</v>
      </c>
      <c r="F1200" s="36" t="s">
        <v>18205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14803</v>
      </c>
      <c r="C1201" s="36" t="s">
        <v>120</v>
      </c>
      <c r="D1201" s="36" t="s">
        <v>17850</v>
      </c>
      <c r="E1201" s="36" t="s">
        <v>17865</v>
      </c>
      <c r="F1201" s="36" t="s">
        <v>18205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14804</v>
      </c>
      <c r="C1202" s="36" t="s">
        <v>120</v>
      </c>
      <c r="D1202" s="36" t="s">
        <v>17525</v>
      </c>
      <c r="E1202" s="36" t="s">
        <v>17767</v>
      </c>
      <c r="F1202" s="36" t="s">
        <v>18205</v>
      </c>
      <c r="G1202" s="36" t="s">
        <v>121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16007</v>
      </c>
      <c r="C1203" s="36" t="s">
        <v>120</v>
      </c>
      <c r="D1203" s="36" t="s">
        <v>29225</v>
      </c>
      <c r="E1203" s="36" t="s">
        <v>16939</v>
      </c>
      <c r="F1203" s="36" t="s">
        <v>18205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14605</v>
      </c>
      <c r="C1204" s="36" t="s">
        <v>120</v>
      </c>
      <c r="D1204" s="36" t="s">
        <v>29226</v>
      </c>
      <c r="E1204" s="36" t="s">
        <v>16819</v>
      </c>
      <c r="F1204" s="36" t="s">
        <v>18205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15192</v>
      </c>
      <c r="C1205" s="36" t="s">
        <v>120</v>
      </c>
      <c r="D1205" s="36" t="s">
        <v>29227</v>
      </c>
      <c r="E1205" s="36" t="s">
        <v>17028</v>
      </c>
      <c r="F1205" s="36" t="s">
        <v>18205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15925</v>
      </c>
      <c r="C1206" s="36" t="s">
        <v>120</v>
      </c>
      <c r="D1206" s="36" t="s">
        <v>22632</v>
      </c>
      <c r="E1206" s="36" t="s">
        <v>16940</v>
      </c>
      <c r="F1206" s="36" t="s">
        <v>18205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14938</v>
      </c>
      <c r="C1207" s="36" t="s">
        <v>120</v>
      </c>
      <c r="D1207" s="36" t="s">
        <v>27866</v>
      </c>
      <c r="E1207" s="36" t="s">
        <v>24949</v>
      </c>
      <c r="F1207" s="36" t="s">
        <v>18205</v>
      </c>
      <c r="G1207" s="36" t="s">
        <v>123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14547</v>
      </c>
      <c r="C1208" s="36" t="s">
        <v>120</v>
      </c>
      <c r="D1208" s="36" t="s">
        <v>27625</v>
      </c>
      <c r="E1208" s="36" t="s">
        <v>16835</v>
      </c>
      <c r="F1208" s="36" t="s">
        <v>18205</v>
      </c>
      <c r="G1208" s="36" t="s">
        <v>121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14486</v>
      </c>
      <c r="C1209" s="36" t="s">
        <v>120</v>
      </c>
      <c r="D1209" s="36" t="s">
        <v>29228</v>
      </c>
      <c r="E1209" s="36" t="s">
        <v>17277</v>
      </c>
      <c r="F1209" s="36" t="s">
        <v>18205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14390</v>
      </c>
      <c r="C1210" s="36" t="s">
        <v>120</v>
      </c>
      <c r="D1210" s="36" t="s">
        <v>18887</v>
      </c>
      <c r="E1210" s="36" t="s">
        <v>28326</v>
      </c>
      <c r="F1210" s="36" t="s">
        <v>18205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15078</v>
      </c>
      <c r="C1211" s="36" t="s">
        <v>120</v>
      </c>
      <c r="D1211" s="36" t="s">
        <v>29229</v>
      </c>
      <c r="E1211" s="36" t="s">
        <v>16835</v>
      </c>
      <c r="F1211" s="36" t="s">
        <v>18205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13863</v>
      </c>
      <c r="C1212" s="36" t="s">
        <v>120</v>
      </c>
      <c r="D1212" s="36" t="s">
        <v>17526</v>
      </c>
      <c r="E1212" s="36" t="s">
        <v>16984</v>
      </c>
      <c r="F1212" s="36" t="s">
        <v>18205</v>
      </c>
      <c r="G1212" s="36" t="s">
        <v>121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14566</v>
      </c>
      <c r="C1213" s="36" t="s">
        <v>120</v>
      </c>
      <c r="D1213" s="36" t="s">
        <v>17851</v>
      </c>
      <c r="E1213" s="36" t="s">
        <v>16940</v>
      </c>
      <c r="F1213" s="36" t="s">
        <v>18205</v>
      </c>
      <c r="G1213" s="36" t="s">
        <v>123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14072</v>
      </c>
      <c r="C1214" s="36" t="s">
        <v>120</v>
      </c>
      <c r="D1214" s="36" t="s">
        <v>18917</v>
      </c>
      <c r="E1214" s="36" t="s">
        <v>21290</v>
      </c>
      <c r="F1214" s="36" t="s">
        <v>18205</v>
      </c>
      <c r="G1214" s="36" t="s">
        <v>121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14805</v>
      </c>
      <c r="C1215" s="36" t="s">
        <v>120</v>
      </c>
      <c r="D1215" s="36" t="s">
        <v>23731</v>
      </c>
      <c r="E1215" s="36" t="s">
        <v>17030</v>
      </c>
      <c r="F1215" s="36" t="s">
        <v>18205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14939</v>
      </c>
      <c r="C1216" s="36" t="s">
        <v>120</v>
      </c>
      <c r="D1216" s="36" t="s">
        <v>18014</v>
      </c>
      <c r="E1216" s="36" t="s">
        <v>17023</v>
      </c>
      <c r="F1216" s="36" t="s">
        <v>18205</v>
      </c>
      <c r="G1216" s="36" t="s">
        <v>121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14241</v>
      </c>
      <c r="C1217" s="36" t="s">
        <v>120</v>
      </c>
      <c r="D1217" s="36" t="s">
        <v>17910</v>
      </c>
      <c r="E1217" s="36" t="s">
        <v>16883</v>
      </c>
      <c r="F1217" s="36" t="s">
        <v>18205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28307</v>
      </c>
      <c r="C1218" s="36" t="s">
        <v>120</v>
      </c>
      <c r="D1218" s="36" t="s">
        <v>22682</v>
      </c>
      <c r="E1218" s="36" t="s">
        <v>17654</v>
      </c>
      <c r="F1218" s="36" t="s">
        <v>18205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14503</v>
      </c>
      <c r="C1219" s="36" t="s">
        <v>120</v>
      </c>
      <c r="D1219" s="36" t="s">
        <v>29275</v>
      </c>
      <c r="E1219" s="36" t="s">
        <v>16889</v>
      </c>
      <c r="F1219" s="36" t="s">
        <v>18205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14411</v>
      </c>
      <c r="C1220" s="36" t="s">
        <v>120</v>
      </c>
      <c r="D1220" s="36" t="s">
        <v>17297</v>
      </c>
      <c r="E1220" s="36" t="s">
        <v>17023</v>
      </c>
      <c r="F1220" s="36" t="s">
        <v>18205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13864</v>
      </c>
      <c r="C1221" s="36" t="s">
        <v>120</v>
      </c>
      <c r="D1221" s="36" t="s">
        <v>16909</v>
      </c>
      <c r="E1221" s="36" t="s">
        <v>18123</v>
      </c>
      <c r="F1221" s="36" t="s">
        <v>18205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24204</v>
      </c>
      <c r="C1222" s="36" t="s">
        <v>120</v>
      </c>
      <c r="D1222" s="36" t="s">
        <v>29230</v>
      </c>
      <c r="E1222" s="36" t="s">
        <v>17374</v>
      </c>
      <c r="F1222" s="36" t="s">
        <v>18205</v>
      </c>
      <c r="G1222" s="36" t="s">
        <v>121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14073</v>
      </c>
      <c r="C1223" s="36" t="s">
        <v>120</v>
      </c>
      <c r="D1223" s="36" t="s">
        <v>17300</v>
      </c>
      <c r="E1223" s="36" t="s">
        <v>17322</v>
      </c>
      <c r="F1223" s="36" t="s">
        <v>18205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14412</v>
      </c>
      <c r="C1224" s="36" t="s">
        <v>120</v>
      </c>
      <c r="D1224" s="36" t="s">
        <v>17303</v>
      </c>
      <c r="E1224" s="36" t="s">
        <v>16949</v>
      </c>
      <c r="F1224" s="36" t="s">
        <v>18205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28327</v>
      </c>
      <c r="C1225" s="36" t="s">
        <v>120</v>
      </c>
      <c r="D1225" s="36" t="s">
        <v>18508</v>
      </c>
      <c r="E1225" s="36" t="s">
        <v>16833</v>
      </c>
      <c r="F1225" s="36" t="s">
        <v>18205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14242</v>
      </c>
      <c r="C1226" s="36" t="s">
        <v>120</v>
      </c>
      <c r="D1226" s="36" t="s">
        <v>17822</v>
      </c>
      <c r="E1226" s="36" t="s">
        <v>16832</v>
      </c>
      <c r="F1226" s="36" t="s">
        <v>18205</v>
      </c>
      <c r="G1226" s="36" t="s">
        <v>123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24213</v>
      </c>
      <c r="C1227" s="36" t="s">
        <v>120</v>
      </c>
      <c r="D1227" s="36" t="s">
        <v>23703</v>
      </c>
      <c r="E1227" s="36" t="s">
        <v>16937</v>
      </c>
      <c r="F1227" s="36" t="s">
        <v>18205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28308</v>
      </c>
      <c r="C1228" s="36" t="s">
        <v>120</v>
      </c>
      <c r="D1228" s="36" t="s">
        <v>16919</v>
      </c>
      <c r="E1228" s="36" t="s">
        <v>17293</v>
      </c>
      <c r="F1228" s="36" t="s">
        <v>18205</v>
      </c>
      <c r="G1228" s="36" t="s">
        <v>123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28328</v>
      </c>
      <c r="C1229" s="36" t="s">
        <v>120</v>
      </c>
      <c r="D1229" s="36" t="s">
        <v>22716</v>
      </c>
      <c r="E1229" s="36" t="s">
        <v>16957</v>
      </c>
      <c r="F1229" s="36" t="s">
        <v>18205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28329</v>
      </c>
      <c r="C1230" s="36" t="s">
        <v>120</v>
      </c>
      <c r="D1230" s="36" t="s">
        <v>20568</v>
      </c>
      <c r="E1230" s="36" t="s">
        <v>17293</v>
      </c>
      <c r="F1230" s="36" t="s">
        <v>18205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24214</v>
      </c>
      <c r="C1231" s="36" t="s">
        <v>120</v>
      </c>
      <c r="D1231" s="36" t="s">
        <v>22626</v>
      </c>
      <c r="E1231" s="36" t="s">
        <v>17035</v>
      </c>
      <c r="F1231" s="36" t="s">
        <v>18205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28330</v>
      </c>
      <c r="C1232" s="36" t="s">
        <v>120</v>
      </c>
      <c r="D1232" s="36" t="s">
        <v>16928</v>
      </c>
      <c r="E1232" s="36" t="s">
        <v>17021</v>
      </c>
      <c r="F1232" s="36" t="s">
        <v>18205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24215</v>
      </c>
      <c r="C1233" s="36" t="s">
        <v>120</v>
      </c>
      <c r="D1233" s="36" t="s">
        <v>29253</v>
      </c>
      <c r="E1233" s="36" t="s">
        <v>17006</v>
      </c>
      <c r="F1233" s="36" t="s">
        <v>18205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8572</v>
      </c>
      <c r="C1234" s="36" t="s">
        <v>120</v>
      </c>
      <c r="D1234" s="36" t="s">
        <v>29231</v>
      </c>
      <c r="E1234" s="36" t="s">
        <v>16826</v>
      </c>
      <c r="F1234" s="36" t="s">
        <v>18205</v>
      </c>
      <c r="G1234" s="36" t="s">
        <v>121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15725</v>
      </c>
      <c r="C1235" s="36" t="s">
        <v>120</v>
      </c>
      <c r="D1235" s="36" t="s">
        <v>29294</v>
      </c>
      <c r="E1235" s="36" t="s">
        <v>17332</v>
      </c>
      <c r="F1235" s="36" t="s">
        <v>18210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19269</v>
      </c>
      <c r="C1236" s="36" t="s">
        <v>120</v>
      </c>
      <c r="D1236" s="36" t="s">
        <v>24536</v>
      </c>
      <c r="E1236" s="36" t="s">
        <v>16836</v>
      </c>
      <c r="F1236" s="36" t="s">
        <v>18210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28514</v>
      </c>
      <c r="C1237" s="36" t="s">
        <v>120</v>
      </c>
      <c r="D1237" s="36" t="s">
        <v>29295</v>
      </c>
      <c r="E1237" s="36" t="s">
        <v>16949</v>
      </c>
      <c r="F1237" s="36" t="s">
        <v>18210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15218</v>
      </c>
      <c r="C1238" s="36" t="s">
        <v>120</v>
      </c>
      <c r="D1238" s="36" t="s">
        <v>20745</v>
      </c>
      <c r="E1238" s="36" t="s">
        <v>17504</v>
      </c>
      <c r="F1238" s="36" t="s">
        <v>18210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28515</v>
      </c>
      <c r="C1239" s="36" t="s">
        <v>120</v>
      </c>
      <c r="D1239" s="36" t="s">
        <v>29296</v>
      </c>
      <c r="E1239" s="36" t="s">
        <v>16939</v>
      </c>
      <c r="F1239" s="36" t="s">
        <v>18210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23322</v>
      </c>
      <c r="C1240" s="36" t="s">
        <v>120</v>
      </c>
      <c r="D1240" s="36" t="s">
        <v>29297</v>
      </c>
      <c r="E1240" s="36" t="s">
        <v>16870</v>
      </c>
      <c r="F1240" s="36" t="s">
        <v>18210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23970</v>
      </c>
      <c r="C1241" s="36" t="s">
        <v>120</v>
      </c>
      <c r="D1241" s="36" t="s">
        <v>29298</v>
      </c>
      <c r="E1241" s="36" t="s">
        <v>17091</v>
      </c>
      <c r="F1241" s="36" t="s">
        <v>18210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23744</v>
      </c>
      <c r="C1242" s="36" t="s">
        <v>120</v>
      </c>
      <c r="D1242" s="36" t="s">
        <v>24533</v>
      </c>
      <c r="E1242" s="36" t="s">
        <v>16939</v>
      </c>
      <c r="F1242" s="36" t="s">
        <v>18210</v>
      </c>
      <c r="G1242" s="36" t="s">
        <v>123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23323</v>
      </c>
      <c r="C1243" s="36" t="s">
        <v>120</v>
      </c>
      <c r="D1243" s="36" t="s">
        <v>29299</v>
      </c>
      <c r="E1243" s="36" t="s">
        <v>16883</v>
      </c>
      <c r="F1243" s="36" t="s">
        <v>18210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23971</v>
      </c>
      <c r="C1244" s="36" t="s">
        <v>120</v>
      </c>
      <c r="D1244" s="36" t="s">
        <v>23753</v>
      </c>
      <c r="E1244" s="36" t="s">
        <v>16841</v>
      </c>
      <c r="F1244" s="36" t="s">
        <v>18210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28517</v>
      </c>
      <c r="C1245" s="36" t="s">
        <v>120</v>
      </c>
      <c r="D1245" s="36" t="s">
        <v>24301</v>
      </c>
      <c r="E1245" s="36" t="s">
        <v>17023</v>
      </c>
      <c r="F1245" s="36" t="s">
        <v>18210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25946</v>
      </c>
      <c r="C1246" s="36" t="s">
        <v>120</v>
      </c>
      <c r="D1246" s="36" t="s">
        <v>20364</v>
      </c>
      <c r="E1246" s="36" t="s">
        <v>16884</v>
      </c>
      <c r="F1246" s="36" t="s">
        <v>18210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16635</v>
      </c>
      <c r="C1247" s="36" t="s">
        <v>120</v>
      </c>
      <c r="D1247" s="36" t="s">
        <v>21386</v>
      </c>
      <c r="E1247" s="36" t="s">
        <v>16972</v>
      </c>
      <c r="F1247" s="36" t="s">
        <v>18251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23047</v>
      </c>
      <c r="C1248" s="36" t="s">
        <v>120</v>
      </c>
      <c r="D1248" s="36" t="s">
        <v>24520</v>
      </c>
      <c r="E1248" s="36" t="s">
        <v>16836</v>
      </c>
      <c r="F1248" s="36" t="s">
        <v>18251</v>
      </c>
      <c r="G1248" s="36" t="s">
        <v>121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23741</v>
      </c>
      <c r="C1249" s="36" t="s">
        <v>120</v>
      </c>
      <c r="D1249" s="36" t="s">
        <v>24030</v>
      </c>
      <c r="E1249" s="36" t="s">
        <v>16940</v>
      </c>
      <c r="F1249" s="36" t="s">
        <v>18251</v>
      </c>
      <c r="G1249" s="36" t="s">
        <v>123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24560</v>
      </c>
      <c r="C1250" s="36" t="s">
        <v>120</v>
      </c>
      <c r="D1250" s="36" t="s">
        <v>24468</v>
      </c>
      <c r="E1250" s="36" t="s">
        <v>17088</v>
      </c>
      <c r="F1250" s="36" t="s">
        <v>18251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23083</v>
      </c>
      <c r="C1251" s="36" t="s">
        <v>120</v>
      </c>
      <c r="D1251" s="36" t="s">
        <v>24348</v>
      </c>
      <c r="E1251" s="36" t="s">
        <v>17075</v>
      </c>
      <c r="F1251" s="36" t="s">
        <v>18251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24610</v>
      </c>
      <c r="C1252" s="36" t="s">
        <v>120</v>
      </c>
      <c r="D1252" s="36" t="s">
        <v>24490</v>
      </c>
      <c r="E1252" s="36" t="s">
        <v>17023</v>
      </c>
      <c r="F1252" s="36" t="s">
        <v>18251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23545</v>
      </c>
      <c r="C1253" s="36" t="s">
        <v>120</v>
      </c>
      <c r="D1253" s="36" t="s">
        <v>24440</v>
      </c>
      <c r="E1253" s="36" t="s">
        <v>17023</v>
      </c>
      <c r="F1253" s="36" t="s">
        <v>18251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15079</v>
      </c>
      <c r="C1254" s="36" t="s">
        <v>120</v>
      </c>
      <c r="D1254" s="36" t="s">
        <v>17927</v>
      </c>
      <c r="E1254" s="36" t="s">
        <v>28582</v>
      </c>
      <c r="F1254" s="36" t="s">
        <v>18252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23965</v>
      </c>
      <c r="C1255" s="36" t="s">
        <v>120</v>
      </c>
      <c r="D1255" s="36" t="s">
        <v>17932</v>
      </c>
      <c r="E1255" s="36" t="s">
        <v>17772</v>
      </c>
      <c r="F1255" s="36" t="s">
        <v>18252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22026</v>
      </c>
      <c r="C1256" s="36" t="s">
        <v>120</v>
      </c>
      <c r="D1256" s="36" t="s">
        <v>17448</v>
      </c>
      <c r="E1256" s="36" t="s">
        <v>16960</v>
      </c>
      <c r="F1256" s="36" t="s">
        <v>18252</v>
      </c>
      <c r="G1256" s="36" t="s">
        <v>121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25318</v>
      </c>
      <c r="C1257" s="36" t="s">
        <v>120</v>
      </c>
      <c r="D1257" s="36" t="s">
        <v>21845</v>
      </c>
      <c r="E1257" s="36" t="s">
        <v>16949</v>
      </c>
      <c r="F1257" s="36" t="s">
        <v>18252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25633</v>
      </c>
      <c r="C1258" s="36" t="s">
        <v>120</v>
      </c>
      <c r="D1258" s="36" t="s">
        <v>21847</v>
      </c>
      <c r="E1258" s="36" t="s">
        <v>17372</v>
      </c>
      <c r="F1258" s="36" t="s">
        <v>18252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23702</v>
      </c>
      <c r="C1259" s="36" t="s">
        <v>120</v>
      </c>
      <c r="D1259" s="36" t="s">
        <v>29311</v>
      </c>
      <c r="E1259" s="36" t="s">
        <v>17351</v>
      </c>
      <c r="F1259" s="36" t="s">
        <v>18252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22027</v>
      </c>
      <c r="C1260" s="36" t="s">
        <v>120</v>
      </c>
      <c r="D1260" s="36" t="s">
        <v>19434</v>
      </c>
      <c r="E1260" s="36" t="s">
        <v>20561</v>
      </c>
      <c r="F1260" s="36" t="s">
        <v>18252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20504</v>
      </c>
      <c r="C1261" s="36" t="s">
        <v>120</v>
      </c>
      <c r="D1261" s="36" t="s">
        <v>29312</v>
      </c>
      <c r="E1261" s="36" t="s">
        <v>16957</v>
      </c>
      <c r="F1261" s="36" t="s">
        <v>18252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22028</v>
      </c>
      <c r="C1262" s="36" t="s">
        <v>120</v>
      </c>
      <c r="D1262" s="36" t="s">
        <v>29313</v>
      </c>
      <c r="E1262" s="36" t="s">
        <v>16957</v>
      </c>
      <c r="F1262" s="36" t="s">
        <v>18252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25683</v>
      </c>
      <c r="C1263" s="36" t="s">
        <v>120</v>
      </c>
      <c r="D1263" s="36" t="s">
        <v>29322</v>
      </c>
      <c r="E1263" s="36" t="s">
        <v>17154</v>
      </c>
      <c r="F1263" s="36" t="s">
        <v>18252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13904</v>
      </c>
      <c r="C1264" s="36" t="s">
        <v>120</v>
      </c>
      <c r="D1264" s="36" t="s">
        <v>18600</v>
      </c>
      <c r="E1264" s="36" t="s">
        <v>17164</v>
      </c>
      <c r="F1264" s="36" t="s">
        <v>18248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24258</v>
      </c>
      <c r="C1265" s="36" t="s">
        <v>120</v>
      </c>
      <c r="D1265" s="36" t="s">
        <v>29318</v>
      </c>
      <c r="E1265" s="36" t="s">
        <v>17035</v>
      </c>
      <c r="F1265" s="36" t="s">
        <v>18253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15615</v>
      </c>
      <c r="C1266" s="36" t="s">
        <v>120</v>
      </c>
      <c r="D1266" s="36" t="s">
        <v>29315</v>
      </c>
      <c r="E1266" s="36" t="s">
        <v>18184</v>
      </c>
      <c r="F1266" s="36" t="s">
        <v>18254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20110</v>
      </c>
      <c r="C1267" s="36" t="s">
        <v>120</v>
      </c>
      <c r="D1267" s="36" t="s">
        <v>18272</v>
      </c>
      <c r="E1267" s="36" t="s">
        <v>16948</v>
      </c>
      <c r="F1267" s="36" t="s">
        <v>18262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24549</v>
      </c>
      <c r="C1268" s="36" t="s">
        <v>120</v>
      </c>
      <c r="D1268" s="36" t="s">
        <v>23237</v>
      </c>
      <c r="E1268" s="36" t="s">
        <v>17694</v>
      </c>
      <c r="F1268" s="36" t="s">
        <v>21194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26375</v>
      </c>
      <c r="C1269" s="36" t="s">
        <v>120</v>
      </c>
      <c r="D1269" s="36" t="s">
        <v>20440</v>
      </c>
      <c r="E1269" s="36" t="s">
        <v>17225</v>
      </c>
      <c r="F1269" s="36" t="s">
        <v>18265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21207</v>
      </c>
      <c r="C1270" s="36" t="s">
        <v>120</v>
      </c>
      <c r="D1270" s="36" t="s">
        <v>29319</v>
      </c>
      <c r="E1270" s="36" t="s">
        <v>17473</v>
      </c>
      <c r="F1270" s="36" t="s">
        <v>18265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21603</v>
      </c>
      <c r="C1271" s="36" t="s">
        <v>120</v>
      </c>
      <c r="D1271" s="36" t="s">
        <v>29316</v>
      </c>
      <c r="E1271" s="36" t="s">
        <v>20239</v>
      </c>
      <c r="F1271" s="36" t="s">
        <v>18265</v>
      </c>
      <c r="G1271" s="36" t="s">
        <v>121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24259</v>
      </c>
      <c r="C1272" s="36" t="s">
        <v>120</v>
      </c>
      <c r="D1272" s="36" t="s">
        <v>29320</v>
      </c>
      <c r="E1272" s="36" t="s">
        <v>17040</v>
      </c>
      <c r="F1272" s="36" t="s">
        <v>18265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16190</v>
      </c>
      <c r="C1273" s="36" t="s">
        <v>188</v>
      </c>
      <c r="D1273" s="36" t="s">
        <v>17984</v>
      </c>
      <c r="E1273" s="36" t="s">
        <v>16819</v>
      </c>
      <c r="F1273" s="36" t="s">
        <v>18032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14875</v>
      </c>
      <c r="C1274" s="36" t="s">
        <v>188</v>
      </c>
      <c r="D1274" s="36" t="s">
        <v>17806</v>
      </c>
      <c r="E1274" s="36" t="s">
        <v>16819</v>
      </c>
      <c r="F1274" s="36" t="s">
        <v>18032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18811</v>
      </c>
      <c r="C1275" s="36" t="s">
        <v>188</v>
      </c>
      <c r="D1275" s="36" t="s">
        <v>18134</v>
      </c>
      <c r="E1275" s="36" t="s">
        <v>16819</v>
      </c>
      <c r="F1275" s="36" t="s">
        <v>18032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16191</v>
      </c>
      <c r="C1276" s="36" t="s">
        <v>188</v>
      </c>
      <c r="D1276" s="36" t="s">
        <v>17809</v>
      </c>
      <c r="E1276" s="36" t="s">
        <v>16819</v>
      </c>
      <c r="F1276" s="36" t="s">
        <v>18032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19470</v>
      </c>
      <c r="C1277" s="36" t="s">
        <v>188</v>
      </c>
      <c r="D1277" s="36" t="s">
        <v>29029</v>
      </c>
      <c r="E1277" s="36" t="s">
        <v>16819</v>
      </c>
      <c r="F1277" s="36" t="s">
        <v>18032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14135</v>
      </c>
      <c r="C1278" s="36" t="s">
        <v>188</v>
      </c>
      <c r="D1278" s="36" t="s">
        <v>26452</v>
      </c>
      <c r="E1278" s="36" t="s">
        <v>16819</v>
      </c>
      <c r="F1278" s="36" t="s">
        <v>18032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23806</v>
      </c>
      <c r="C1279" s="36" t="s">
        <v>188</v>
      </c>
      <c r="D1279" s="36" t="s">
        <v>21647</v>
      </c>
      <c r="E1279" s="36" t="s">
        <v>16912</v>
      </c>
      <c r="F1279" s="36" t="s">
        <v>18032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19205</v>
      </c>
      <c r="C1280" s="36" t="s">
        <v>188</v>
      </c>
      <c r="D1280" s="36" t="s">
        <v>26583</v>
      </c>
      <c r="E1280" s="36" t="s">
        <v>16822</v>
      </c>
      <c r="F1280" s="36" t="s">
        <v>18032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25764</v>
      </c>
      <c r="C1281" s="36" t="s">
        <v>188</v>
      </c>
      <c r="D1281" s="36" t="s">
        <v>29093</v>
      </c>
      <c r="E1281" s="36" t="s">
        <v>16912</v>
      </c>
      <c r="F1281" s="36" t="s">
        <v>18032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18930</v>
      </c>
      <c r="C1282" s="36" t="s">
        <v>188</v>
      </c>
      <c r="D1282" s="36" t="s">
        <v>29087</v>
      </c>
      <c r="E1282" s="36" t="s">
        <v>16821</v>
      </c>
      <c r="F1282" s="36" t="s">
        <v>18032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20632</v>
      </c>
      <c r="C1283" s="36" t="s">
        <v>188</v>
      </c>
      <c r="D1283" s="36" t="s">
        <v>29096</v>
      </c>
      <c r="E1283" s="36" t="s">
        <v>16821</v>
      </c>
      <c r="F1283" s="36" t="s">
        <v>18032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26982</v>
      </c>
      <c r="C1284" s="36" t="s">
        <v>188</v>
      </c>
      <c r="D1284" s="36" t="s">
        <v>17811</v>
      </c>
      <c r="E1284" s="36" t="s">
        <v>16821</v>
      </c>
      <c r="F1284" s="36" t="s">
        <v>18032</v>
      </c>
      <c r="G1284" s="36" t="s">
        <v>123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14876</v>
      </c>
      <c r="C1285" s="36" t="s">
        <v>188</v>
      </c>
      <c r="D1285" s="36" t="s">
        <v>29030</v>
      </c>
      <c r="E1285" s="36" t="s">
        <v>16819</v>
      </c>
      <c r="F1285" s="36" t="s">
        <v>18032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13410</v>
      </c>
      <c r="C1286" s="36" t="s">
        <v>188</v>
      </c>
      <c r="D1286" s="36" t="s">
        <v>29067</v>
      </c>
      <c r="E1286" s="36" t="s">
        <v>17265</v>
      </c>
      <c r="F1286" s="36" t="s">
        <v>18032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13905</v>
      </c>
      <c r="C1287" s="36" t="s">
        <v>188</v>
      </c>
      <c r="D1287" s="36" t="s">
        <v>23785</v>
      </c>
      <c r="E1287" s="36" t="s">
        <v>16822</v>
      </c>
      <c r="F1287" s="36" t="s">
        <v>18032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16192</v>
      </c>
      <c r="C1288" s="36" t="s">
        <v>188</v>
      </c>
      <c r="D1288" s="36" t="s">
        <v>29088</v>
      </c>
      <c r="E1288" s="36" t="s">
        <v>16821</v>
      </c>
      <c r="F1288" s="36" t="s">
        <v>18032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18812</v>
      </c>
      <c r="C1289" s="36" t="s">
        <v>188</v>
      </c>
      <c r="D1289" s="36" t="s">
        <v>29089</v>
      </c>
      <c r="E1289" s="36" t="s">
        <v>16821</v>
      </c>
      <c r="F1289" s="36" t="s">
        <v>18032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9619</v>
      </c>
      <c r="C1290" s="36" t="s">
        <v>188</v>
      </c>
      <c r="D1290" s="36" t="s">
        <v>29068</v>
      </c>
      <c r="E1290" s="36" t="s">
        <v>17752</v>
      </c>
      <c r="F1290" s="36" t="s">
        <v>18032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18931</v>
      </c>
      <c r="C1291" s="36" t="s">
        <v>188</v>
      </c>
      <c r="D1291" s="36" t="s">
        <v>29069</v>
      </c>
      <c r="E1291" s="36" t="s">
        <v>16914</v>
      </c>
      <c r="F1291" s="36" t="s">
        <v>18032</v>
      </c>
      <c r="G1291" s="36" t="s">
        <v>123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18932</v>
      </c>
      <c r="C1292" s="36" t="s">
        <v>188</v>
      </c>
      <c r="D1292" s="36" t="s">
        <v>29041</v>
      </c>
      <c r="E1292" s="36" t="s">
        <v>16960</v>
      </c>
      <c r="F1292" s="36" t="s">
        <v>18032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19471</v>
      </c>
      <c r="C1293" s="36" t="s">
        <v>188</v>
      </c>
      <c r="D1293" s="36" t="s">
        <v>26855</v>
      </c>
      <c r="E1293" s="36" t="s">
        <v>16880</v>
      </c>
      <c r="F1293" s="36" t="s">
        <v>18032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13411</v>
      </c>
      <c r="C1294" s="36" t="s">
        <v>188</v>
      </c>
      <c r="D1294" s="36" t="s">
        <v>29031</v>
      </c>
      <c r="E1294" s="36" t="s">
        <v>16819</v>
      </c>
      <c r="F1294" s="36" t="s">
        <v>18032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13412</v>
      </c>
      <c r="C1295" s="36" t="s">
        <v>188</v>
      </c>
      <c r="D1295" s="36" t="s">
        <v>28212</v>
      </c>
      <c r="E1295" s="36" t="s">
        <v>16821</v>
      </c>
      <c r="F1295" s="36" t="s">
        <v>18032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16193</v>
      </c>
      <c r="C1296" s="36" t="s">
        <v>188</v>
      </c>
      <c r="D1296" s="36" t="s">
        <v>29042</v>
      </c>
      <c r="E1296" s="36" t="s">
        <v>16960</v>
      </c>
      <c r="F1296" s="36" t="s">
        <v>18032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25417</v>
      </c>
      <c r="C1297" s="36" t="s">
        <v>188</v>
      </c>
      <c r="D1297" s="36" t="s">
        <v>28214</v>
      </c>
      <c r="E1297" s="36" t="s">
        <v>16875</v>
      </c>
      <c r="F1297" s="36" t="s">
        <v>18032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24391</v>
      </c>
      <c r="C1298" s="36" t="s">
        <v>188</v>
      </c>
      <c r="D1298" s="36" t="s">
        <v>29043</v>
      </c>
      <c r="E1298" s="36" t="s">
        <v>16842</v>
      </c>
      <c r="F1298" s="36" t="s">
        <v>18032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18933</v>
      </c>
      <c r="C1299" s="36" t="s">
        <v>188</v>
      </c>
      <c r="D1299" s="36" t="s">
        <v>29094</v>
      </c>
      <c r="E1299" s="36" t="s">
        <v>16822</v>
      </c>
      <c r="F1299" s="36" t="s">
        <v>18032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12626</v>
      </c>
      <c r="C1300" s="36" t="s">
        <v>188</v>
      </c>
      <c r="D1300" s="36" t="s">
        <v>28532</v>
      </c>
      <c r="E1300" s="36" t="s">
        <v>16821</v>
      </c>
      <c r="F1300" s="36" t="s">
        <v>18032</v>
      </c>
      <c r="G1300" s="36" t="s">
        <v>123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16194</v>
      </c>
      <c r="C1301" s="36" t="s">
        <v>188</v>
      </c>
      <c r="D1301" s="36" t="s">
        <v>29044</v>
      </c>
      <c r="E1301" s="36" t="s">
        <v>16822</v>
      </c>
      <c r="F1301" s="36" t="s">
        <v>18032</v>
      </c>
      <c r="G1301" s="36" t="s">
        <v>123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8236</v>
      </c>
      <c r="C1302" s="36" t="s">
        <v>188</v>
      </c>
      <c r="D1302" s="36" t="s">
        <v>26856</v>
      </c>
      <c r="E1302" s="36" t="s">
        <v>16912</v>
      </c>
      <c r="F1302" s="36" t="s">
        <v>18032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16195</v>
      </c>
      <c r="C1303" s="36" t="s">
        <v>188</v>
      </c>
      <c r="D1303" s="36" t="s">
        <v>29045</v>
      </c>
      <c r="E1303" s="36" t="s">
        <v>16822</v>
      </c>
      <c r="F1303" s="36" t="s">
        <v>18032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24065</v>
      </c>
      <c r="C1304" s="36" t="s">
        <v>188</v>
      </c>
      <c r="D1304" s="36" t="s">
        <v>18780</v>
      </c>
      <c r="E1304" s="36" t="s">
        <v>16883</v>
      </c>
      <c r="F1304" s="36" t="s">
        <v>18032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16196</v>
      </c>
      <c r="C1305" s="36" t="s">
        <v>188</v>
      </c>
      <c r="D1305" s="36" t="s">
        <v>26858</v>
      </c>
      <c r="E1305" s="36" t="s">
        <v>16916</v>
      </c>
      <c r="F1305" s="36" t="s">
        <v>18032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19883</v>
      </c>
      <c r="C1306" s="36" t="s">
        <v>188</v>
      </c>
      <c r="D1306" s="36" t="s">
        <v>26861</v>
      </c>
      <c r="E1306" s="36" t="s">
        <v>16951</v>
      </c>
      <c r="F1306" s="36" t="s">
        <v>18032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19472</v>
      </c>
      <c r="C1307" s="36" t="s">
        <v>188</v>
      </c>
      <c r="D1307" s="36" t="s">
        <v>26859</v>
      </c>
      <c r="E1307" s="36" t="s">
        <v>16912</v>
      </c>
      <c r="F1307" s="36" t="s">
        <v>18032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13413</v>
      </c>
      <c r="C1308" s="36" t="s">
        <v>188</v>
      </c>
      <c r="D1308" s="36" t="s">
        <v>29095</v>
      </c>
      <c r="E1308" s="36" t="s">
        <v>16822</v>
      </c>
      <c r="F1308" s="36" t="s">
        <v>18032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13878</v>
      </c>
      <c r="C1309" s="36" t="s">
        <v>188</v>
      </c>
      <c r="D1309" s="36" t="s">
        <v>29097</v>
      </c>
      <c r="E1309" s="36" t="s">
        <v>16821</v>
      </c>
      <c r="F1309" s="36" t="s">
        <v>18032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19676</v>
      </c>
      <c r="C1310" s="36" t="s">
        <v>188</v>
      </c>
      <c r="D1310" s="36" t="s">
        <v>26862</v>
      </c>
      <c r="E1310" s="36" t="s">
        <v>16823</v>
      </c>
      <c r="F1310" s="36" t="s">
        <v>18032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22109</v>
      </c>
      <c r="C1311" s="36" t="s">
        <v>188</v>
      </c>
      <c r="D1311" s="36" t="s">
        <v>17940</v>
      </c>
      <c r="E1311" s="36" t="s">
        <v>16912</v>
      </c>
      <c r="F1311" s="36" t="s">
        <v>18032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12627</v>
      </c>
      <c r="C1312" s="36" t="s">
        <v>188</v>
      </c>
      <c r="D1312" s="36" t="s">
        <v>29046</v>
      </c>
      <c r="E1312" s="36" t="s">
        <v>16957</v>
      </c>
      <c r="F1312" s="36" t="s">
        <v>18032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18934</v>
      </c>
      <c r="C1313" s="36" t="s">
        <v>188</v>
      </c>
      <c r="D1313" s="36" t="s">
        <v>29047</v>
      </c>
      <c r="E1313" s="36" t="s">
        <v>16958</v>
      </c>
      <c r="F1313" s="36" t="s">
        <v>18032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14136</v>
      </c>
      <c r="C1314" s="36" t="s">
        <v>188</v>
      </c>
      <c r="D1314" s="36" t="s">
        <v>29070</v>
      </c>
      <c r="E1314" s="36" t="s">
        <v>16957</v>
      </c>
      <c r="F1314" s="36" t="s">
        <v>18032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20459</v>
      </c>
      <c r="C1315" s="36" t="s">
        <v>188</v>
      </c>
      <c r="D1315" s="36" t="s">
        <v>28798</v>
      </c>
      <c r="E1315" s="36" t="s">
        <v>16951</v>
      </c>
      <c r="F1315" s="36" t="s">
        <v>18032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20633</v>
      </c>
      <c r="C1316" s="36" t="s">
        <v>188</v>
      </c>
      <c r="D1316" s="36" t="s">
        <v>26863</v>
      </c>
      <c r="E1316" s="36" t="s">
        <v>16824</v>
      </c>
      <c r="F1316" s="36" t="s">
        <v>18032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14137</v>
      </c>
      <c r="C1317" s="36" t="s">
        <v>188</v>
      </c>
      <c r="D1317" s="36" t="s">
        <v>26547</v>
      </c>
      <c r="E1317" s="36" t="s">
        <v>16822</v>
      </c>
      <c r="F1317" s="36" t="s">
        <v>18032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19206</v>
      </c>
      <c r="C1318" s="36" t="s">
        <v>188</v>
      </c>
      <c r="D1318" s="36" t="s">
        <v>28568</v>
      </c>
      <c r="E1318" s="36" t="s">
        <v>16958</v>
      </c>
      <c r="F1318" s="36" t="s">
        <v>18032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14138</v>
      </c>
      <c r="C1319" s="36" t="s">
        <v>188</v>
      </c>
      <c r="D1319" s="36" t="s">
        <v>26971</v>
      </c>
      <c r="E1319" s="36" t="s">
        <v>16960</v>
      </c>
      <c r="F1319" s="36" t="s">
        <v>18032</v>
      </c>
      <c r="G1319" s="36" t="s">
        <v>123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16197</v>
      </c>
      <c r="C1320" s="36" t="s">
        <v>188</v>
      </c>
      <c r="D1320" s="36" t="s">
        <v>28564</v>
      </c>
      <c r="E1320" s="36" t="s">
        <v>16958</v>
      </c>
      <c r="F1320" s="36" t="s">
        <v>18032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20634</v>
      </c>
      <c r="C1321" s="36" t="s">
        <v>188</v>
      </c>
      <c r="D1321" s="36" t="s">
        <v>26864</v>
      </c>
      <c r="E1321" s="36" t="s">
        <v>16848</v>
      </c>
      <c r="F1321" s="36" t="s">
        <v>18032</v>
      </c>
      <c r="G1321" s="36" t="s">
        <v>123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19473</v>
      </c>
      <c r="C1322" s="36" t="s">
        <v>188</v>
      </c>
      <c r="D1322" s="36" t="s">
        <v>29071</v>
      </c>
      <c r="E1322" s="36" t="s">
        <v>16958</v>
      </c>
      <c r="F1322" s="36" t="s">
        <v>18032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20635</v>
      </c>
      <c r="C1323" s="36" t="s">
        <v>188</v>
      </c>
      <c r="D1323" s="36" t="s">
        <v>29048</v>
      </c>
      <c r="E1323" s="36" t="s">
        <v>16845</v>
      </c>
      <c r="F1323" s="36" t="s">
        <v>18032</v>
      </c>
      <c r="G1323" s="36" t="s">
        <v>123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25765</v>
      </c>
      <c r="C1324" s="36" t="s">
        <v>188</v>
      </c>
      <c r="D1324" s="36" t="s">
        <v>26865</v>
      </c>
      <c r="E1324" s="36" t="s">
        <v>17014</v>
      </c>
      <c r="F1324" s="36" t="s">
        <v>18032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16589</v>
      </c>
      <c r="C1325" s="36" t="s">
        <v>188</v>
      </c>
      <c r="D1325" s="36" t="s">
        <v>29072</v>
      </c>
      <c r="E1325" s="36" t="s">
        <v>16874</v>
      </c>
      <c r="F1325" s="36" t="s">
        <v>18032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16790</v>
      </c>
      <c r="C1326" s="36" t="s">
        <v>188</v>
      </c>
      <c r="D1326" s="36" t="s">
        <v>28565</v>
      </c>
      <c r="E1326" s="36" t="s">
        <v>16823</v>
      </c>
      <c r="F1326" s="36" t="s">
        <v>18032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21868</v>
      </c>
      <c r="C1327" s="36" t="s">
        <v>188</v>
      </c>
      <c r="D1327" s="36" t="s">
        <v>26866</v>
      </c>
      <c r="E1327" s="36" t="s">
        <v>17000</v>
      </c>
      <c r="F1327" s="36" t="s">
        <v>18032</v>
      </c>
      <c r="G1327" s="36" t="s">
        <v>123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20264</v>
      </c>
      <c r="C1328" s="36" t="s">
        <v>188</v>
      </c>
      <c r="D1328" s="36" t="s">
        <v>28490</v>
      </c>
      <c r="E1328" s="36" t="s">
        <v>16916</v>
      </c>
      <c r="F1328" s="36" t="s">
        <v>18032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26710</v>
      </c>
      <c r="C1329" s="36" t="s">
        <v>188</v>
      </c>
      <c r="D1329" s="36" t="s">
        <v>26867</v>
      </c>
      <c r="E1329" s="36" t="s">
        <v>17141</v>
      </c>
      <c r="F1329" s="36" t="s">
        <v>18032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16198</v>
      </c>
      <c r="C1330" s="36" t="s">
        <v>188</v>
      </c>
      <c r="D1330" s="36" t="s">
        <v>29073</v>
      </c>
      <c r="E1330" s="36" t="s">
        <v>16875</v>
      </c>
      <c r="F1330" s="36" t="s">
        <v>18032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14877</v>
      </c>
      <c r="C1331" s="36" t="s">
        <v>188</v>
      </c>
      <c r="D1331" s="36" t="s">
        <v>29049</v>
      </c>
      <c r="E1331" s="36" t="s">
        <v>16951</v>
      </c>
      <c r="F1331" s="36" t="s">
        <v>18032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25766</v>
      </c>
      <c r="C1332" s="36" t="s">
        <v>188</v>
      </c>
      <c r="D1332" s="36" t="s">
        <v>26868</v>
      </c>
      <c r="E1332" s="36" t="s">
        <v>17053</v>
      </c>
      <c r="F1332" s="36" t="s">
        <v>18032</v>
      </c>
      <c r="G1332" s="36" t="s">
        <v>123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14139</v>
      </c>
      <c r="C1333" s="36" t="s">
        <v>188</v>
      </c>
      <c r="D1333" s="36" t="s">
        <v>26711</v>
      </c>
      <c r="E1333" s="36" t="s">
        <v>16917</v>
      </c>
      <c r="F1333" s="36" t="s">
        <v>18032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20636</v>
      </c>
      <c r="C1334" s="36" t="s">
        <v>188</v>
      </c>
      <c r="D1334" s="36" t="s">
        <v>29050</v>
      </c>
      <c r="E1334" s="36" t="s">
        <v>16848</v>
      </c>
      <c r="F1334" s="36" t="s">
        <v>18032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26712</v>
      </c>
      <c r="C1335" s="36" t="s">
        <v>188</v>
      </c>
      <c r="D1335" s="36" t="s">
        <v>27448</v>
      </c>
      <c r="E1335" s="36" t="s">
        <v>17327</v>
      </c>
      <c r="F1335" s="36" t="s">
        <v>18032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14598</v>
      </c>
      <c r="C1336" s="36" t="s">
        <v>188</v>
      </c>
      <c r="D1336" s="36" t="s">
        <v>29074</v>
      </c>
      <c r="E1336" s="36" t="s">
        <v>16968</v>
      </c>
      <c r="F1336" s="36" t="s">
        <v>18032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20460</v>
      </c>
      <c r="C1337" s="36" t="s">
        <v>188</v>
      </c>
      <c r="D1337" s="36" t="s">
        <v>29051</v>
      </c>
      <c r="E1337" s="36" t="s">
        <v>16921</v>
      </c>
      <c r="F1337" s="36" t="s">
        <v>18032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16199</v>
      </c>
      <c r="C1338" s="36" t="s">
        <v>188</v>
      </c>
      <c r="D1338" s="36" t="s">
        <v>26869</v>
      </c>
      <c r="E1338" s="36" t="s">
        <v>16838</v>
      </c>
      <c r="F1338" s="36" t="s">
        <v>18032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21694</v>
      </c>
      <c r="C1339" s="36" t="s">
        <v>188</v>
      </c>
      <c r="D1339" s="36" t="s">
        <v>29075</v>
      </c>
      <c r="E1339" s="36" t="s">
        <v>17231</v>
      </c>
      <c r="F1339" s="36" t="s">
        <v>18032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21497</v>
      </c>
      <c r="C1340" s="36" t="s">
        <v>188</v>
      </c>
      <c r="D1340" s="36" t="s">
        <v>28528</v>
      </c>
      <c r="E1340" s="36" t="s">
        <v>16879</v>
      </c>
      <c r="F1340" s="36" t="s">
        <v>18032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21869</v>
      </c>
      <c r="C1341" s="36" t="s">
        <v>188</v>
      </c>
      <c r="D1341" s="36" t="s">
        <v>28529</v>
      </c>
      <c r="E1341" s="36" t="s">
        <v>17357</v>
      </c>
      <c r="F1341" s="36" t="s">
        <v>18032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21870</v>
      </c>
      <c r="C1342" s="36" t="s">
        <v>188</v>
      </c>
      <c r="D1342" s="36" t="s">
        <v>28491</v>
      </c>
      <c r="E1342" s="36" t="s">
        <v>17021</v>
      </c>
      <c r="F1342" s="36" t="s">
        <v>18032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20461</v>
      </c>
      <c r="C1343" s="36" t="s">
        <v>188</v>
      </c>
      <c r="D1343" s="36" t="s">
        <v>29076</v>
      </c>
      <c r="E1343" s="36" t="s">
        <v>17006</v>
      </c>
      <c r="F1343" s="36" t="s">
        <v>18032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23178</v>
      </c>
      <c r="C1344" s="36" t="s">
        <v>188</v>
      </c>
      <c r="D1344" s="36" t="s">
        <v>28530</v>
      </c>
      <c r="E1344" s="36" t="s">
        <v>17002</v>
      </c>
      <c r="F1344" s="36" t="s">
        <v>18032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23179</v>
      </c>
      <c r="C1345" s="36" t="s">
        <v>188</v>
      </c>
      <c r="D1345" s="36" t="s">
        <v>29052</v>
      </c>
      <c r="E1345" s="36" t="s">
        <v>16841</v>
      </c>
      <c r="F1345" s="36" t="s">
        <v>18032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22359</v>
      </c>
      <c r="C1346" s="36" t="s">
        <v>188</v>
      </c>
      <c r="D1346" s="36" t="s">
        <v>29053</v>
      </c>
      <c r="E1346" s="36" t="s">
        <v>17024</v>
      </c>
      <c r="F1346" s="36" t="s">
        <v>18032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22952</v>
      </c>
      <c r="C1347" s="36" t="s">
        <v>188</v>
      </c>
      <c r="D1347" s="36" t="s">
        <v>17514</v>
      </c>
      <c r="E1347" s="36" t="s">
        <v>17365</v>
      </c>
      <c r="F1347" s="36" t="s">
        <v>18032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24066</v>
      </c>
      <c r="C1348" s="36" t="s">
        <v>188</v>
      </c>
      <c r="D1348" s="36" t="s">
        <v>29077</v>
      </c>
      <c r="E1348" s="36" t="s">
        <v>17196</v>
      </c>
      <c r="F1348" s="36" t="s">
        <v>18032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25767</v>
      </c>
      <c r="C1349" s="36" t="s">
        <v>188</v>
      </c>
      <c r="D1349" s="36" t="s">
        <v>29054</v>
      </c>
      <c r="E1349" s="36" t="s">
        <v>17032</v>
      </c>
      <c r="F1349" s="36" t="s">
        <v>18032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22360</v>
      </c>
      <c r="C1350" s="36" t="s">
        <v>188</v>
      </c>
      <c r="D1350" s="36" t="s">
        <v>28492</v>
      </c>
      <c r="E1350" s="36" t="s">
        <v>16838</v>
      </c>
      <c r="F1350" s="36" t="s">
        <v>18032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22110</v>
      </c>
      <c r="C1351" s="36" t="s">
        <v>188</v>
      </c>
      <c r="D1351" s="36" t="s">
        <v>29055</v>
      </c>
      <c r="E1351" s="36" t="s">
        <v>17367</v>
      </c>
      <c r="F1351" s="36" t="s">
        <v>18032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22953</v>
      </c>
      <c r="C1352" s="36" t="s">
        <v>188</v>
      </c>
      <c r="D1352" s="36" t="s">
        <v>27099</v>
      </c>
      <c r="E1352" s="36" t="s">
        <v>17174</v>
      </c>
      <c r="F1352" s="36" t="s">
        <v>18032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25768</v>
      </c>
      <c r="C1353" s="36" t="s">
        <v>188</v>
      </c>
      <c r="D1353" s="36" t="s">
        <v>29078</v>
      </c>
      <c r="E1353" s="36" t="s">
        <v>17239</v>
      </c>
      <c r="F1353" s="36" t="s">
        <v>18032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21695</v>
      </c>
      <c r="C1354" s="36" t="s">
        <v>188</v>
      </c>
      <c r="D1354" s="36" t="s">
        <v>29056</v>
      </c>
      <c r="E1354" s="36" t="s">
        <v>17368</v>
      </c>
      <c r="F1354" s="36" t="s">
        <v>18032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20637</v>
      </c>
      <c r="C1355" s="36" t="s">
        <v>188</v>
      </c>
      <c r="D1355" s="36" t="s">
        <v>29079</v>
      </c>
      <c r="E1355" s="36" t="s">
        <v>16831</v>
      </c>
      <c r="F1355" s="36" t="s">
        <v>18032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24067</v>
      </c>
      <c r="C1356" s="36" t="s">
        <v>188</v>
      </c>
      <c r="D1356" s="36" t="s">
        <v>28531</v>
      </c>
      <c r="E1356" s="36" t="s">
        <v>17445</v>
      </c>
      <c r="F1356" s="36" t="s">
        <v>18032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26713</v>
      </c>
      <c r="C1357" s="36" t="s">
        <v>188</v>
      </c>
      <c r="D1357" s="36" t="s">
        <v>27638</v>
      </c>
      <c r="E1357" s="36" t="s">
        <v>17207</v>
      </c>
      <c r="F1357" s="36" t="s">
        <v>18032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26983</v>
      </c>
      <c r="C1358" s="36" t="s">
        <v>188</v>
      </c>
      <c r="D1358" s="36" t="s">
        <v>27402</v>
      </c>
      <c r="E1358" s="36" t="s">
        <v>16821</v>
      </c>
      <c r="F1358" s="36" t="s">
        <v>18032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20638</v>
      </c>
      <c r="C1359" s="36" t="s">
        <v>188</v>
      </c>
      <c r="D1359" s="36" t="s">
        <v>29080</v>
      </c>
      <c r="E1359" s="36" t="s">
        <v>17401</v>
      </c>
      <c r="F1359" s="36" t="s">
        <v>18032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20928</v>
      </c>
      <c r="C1360" s="36" t="s">
        <v>188</v>
      </c>
      <c r="D1360" s="36" t="s">
        <v>29081</v>
      </c>
      <c r="E1360" s="36" t="s">
        <v>20502</v>
      </c>
      <c r="F1360" s="36" t="s">
        <v>18032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20929</v>
      </c>
      <c r="C1361" s="36" t="s">
        <v>188</v>
      </c>
      <c r="D1361" s="36" t="s">
        <v>29057</v>
      </c>
      <c r="E1361" s="36" t="s">
        <v>17036</v>
      </c>
      <c r="F1361" s="36" t="s">
        <v>18032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15142</v>
      </c>
      <c r="C1362" s="36" t="s">
        <v>188</v>
      </c>
      <c r="D1362" s="36" t="s">
        <v>29082</v>
      </c>
      <c r="E1362" s="36" t="s">
        <v>17372</v>
      </c>
      <c r="F1362" s="36" t="s">
        <v>18032</v>
      </c>
      <c r="G1362" s="36" t="s">
        <v>123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24673</v>
      </c>
      <c r="C1363" s="36" t="s">
        <v>188</v>
      </c>
      <c r="D1363" s="36" t="s">
        <v>29058</v>
      </c>
      <c r="E1363" s="36" t="s">
        <v>17028</v>
      </c>
      <c r="F1363" s="36" t="s">
        <v>18032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20930</v>
      </c>
      <c r="C1364" s="36" t="s">
        <v>188</v>
      </c>
      <c r="D1364" s="36" t="s">
        <v>29098</v>
      </c>
      <c r="E1364" s="36" t="s">
        <v>16821</v>
      </c>
      <c r="F1364" s="36" t="s">
        <v>18032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26036</v>
      </c>
      <c r="C1365" s="36" t="s">
        <v>188</v>
      </c>
      <c r="D1365" s="36" t="s">
        <v>29059</v>
      </c>
      <c r="E1365" s="36" t="s">
        <v>17605</v>
      </c>
      <c r="F1365" s="36" t="s">
        <v>18032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20931</v>
      </c>
      <c r="C1366" s="36" t="s">
        <v>188</v>
      </c>
      <c r="D1366" s="36" t="s">
        <v>29083</v>
      </c>
      <c r="E1366" s="36" t="s">
        <v>26714</v>
      </c>
      <c r="F1366" s="36" t="s">
        <v>18032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9620</v>
      </c>
      <c r="C1367" s="36" t="s">
        <v>188</v>
      </c>
      <c r="D1367" s="36" t="s">
        <v>29060</v>
      </c>
      <c r="E1367" s="36" t="s">
        <v>17520</v>
      </c>
      <c r="F1367" s="36" t="s">
        <v>18032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16200</v>
      </c>
      <c r="C1368" s="36" t="s">
        <v>188</v>
      </c>
      <c r="D1368" s="36" t="s">
        <v>29084</v>
      </c>
      <c r="E1368" s="36" t="s">
        <v>16898</v>
      </c>
      <c r="F1368" s="36" t="s">
        <v>18032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14976</v>
      </c>
      <c r="C1369" s="36" t="s">
        <v>188</v>
      </c>
      <c r="D1369" s="36" t="s">
        <v>28488</v>
      </c>
      <c r="E1369" s="36" t="s">
        <v>16896</v>
      </c>
      <c r="F1369" s="36" t="s">
        <v>18032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14599</v>
      </c>
      <c r="C1370" s="36" t="s">
        <v>188</v>
      </c>
      <c r="D1370" s="36" t="s">
        <v>29032</v>
      </c>
      <c r="E1370" s="36" t="s">
        <v>22373</v>
      </c>
      <c r="F1370" s="36" t="s">
        <v>18032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16201</v>
      </c>
      <c r="C1371" s="36" t="s">
        <v>188</v>
      </c>
      <c r="D1371" s="36" t="s">
        <v>29033</v>
      </c>
      <c r="E1371" s="36" t="s">
        <v>17994</v>
      </c>
      <c r="F1371" s="36" t="s">
        <v>18032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8237</v>
      </c>
      <c r="C1372" s="36" t="s">
        <v>188</v>
      </c>
      <c r="D1372" s="36" t="s">
        <v>29085</v>
      </c>
      <c r="E1372" s="36" t="s">
        <v>17030</v>
      </c>
      <c r="F1372" s="36" t="s">
        <v>18032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19156</v>
      </c>
      <c r="C1373" s="36" t="s">
        <v>188</v>
      </c>
      <c r="D1373" s="36" t="s">
        <v>29112</v>
      </c>
      <c r="E1373" s="36" t="s">
        <v>16957</v>
      </c>
      <c r="F1373" s="36" t="s">
        <v>18199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15080</v>
      </c>
      <c r="C1374" s="36" t="s">
        <v>188</v>
      </c>
      <c r="D1374" s="36" t="s">
        <v>29185</v>
      </c>
      <c r="E1374" s="36" t="s">
        <v>16960</v>
      </c>
      <c r="F1374" s="36" t="s">
        <v>18199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14940</v>
      </c>
      <c r="C1375" s="36" t="s">
        <v>188</v>
      </c>
      <c r="D1375" s="36" t="s">
        <v>29113</v>
      </c>
      <c r="E1375" s="36" t="s">
        <v>16916</v>
      </c>
      <c r="F1375" s="36" t="s">
        <v>18199</v>
      </c>
      <c r="G1375" s="36" t="s">
        <v>123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27739</v>
      </c>
      <c r="C1376" s="36" t="s">
        <v>188</v>
      </c>
      <c r="D1376" s="36" t="s">
        <v>28594</v>
      </c>
      <c r="E1376" s="36" t="s">
        <v>16823</v>
      </c>
      <c r="F1376" s="36" t="s">
        <v>18199</v>
      </c>
      <c r="G1376" s="36" t="s">
        <v>123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14806</v>
      </c>
      <c r="C1377" s="36" t="s">
        <v>188</v>
      </c>
      <c r="D1377" s="36" t="s">
        <v>29186</v>
      </c>
      <c r="E1377" s="36" t="s">
        <v>16875</v>
      </c>
      <c r="F1377" s="36" t="s">
        <v>18199</v>
      </c>
      <c r="G1377" s="36" t="s">
        <v>123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24115</v>
      </c>
      <c r="C1378" s="36" t="s">
        <v>188</v>
      </c>
      <c r="D1378" s="36" t="s">
        <v>17739</v>
      </c>
      <c r="E1378" s="36" t="s">
        <v>16884</v>
      </c>
      <c r="F1378" s="36" t="s">
        <v>18199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14567</v>
      </c>
      <c r="C1379" s="36" t="s">
        <v>188</v>
      </c>
      <c r="D1379" s="36" t="s">
        <v>29114</v>
      </c>
      <c r="E1379" s="36" t="s">
        <v>16912</v>
      </c>
      <c r="F1379" s="36" t="s">
        <v>18199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23218</v>
      </c>
      <c r="C1380" s="36" t="s">
        <v>188</v>
      </c>
      <c r="D1380" s="36" t="s">
        <v>29187</v>
      </c>
      <c r="E1380" s="36" t="s">
        <v>16964</v>
      </c>
      <c r="F1380" s="36" t="s">
        <v>18199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14807</v>
      </c>
      <c r="C1381" s="36" t="s">
        <v>188</v>
      </c>
      <c r="D1381" s="36" t="s">
        <v>29149</v>
      </c>
      <c r="E1381" s="36" t="s">
        <v>17023</v>
      </c>
      <c r="F1381" s="36" t="s">
        <v>18199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24117</v>
      </c>
      <c r="C1382" s="36" t="s">
        <v>188</v>
      </c>
      <c r="D1382" s="36" t="s">
        <v>29188</v>
      </c>
      <c r="E1382" s="36" t="s">
        <v>16824</v>
      </c>
      <c r="F1382" s="36" t="s">
        <v>18199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25186</v>
      </c>
      <c r="C1383" s="36" t="s">
        <v>188</v>
      </c>
      <c r="D1383" s="36" t="s">
        <v>29150</v>
      </c>
      <c r="E1383" s="36" t="s">
        <v>16917</v>
      </c>
      <c r="F1383" s="36" t="s">
        <v>18199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26262</v>
      </c>
      <c r="C1384" s="36" t="s">
        <v>188</v>
      </c>
      <c r="D1384" s="36" t="s">
        <v>29115</v>
      </c>
      <c r="E1384" s="36" t="s">
        <v>17136</v>
      </c>
      <c r="F1384" s="36" t="s">
        <v>18199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21236</v>
      </c>
      <c r="C1385" s="36" t="s">
        <v>188</v>
      </c>
      <c r="D1385" s="36" t="s">
        <v>18907</v>
      </c>
      <c r="E1385" s="36" t="s">
        <v>17023</v>
      </c>
      <c r="F1385" s="36" t="s">
        <v>18199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14413</v>
      </c>
      <c r="C1386" s="36" t="s">
        <v>188</v>
      </c>
      <c r="D1386" s="36" t="s">
        <v>29189</v>
      </c>
      <c r="E1386" s="36" t="s">
        <v>17365</v>
      </c>
      <c r="F1386" s="36" t="s">
        <v>18199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27740</v>
      </c>
      <c r="C1387" s="36" t="s">
        <v>188</v>
      </c>
      <c r="D1387" s="36" t="s">
        <v>29151</v>
      </c>
      <c r="E1387" s="36" t="s">
        <v>16921</v>
      </c>
      <c r="F1387" s="36" t="s">
        <v>18199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14487</v>
      </c>
      <c r="C1388" s="36" t="s">
        <v>188</v>
      </c>
      <c r="D1388" s="36" t="s">
        <v>28881</v>
      </c>
      <c r="E1388" s="36" t="s">
        <v>16878</v>
      </c>
      <c r="F1388" s="36" t="s">
        <v>18199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21049</v>
      </c>
      <c r="C1389" s="36" t="s">
        <v>188</v>
      </c>
      <c r="D1389" s="36" t="s">
        <v>17742</v>
      </c>
      <c r="E1389" s="36" t="s">
        <v>16883</v>
      </c>
      <c r="F1389" s="36" t="s">
        <v>18199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24119</v>
      </c>
      <c r="C1390" s="36" t="s">
        <v>188</v>
      </c>
      <c r="D1390" s="36" t="s">
        <v>28880</v>
      </c>
      <c r="E1390" s="36" t="s">
        <v>16878</v>
      </c>
      <c r="F1390" s="36" t="s">
        <v>18199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24120</v>
      </c>
      <c r="C1391" s="36" t="s">
        <v>188</v>
      </c>
      <c r="D1391" s="36" t="s">
        <v>29190</v>
      </c>
      <c r="E1391" s="36" t="s">
        <v>16848</v>
      </c>
      <c r="F1391" s="36" t="s">
        <v>18199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20760</v>
      </c>
      <c r="C1392" s="36" t="s">
        <v>188</v>
      </c>
      <c r="D1392" s="36" t="s">
        <v>17743</v>
      </c>
      <c r="E1392" s="36" t="s">
        <v>17141</v>
      </c>
      <c r="F1392" s="36" t="s">
        <v>18199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24121</v>
      </c>
      <c r="C1393" s="36" t="s">
        <v>188</v>
      </c>
      <c r="D1393" s="36" t="s">
        <v>29116</v>
      </c>
      <c r="E1393" s="36" t="s">
        <v>17014</v>
      </c>
      <c r="F1393" s="36" t="s">
        <v>18199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27741</v>
      </c>
      <c r="C1394" s="36" t="s">
        <v>188</v>
      </c>
      <c r="D1394" s="36" t="s">
        <v>28699</v>
      </c>
      <c r="E1394" s="36" t="s">
        <v>17298</v>
      </c>
      <c r="F1394" s="36" t="s">
        <v>18199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21050</v>
      </c>
      <c r="C1395" s="36" t="s">
        <v>188</v>
      </c>
      <c r="D1395" s="36" t="s">
        <v>18935</v>
      </c>
      <c r="E1395" s="36" t="s">
        <v>17022</v>
      </c>
      <c r="F1395" s="36" t="s">
        <v>18199</v>
      </c>
      <c r="G1395" s="36" t="s">
        <v>123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19804</v>
      </c>
      <c r="C1396" s="36" t="s">
        <v>188</v>
      </c>
      <c r="D1396" s="36" t="s">
        <v>29117</v>
      </c>
      <c r="E1396" s="36" t="s">
        <v>17359</v>
      </c>
      <c r="F1396" s="36" t="s">
        <v>18199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22139</v>
      </c>
      <c r="C1397" s="36" t="s">
        <v>188</v>
      </c>
      <c r="D1397" s="36" t="s">
        <v>29118</v>
      </c>
      <c r="E1397" s="36" t="s">
        <v>16924</v>
      </c>
      <c r="F1397" s="36" t="s">
        <v>18199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26263</v>
      </c>
      <c r="C1398" s="36" t="s">
        <v>188</v>
      </c>
      <c r="D1398" s="36" t="s">
        <v>18069</v>
      </c>
      <c r="E1398" s="36" t="s">
        <v>16931</v>
      </c>
      <c r="F1398" s="36" t="s">
        <v>18199</v>
      </c>
      <c r="G1398" s="36" t="s">
        <v>123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26264</v>
      </c>
      <c r="C1399" s="36" t="s">
        <v>188</v>
      </c>
      <c r="D1399" s="36" t="s">
        <v>28882</v>
      </c>
      <c r="E1399" s="36" t="s">
        <v>16920</v>
      </c>
      <c r="F1399" s="36" t="s">
        <v>18199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21419</v>
      </c>
      <c r="C1400" s="36" t="s">
        <v>188</v>
      </c>
      <c r="D1400" s="36" t="s">
        <v>28884</v>
      </c>
      <c r="E1400" s="36" t="s">
        <v>17021</v>
      </c>
      <c r="F1400" s="36" t="s">
        <v>18199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21551</v>
      </c>
      <c r="C1401" s="36" t="s">
        <v>188</v>
      </c>
      <c r="D1401" s="36" t="s">
        <v>29152</v>
      </c>
      <c r="E1401" s="36" t="s">
        <v>17232</v>
      </c>
      <c r="F1401" s="36" t="s">
        <v>18199</v>
      </c>
      <c r="G1401" s="36" t="s">
        <v>123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25188</v>
      </c>
      <c r="C1402" s="36" t="s">
        <v>188</v>
      </c>
      <c r="D1402" s="36" t="s">
        <v>28853</v>
      </c>
      <c r="E1402" s="36" t="s">
        <v>17575</v>
      </c>
      <c r="F1402" s="36" t="s">
        <v>18199</v>
      </c>
      <c r="G1402" s="36" t="s">
        <v>123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21420</v>
      </c>
      <c r="C1403" s="36" t="s">
        <v>188</v>
      </c>
      <c r="D1403" s="36" t="s">
        <v>28883</v>
      </c>
      <c r="E1403" s="36" t="s">
        <v>17170</v>
      </c>
      <c r="F1403" s="36" t="s">
        <v>18199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27742</v>
      </c>
      <c r="C1404" s="36" t="s">
        <v>188</v>
      </c>
      <c r="D1404" s="36" t="s">
        <v>18936</v>
      </c>
      <c r="E1404" s="36" t="s">
        <v>17196</v>
      </c>
      <c r="F1404" s="36" t="s">
        <v>18199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22768</v>
      </c>
      <c r="C1405" s="36" t="s">
        <v>188</v>
      </c>
      <c r="D1405" s="36" t="s">
        <v>29119</v>
      </c>
      <c r="E1405" s="36" t="s">
        <v>17172</v>
      </c>
      <c r="F1405" s="36" t="s">
        <v>18199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25858</v>
      </c>
      <c r="C1406" s="36" t="s">
        <v>188</v>
      </c>
      <c r="D1406" s="36" t="s">
        <v>29120</v>
      </c>
      <c r="E1406" s="36" t="s">
        <v>16935</v>
      </c>
      <c r="F1406" s="36" t="s">
        <v>18199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21051</v>
      </c>
      <c r="C1407" s="36" t="s">
        <v>188</v>
      </c>
      <c r="D1407" s="36" t="s">
        <v>29153</v>
      </c>
      <c r="E1407" s="36" t="s">
        <v>16885</v>
      </c>
      <c r="F1407" s="36" t="s">
        <v>18199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14488</v>
      </c>
      <c r="C1408" s="36" t="s">
        <v>188</v>
      </c>
      <c r="D1408" s="36" t="s">
        <v>29154</v>
      </c>
      <c r="E1408" s="36" t="s">
        <v>17106</v>
      </c>
      <c r="F1408" s="36" t="s">
        <v>18199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21916</v>
      </c>
      <c r="C1409" s="36" t="s">
        <v>188</v>
      </c>
      <c r="D1409" s="36" t="s">
        <v>28575</v>
      </c>
      <c r="E1409" s="36" t="s">
        <v>17053</v>
      </c>
      <c r="F1409" s="36" t="s">
        <v>18199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27743</v>
      </c>
      <c r="C1410" s="36" t="s">
        <v>188</v>
      </c>
      <c r="D1410" s="36" t="s">
        <v>29122</v>
      </c>
      <c r="E1410" s="36" t="s">
        <v>17564</v>
      </c>
      <c r="F1410" s="36" t="s">
        <v>18199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24122</v>
      </c>
      <c r="C1411" s="36" t="s">
        <v>188</v>
      </c>
      <c r="D1411" s="36" t="s">
        <v>29155</v>
      </c>
      <c r="E1411" s="36" t="s">
        <v>17390</v>
      </c>
      <c r="F1411" s="36" t="s">
        <v>18199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24496</v>
      </c>
      <c r="C1412" s="36" t="s">
        <v>188</v>
      </c>
      <c r="D1412" s="36" t="s">
        <v>29123</v>
      </c>
      <c r="E1412" s="36" t="s">
        <v>16932</v>
      </c>
      <c r="F1412" s="36" t="s">
        <v>18199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22140</v>
      </c>
      <c r="C1413" s="36" t="s">
        <v>188</v>
      </c>
      <c r="D1413" s="36" t="s">
        <v>29156</v>
      </c>
      <c r="E1413" s="36" t="s">
        <v>17174</v>
      </c>
      <c r="F1413" s="36" t="s">
        <v>18199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25189</v>
      </c>
      <c r="C1414" s="36" t="s">
        <v>188</v>
      </c>
      <c r="D1414" s="36" t="s">
        <v>29124</v>
      </c>
      <c r="E1414" s="36" t="s">
        <v>17388</v>
      </c>
      <c r="F1414" s="36" t="s">
        <v>18199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21917</v>
      </c>
      <c r="C1415" s="36" t="s">
        <v>188</v>
      </c>
      <c r="D1415" s="36" t="s">
        <v>28599</v>
      </c>
      <c r="E1415" s="36" t="s">
        <v>16957</v>
      </c>
      <c r="F1415" s="36" t="s">
        <v>18199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24497</v>
      </c>
      <c r="C1416" s="36" t="s">
        <v>188</v>
      </c>
      <c r="D1416" s="36" t="s">
        <v>29157</v>
      </c>
      <c r="E1416" s="36" t="s">
        <v>16888</v>
      </c>
      <c r="F1416" s="36" t="s">
        <v>18199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15818</v>
      </c>
      <c r="C1417" s="36" t="s">
        <v>188</v>
      </c>
      <c r="D1417" s="36" t="s">
        <v>28576</v>
      </c>
      <c r="E1417" s="36" t="s">
        <v>16860</v>
      </c>
      <c r="F1417" s="36" t="s">
        <v>18199</v>
      </c>
      <c r="G1417" s="36" t="s">
        <v>123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22981</v>
      </c>
      <c r="C1418" s="36" t="s">
        <v>188</v>
      </c>
      <c r="D1418" s="36" t="s">
        <v>28708</v>
      </c>
      <c r="E1418" s="36" t="s">
        <v>17136</v>
      </c>
      <c r="F1418" s="36" t="s">
        <v>18199</v>
      </c>
      <c r="G1418" s="36" t="s">
        <v>123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24123</v>
      </c>
      <c r="C1419" s="36" t="s">
        <v>188</v>
      </c>
      <c r="D1419" s="36" t="s">
        <v>29125</v>
      </c>
      <c r="E1419" s="36" t="s">
        <v>17091</v>
      </c>
      <c r="F1419" s="36" t="s">
        <v>18199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27744</v>
      </c>
      <c r="C1420" s="36" t="s">
        <v>188</v>
      </c>
      <c r="D1420" s="36" t="s">
        <v>28709</v>
      </c>
      <c r="E1420" s="36" t="s">
        <v>16819</v>
      </c>
      <c r="F1420" s="36" t="s">
        <v>18199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27745</v>
      </c>
      <c r="C1421" s="36" t="s">
        <v>188</v>
      </c>
      <c r="D1421" s="36" t="s">
        <v>29126</v>
      </c>
      <c r="E1421" s="36" t="s">
        <v>17438</v>
      </c>
      <c r="F1421" s="36" t="s">
        <v>18199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14096</v>
      </c>
      <c r="C1422" s="36" t="s">
        <v>188</v>
      </c>
      <c r="D1422" s="36" t="s">
        <v>26609</v>
      </c>
      <c r="E1422" s="36" t="s">
        <v>17536</v>
      </c>
      <c r="F1422" s="36" t="s">
        <v>18199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24124</v>
      </c>
      <c r="C1423" s="36" t="s">
        <v>188</v>
      </c>
      <c r="D1423" s="36" t="s">
        <v>28885</v>
      </c>
      <c r="E1423" s="36" t="s">
        <v>17159</v>
      </c>
      <c r="F1423" s="36" t="s">
        <v>18199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22982</v>
      </c>
      <c r="C1424" s="36" t="s">
        <v>188</v>
      </c>
      <c r="D1424" s="36" t="s">
        <v>29159</v>
      </c>
      <c r="E1424" s="36" t="s">
        <v>16819</v>
      </c>
      <c r="F1424" s="36" t="s">
        <v>18199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14097</v>
      </c>
      <c r="C1425" s="36" t="s">
        <v>188</v>
      </c>
      <c r="D1425" s="36" t="s">
        <v>26612</v>
      </c>
      <c r="E1425" s="36" t="s">
        <v>18353</v>
      </c>
      <c r="F1425" s="36" t="s">
        <v>18199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21918</v>
      </c>
      <c r="C1426" s="36" t="s">
        <v>188</v>
      </c>
      <c r="D1426" s="36" t="s">
        <v>26618</v>
      </c>
      <c r="E1426" s="36" t="s">
        <v>23939</v>
      </c>
      <c r="F1426" s="36" t="s">
        <v>18199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25269</v>
      </c>
      <c r="C1427" s="36" t="s">
        <v>188</v>
      </c>
      <c r="D1427" s="36" t="s">
        <v>29220</v>
      </c>
      <c r="E1427" s="36" t="s">
        <v>16821</v>
      </c>
      <c r="F1427" s="36" t="s">
        <v>18205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15926</v>
      </c>
      <c r="C1428" s="36" t="s">
        <v>188</v>
      </c>
      <c r="D1428" s="36" t="s">
        <v>29221</v>
      </c>
      <c r="E1428" s="36" t="s">
        <v>16821</v>
      </c>
      <c r="F1428" s="36" t="s">
        <v>18205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15927</v>
      </c>
      <c r="C1429" s="36" t="s">
        <v>188</v>
      </c>
      <c r="D1429" s="36" t="s">
        <v>18233</v>
      </c>
      <c r="E1429" s="36" t="s">
        <v>16874</v>
      </c>
      <c r="F1429" s="36" t="s">
        <v>18205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15928</v>
      </c>
      <c r="C1430" s="36" t="s">
        <v>188</v>
      </c>
      <c r="D1430" s="36" t="s">
        <v>29222</v>
      </c>
      <c r="E1430" s="36" t="s">
        <v>16884</v>
      </c>
      <c r="F1430" s="36" t="s">
        <v>18205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15929</v>
      </c>
      <c r="C1431" s="36" t="s">
        <v>188</v>
      </c>
      <c r="D1431" s="36" t="s">
        <v>17756</v>
      </c>
      <c r="E1431" s="36" t="s">
        <v>17023</v>
      </c>
      <c r="F1431" s="36" t="s">
        <v>18205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15081</v>
      </c>
      <c r="C1432" s="36" t="s">
        <v>188</v>
      </c>
      <c r="D1432" s="36" t="s">
        <v>29223</v>
      </c>
      <c r="E1432" s="36" t="s">
        <v>17066</v>
      </c>
      <c r="F1432" s="36" t="s">
        <v>18205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15930</v>
      </c>
      <c r="C1433" s="36" t="s">
        <v>188</v>
      </c>
      <c r="D1433" s="36" t="s">
        <v>18226</v>
      </c>
      <c r="E1433" s="36" t="s">
        <v>16960</v>
      </c>
      <c r="F1433" s="36" t="s">
        <v>18205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15931</v>
      </c>
      <c r="C1434" s="36" t="s">
        <v>188</v>
      </c>
      <c r="D1434" s="36" t="s">
        <v>18581</v>
      </c>
      <c r="E1434" s="36" t="s">
        <v>16876</v>
      </c>
      <c r="F1434" s="36" t="s">
        <v>18205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15932</v>
      </c>
      <c r="C1435" s="36" t="s">
        <v>188</v>
      </c>
      <c r="D1435" s="36" t="s">
        <v>22727</v>
      </c>
      <c r="E1435" s="36" t="s">
        <v>17035</v>
      </c>
      <c r="F1435" s="36" t="s">
        <v>18205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15933</v>
      </c>
      <c r="C1436" s="36" t="s">
        <v>188</v>
      </c>
      <c r="D1436" s="36" t="s">
        <v>29224</v>
      </c>
      <c r="E1436" s="36" t="s">
        <v>16884</v>
      </c>
      <c r="F1436" s="36" t="s">
        <v>18205</v>
      </c>
      <c r="G1436" s="36" t="s">
        <v>123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14808</v>
      </c>
      <c r="C1437" s="36" t="s">
        <v>188</v>
      </c>
      <c r="D1437" s="36" t="s">
        <v>17850</v>
      </c>
      <c r="E1437" s="36" t="s">
        <v>16884</v>
      </c>
      <c r="F1437" s="36" t="s">
        <v>18205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15193</v>
      </c>
      <c r="C1438" s="36" t="s">
        <v>188</v>
      </c>
      <c r="D1438" s="36" t="s">
        <v>29225</v>
      </c>
      <c r="E1438" s="36" t="s">
        <v>16845</v>
      </c>
      <c r="F1438" s="36" t="s">
        <v>18205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14568</v>
      </c>
      <c r="C1439" s="36" t="s">
        <v>188</v>
      </c>
      <c r="D1439" s="36" t="s">
        <v>29226</v>
      </c>
      <c r="E1439" s="36" t="s">
        <v>16884</v>
      </c>
      <c r="F1439" s="36" t="s">
        <v>18205</v>
      </c>
      <c r="G1439" s="36" t="s">
        <v>123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14489</v>
      </c>
      <c r="C1440" s="36" t="s">
        <v>188</v>
      </c>
      <c r="D1440" s="36" t="s">
        <v>29227</v>
      </c>
      <c r="E1440" s="36" t="s">
        <v>17075</v>
      </c>
      <c r="F1440" s="36" t="s">
        <v>18205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15934</v>
      </c>
      <c r="C1441" s="36" t="s">
        <v>188</v>
      </c>
      <c r="D1441" s="36" t="s">
        <v>22632</v>
      </c>
      <c r="E1441" s="36" t="s">
        <v>16874</v>
      </c>
      <c r="F1441" s="36" t="s">
        <v>18205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14414</v>
      </c>
      <c r="C1442" s="36" t="s">
        <v>188</v>
      </c>
      <c r="D1442" s="36" t="s">
        <v>27866</v>
      </c>
      <c r="E1442" s="36" t="s">
        <v>16850</v>
      </c>
      <c r="F1442" s="36" t="s">
        <v>18205</v>
      </c>
      <c r="G1442" s="36" t="s">
        <v>123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14415</v>
      </c>
      <c r="C1443" s="36" t="s">
        <v>188</v>
      </c>
      <c r="D1443" s="36" t="s">
        <v>27625</v>
      </c>
      <c r="E1443" s="36" t="s">
        <v>17075</v>
      </c>
      <c r="F1443" s="36" t="s">
        <v>18205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14941</v>
      </c>
      <c r="C1444" s="36" t="s">
        <v>188</v>
      </c>
      <c r="D1444" s="36" t="s">
        <v>29228</v>
      </c>
      <c r="E1444" s="36" t="s">
        <v>17075</v>
      </c>
      <c r="F1444" s="36" t="s">
        <v>18205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13865</v>
      </c>
      <c r="C1445" s="36" t="s">
        <v>188</v>
      </c>
      <c r="D1445" s="36" t="s">
        <v>18887</v>
      </c>
      <c r="E1445" s="36" t="s">
        <v>16884</v>
      </c>
      <c r="F1445" s="36" t="s">
        <v>18205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20742</v>
      </c>
      <c r="C1446" s="36" t="s">
        <v>188</v>
      </c>
      <c r="D1446" s="36" t="s">
        <v>29229</v>
      </c>
      <c r="E1446" s="36" t="s">
        <v>17000</v>
      </c>
      <c r="F1446" s="36" t="s">
        <v>18205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14074</v>
      </c>
      <c r="C1447" s="36" t="s">
        <v>188</v>
      </c>
      <c r="D1447" s="36" t="s">
        <v>17526</v>
      </c>
      <c r="E1447" s="36" t="s">
        <v>16923</v>
      </c>
      <c r="F1447" s="36" t="s">
        <v>18205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16770</v>
      </c>
      <c r="C1448" s="36" t="s">
        <v>188</v>
      </c>
      <c r="D1448" s="36" t="s">
        <v>17851</v>
      </c>
      <c r="E1448" s="36" t="s">
        <v>17232</v>
      </c>
      <c r="F1448" s="36" t="s">
        <v>18205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14243</v>
      </c>
      <c r="C1449" s="36" t="s">
        <v>188</v>
      </c>
      <c r="D1449" s="36" t="s">
        <v>18917</v>
      </c>
      <c r="E1449" s="36" t="s">
        <v>17172</v>
      </c>
      <c r="F1449" s="36" t="s">
        <v>18205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28093</v>
      </c>
      <c r="C1450" s="36" t="s">
        <v>188</v>
      </c>
      <c r="D1450" s="36" t="s">
        <v>23731</v>
      </c>
      <c r="E1450" s="36" t="s">
        <v>17170</v>
      </c>
      <c r="F1450" s="36" t="s">
        <v>18205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28094</v>
      </c>
      <c r="C1451" s="36" t="s">
        <v>188</v>
      </c>
      <c r="D1451" s="36" t="s">
        <v>17910</v>
      </c>
      <c r="E1451" s="36" t="s">
        <v>17232</v>
      </c>
      <c r="F1451" s="36" t="s">
        <v>18205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28095</v>
      </c>
      <c r="C1452" s="36" t="s">
        <v>188</v>
      </c>
      <c r="D1452" s="36" t="s">
        <v>22682</v>
      </c>
      <c r="E1452" s="36" t="s">
        <v>16822</v>
      </c>
      <c r="F1452" s="36" t="s">
        <v>18205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28096</v>
      </c>
      <c r="C1453" s="36" t="s">
        <v>188</v>
      </c>
      <c r="D1453" s="36" t="s">
        <v>17297</v>
      </c>
      <c r="E1453" s="36" t="s">
        <v>17148</v>
      </c>
      <c r="F1453" s="36" t="s">
        <v>18205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21225</v>
      </c>
      <c r="C1454" s="36" t="s">
        <v>188</v>
      </c>
      <c r="D1454" s="36" t="s">
        <v>16907</v>
      </c>
      <c r="E1454" s="36" t="s">
        <v>17334</v>
      </c>
      <c r="F1454" s="36" t="s">
        <v>18205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28097</v>
      </c>
      <c r="C1455" s="36" t="s">
        <v>188</v>
      </c>
      <c r="D1455" s="36" t="s">
        <v>17852</v>
      </c>
      <c r="E1455" s="36" t="s">
        <v>17575</v>
      </c>
      <c r="F1455" s="36" t="s">
        <v>18205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28098</v>
      </c>
      <c r="C1456" s="36" t="s">
        <v>188</v>
      </c>
      <c r="D1456" s="36" t="s">
        <v>29230</v>
      </c>
      <c r="E1456" s="36" t="s">
        <v>16933</v>
      </c>
      <c r="F1456" s="36" t="s">
        <v>18205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28099</v>
      </c>
      <c r="C1457" s="36" t="s">
        <v>188</v>
      </c>
      <c r="D1457" s="36" t="s">
        <v>17300</v>
      </c>
      <c r="E1457" s="36" t="s">
        <v>16887</v>
      </c>
      <c r="F1457" s="36" t="s">
        <v>18205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28100</v>
      </c>
      <c r="C1458" s="36" t="s">
        <v>188</v>
      </c>
      <c r="D1458" s="36" t="s">
        <v>16913</v>
      </c>
      <c r="E1458" s="36" t="s">
        <v>16932</v>
      </c>
      <c r="F1458" s="36" t="s">
        <v>18205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28101</v>
      </c>
      <c r="C1459" s="36" t="s">
        <v>188</v>
      </c>
      <c r="D1459" s="36" t="s">
        <v>17303</v>
      </c>
      <c r="E1459" s="36" t="s">
        <v>17023</v>
      </c>
      <c r="F1459" s="36" t="s">
        <v>18205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28102</v>
      </c>
      <c r="C1460" s="36" t="s">
        <v>188</v>
      </c>
      <c r="D1460" s="36" t="s">
        <v>16926</v>
      </c>
      <c r="E1460" s="36" t="s">
        <v>16862</v>
      </c>
      <c r="F1460" s="36" t="s">
        <v>18205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28103</v>
      </c>
      <c r="C1461" s="36" t="s">
        <v>188</v>
      </c>
      <c r="D1461" s="36" t="s">
        <v>17822</v>
      </c>
      <c r="E1461" s="36" t="s">
        <v>17023</v>
      </c>
      <c r="F1461" s="36" t="s">
        <v>18205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24216</v>
      </c>
      <c r="C1462" s="36" t="s">
        <v>188</v>
      </c>
      <c r="D1462" s="36" t="s">
        <v>16919</v>
      </c>
      <c r="E1462" s="36" t="s">
        <v>16836</v>
      </c>
      <c r="F1462" s="36" t="s">
        <v>18205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28104</v>
      </c>
      <c r="C1463" s="36" t="s">
        <v>188</v>
      </c>
      <c r="D1463" s="36" t="s">
        <v>22716</v>
      </c>
      <c r="E1463" s="36" t="s">
        <v>17325</v>
      </c>
      <c r="F1463" s="36" t="s">
        <v>18205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28105</v>
      </c>
      <c r="C1464" s="36" t="s">
        <v>188</v>
      </c>
      <c r="D1464" s="36" t="s">
        <v>17825</v>
      </c>
      <c r="E1464" s="36" t="s">
        <v>17023</v>
      </c>
      <c r="F1464" s="36" t="s">
        <v>18205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28106</v>
      </c>
      <c r="C1465" s="36" t="s">
        <v>188</v>
      </c>
      <c r="D1465" s="36" t="s">
        <v>22626</v>
      </c>
      <c r="E1465" s="36" t="s">
        <v>16949</v>
      </c>
      <c r="F1465" s="36" t="s">
        <v>18205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28107</v>
      </c>
      <c r="C1466" s="36" t="s">
        <v>188</v>
      </c>
      <c r="D1466" s="36" t="s">
        <v>16928</v>
      </c>
      <c r="E1466" s="36" t="s">
        <v>28052</v>
      </c>
      <c r="F1466" s="36" t="s">
        <v>18205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8573</v>
      </c>
      <c r="C1467" s="36" t="s">
        <v>188</v>
      </c>
      <c r="D1467" s="36" t="s">
        <v>29231</v>
      </c>
      <c r="E1467" s="36" t="s">
        <v>16950</v>
      </c>
      <c r="F1467" s="36" t="s">
        <v>18205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15219</v>
      </c>
      <c r="C1468" s="36" t="s">
        <v>188</v>
      </c>
      <c r="D1468" s="36" t="s">
        <v>29302</v>
      </c>
      <c r="E1468" s="36" t="s">
        <v>17023</v>
      </c>
      <c r="F1468" s="36" t="s">
        <v>18210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23552</v>
      </c>
      <c r="C1469" s="36" t="s">
        <v>188</v>
      </c>
      <c r="D1469" s="36" t="s">
        <v>29294</v>
      </c>
      <c r="E1469" s="36" t="s">
        <v>16862</v>
      </c>
      <c r="F1469" s="36" t="s">
        <v>18210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15220</v>
      </c>
      <c r="C1470" s="36" t="s">
        <v>188</v>
      </c>
      <c r="D1470" s="36" t="s">
        <v>24536</v>
      </c>
      <c r="E1470" s="36" t="s">
        <v>17075</v>
      </c>
      <c r="F1470" s="36" t="s">
        <v>18210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23325</v>
      </c>
      <c r="C1471" s="36" t="s">
        <v>188</v>
      </c>
      <c r="D1471" s="36" t="s">
        <v>25365</v>
      </c>
      <c r="E1471" s="36" t="s">
        <v>16860</v>
      </c>
      <c r="F1471" s="36" t="s">
        <v>18210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28555</v>
      </c>
      <c r="C1472" s="36" t="s">
        <v>188</v>
      </c>
      <c r="D1472" s="36" t="s">
        <v>29303</v>
      </c>
      <c r="E1472" s="36" t="s">
        <v>17023</v>
      </c>
      <c r="F1472" s="36" t="s">
        <v>18210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25949</v>
      </c>
      <c r="C1473" s="36" t="s">
        <v>188</v>
      </c>
      <c r="D1473" s="36" t="s">
        <v>29295</v>
      </c>
      <c r="E1473" s="36" t="s">
        <v>17075</v>
      </c>
      <c r="F1473" s="36" t="s">
        <v>18210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15221</v>
      </c>
      <c r="C1474" s="36" t="s">
        <v>188</v>
      </c>
      <c r="D1474" s="36" t="s">
        <v>20745</v>
      </c>
      <c r="E1474" s="36" t="s">
        <v>17778</v>
      </c>
      <c r="F1474" s="36" t="s">
        <v>18210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19976</v>
      </c>
      <c r="C1475" s="36" t="s">
        <v>188</v>
      </c>
      <c r="D1475" s="36" t="s">
        <v>29304</v>
      </c>
      <c r="E1475" s="36" t="s">
        <v>17869</v>
      </c>
      <c r="F1475" s="36" t="s">
        <v>18210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25950</v>
      </c>
      <c r="C1476" s="36" t="s">
        <v>188</v>
      </c>
      <c r="D1476" s="36" t="s">
        <v>29305</v>
      </c>
      <c r="E1476" s="36" t="s">
        <v>17401</v>
      </c>
      <c r="F1476" s="36" t="s">
        <v>18210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20115</v>
      </c>
      <c r="C1477" s="36" t="s">
        <v>188</v>
      </c>
      <c r="D1477" s="36" t="s">
        <v>29306</v>
      </c>
      <c r="E1477" s="36" t="s">
        <v>17433</v>
      </c>
      <c r="F1477" s="36" t="s">
        <v>18210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25951</v>
      </c>
      <c r="C1478" s="36" t="s">
        <v>188</v>
      </c>
      <c r="D1478" s="36" t="s">
        <v>20364</v>
      </c>
      <c r="E1478" s="36" t="s">
        <v>17685</v>
      </c>
      <c r="F1478" s="36" t="s">
        <v>18210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13871</v>
      </c>
      <c r="C1479" s="36" t="s">
        <v>188</v>
      </c>
      <c r="D1479" s="36" t="s">
        <v>29325</v>
      </c>
      <c r="E1479" s="36" t="s">
        <v>17326</v>
      </c>
      <c r="F1479" s="36" t="s">
        <v>18251</v>
      </c>
      <c r="G1479" s="36" t="s">
        <v>123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23742</v>
      </c>
      <c r="C1480" s="36" t="s">
        <v>188</v>
      </c>
      <c r="D1480" s="36" t="s">
        <v>18786</v>
      </c>
      <c r="E1480" s="36" t="s">
        <v>17032</v>
      </c>
      <c r="F1480" s="36" t="s">
        <v>18251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24611</v>
      </c>
      <c r="C1481" s="36" t="s">
        <v>188</v>
      </c>
      <c r="D1481" s="36" t="s">
        <v>18768</v>
      </c>
      <c r="E1481" s="36" t="s">
        <v>16889</v>
      </c>
      <c r="F1481" s="36" t="s">
        <v>18251</v>
      </c>
      <c r="G1481" s="36" t="s">
        <v>123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23084</v>
      </c>
      <c r="C1482" s="36" t="s">
        <v>188</v>
      </c>
      <c r="D1482" s="36" t="s">
        <v>24519</v>
      </c>
      <c r="E1482" s="36" t="s">
        <v>17075</v>
      </c>
      <c r="F1482" s="36" t="s">
        <v>18251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23546</v>
      </c>
      <c r="C1483" s="36" t="s">
        <v>188</v>
      </c>
      <c r="D1483" s="36" t="s">
        <v>23770</v>
      </c>
      <c r="E1483" s="36" t="s">
        <v>16952</v>
      </c>
      <c r="F1483" s="36" t="s">
        <v>18251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23547</v>
      </c>
      <c r="C1484" s="36" t="s">
        <v>188</v>
      </c>
      <c r="D1484" s="36" t="s">
        <v>24440</v>
      </c>
      <c r="E1484" s="36" t="s">
        <v>16995</v>
      </c>
      <c r="F1484" s="36" t="s">
        <v>18251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23730</v>
      </c>
      <c r="C1485" s="36" t="s">
        <v>188</v>
      </c>
      <c r="D1485" s="36" t="s">
        <v>19422</v>
      </c>
      <c r="E1485" s="36" t="s">
        <v>17358</v>
      </c>
      <c r="F1485" s="36" t="s">
        <v>18252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25354</v>
      </c>
      <c r="C1486" s="36" t="s">
        <v>188</v>
      </c>
      <c r="D1486" s="36" t="s">
        <v>18148</v>
      </c>
      <c r="E1486" s="36" t="s">
        <v>17035</v>
      </c>
      <c r="F1486" s="36" t="s">
        <v>18252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22049</v>
      </c>
      <c r="C1487" s="36" t="s">
        <v>188</v>
      </c>
      <c r="D1487" s="36" t="s">
        <v>17448</v>
      </c>
      <c r="E1487" s="36" t="s">
        <v>17221</v>
      </c>
      <c r="F1487" s="36" t="s">
        <v>18252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24596</v>
      </c>
      <c r="C1488" s="36" t="s">
        <v>188</v>
      </c>
      <c r="D1488" s="36" t="s">
        <v>21847</v>
      </c>
      <c r="E1488" s="36" t="s">
        <v>17532</v>
      </c>
      <c r="F1488" s="36" t="s">
        <v>18252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22050</v>
      </c>
      <c r="C1489" s="36" t="s">
        <v>188</v>
      </c>
      <c r="D1489" s="36" t="s">
        <v>19434</v>
      </c>
      <c r="E1489" s="36" t="s">
        <v>16821</v>
      </c>
      <c r="F1489" s="36" t="s">
        <v>18252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23732</v>
      </c>
      <c r="C1490" s="36" t="s">
        <v>188</v>
      </c>
      <c r="D1490" s="36" t="s">
        <v>27535</v>
      </c>
      <c r="E1490" s="36" t="s">
        <v>16895</v>
      </c>
      <c r="F1490" s="36" t="s">
        <v>18252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20520</v>
      </c>
      <c r="C1491" s="36" t="s">
        <v>188</v>
      </c>
      <c r="D1491" s="36" t="s">
        <v>29312</v>
      </c>
      <c r="E1491" s="36" t="s">
        <v>16954</v>
      </c>
      <c r="F1491" s="36" t="s">
        <v>18252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24598</v>
      </c>
      <c r="C1492" s="36" t="s">
        <v>188</v>
      </c>
      <c r="D1492" s="36" t="s">
        <v>18954</v>
      </c>
      <c r="E1492" s="36" t="s">
        <v>17694</v>
      </c>
      <c r="F1492" s="36" t="s">
        <v>18252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1106</v>
      </c>
      <c r="C1493" s="36" t="s">
        <v>188</v>
      </c>
      <c r="D1493" s="36" t="s">
        <v>18600</v>
      </c>
      <c r="E1493" s="36" t="s">
        <v>16862</v>
      </c>
      <c r="F1493" s="36" t="s">
        <v>18248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19129</v>
      </c>
      <c r="C1494" s="36" t="s">
        <v>188</v>
      </c>
      <c r="D1494" s="36" t="s">
        <v>29097</v>
      </c>
      <c r="E1494" s="36" t="s">
        <v>17088</v>
      </c>
      <c r="F1494" s="36" t="s">
        <v>18253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24274</v>
      </c>
      <c r="C1495" s="36" t="s">
        <v>188</v>
      </c>
      <c r="D1495" s="36" t="s">
        <v>29318</v>
      </c>
      <c r="E1495" s="36" t="s">
        <v>16887</v>
      </c>
      <c r="F1495" s="36" t="s">
        <v>18253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15641</v>
      </c>
      <c r="C1496" s="36" t="s">
        <v>188</v>
      </c>
      <c r="D1496" s="36" t="s">
        <v>29315</v>
      </c>
      <c r="E1496" s="36" t="s">
        <v>16984</v>
      </c>
      <c r="F1496" s="36" t="s">
        <v>18254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20111</v>
      </c>
      <c r="C1497" s="36" t="s">
        <v>188</v>
      </c>
      <c r="D1497" s="36" t="s">
        <v>22713</v>
      </c>
      <c r="E1497" s="36" t="s">
        <v>16939</v>
      </c>
      <c r="F1497" s="36" t="s">
        <v>18262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28700</v>
      </c>
      <c r="C1498" s="36" t="s">
        <v>188</v>
      </c>
      <c r="D1498" s="36" t="s">
        <v>18272</v>
      </c>
      <c r="E1498" s="36" t="s">
        <v>16836</v>
      </c>
      <c r="F1498" s="36" t="s">
        <v>18262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19959</v>
      </c>
      <c r="C1499" s="36" t="s">
        <v>188</v>
      </c>
      <c r="D1499" s="36" t="s">
        <v>22685</v>
      </c>
      <c r="E1499" s="36" t="s">
        <v>16895</v>
      </c>
      <c r="F1499" s="36" t="s">
        <v>18262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24579</v>
      </c>
      <c r="C1500" s="36" t="s">
        <v>188</v>
      </c>
      <c r="D1500" s="36" t="s">
        <v>23237</v>
      </c>
      <c r="E1500" s="36" t="s">
        <v>16823</v>
      </c>
      <c r="F1500" s="36" t="s">
        <v>21194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21208</v>
      </c>
      <c r="C1501" s="36" t="s">
        <v>188</v>
      </c>
      <c r="D1501" s="36" t="s">
        <v>29321</v>
      </c>
      <c r="E1501" s="36" t="s">
        <v>16862</v>
      </c>
      <c r="F1501" s="36" t="s">
        <v>18265</v>
      </c>
      <c r="G1501" s="36" t="s">
        <v>123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21209</v>
      </c>
      <c r="C1502" s="36" t="s">
        <v>188</v>
      </c>
      <c r="D1502" s="36" t="s">
        <v>17743</v>
      </c>
      <c r="E1502" s="36" t="s">
        <v>16836</v>
      </c>
      <c r="F1502" s="36" t="s">
        <v>18265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21400</v>
      </c>
      <c r="C1503" s="36" t="s">
        <v>188</v>
      </c>
      <c r="D1503" s="36" t="s">
        <v>20440</v>
      </c>
      <c r="E1503" s="36" t="s">
        <v>16870</v>
      </c>
      <c r="F1503" s="36" t="s">
        <v>18265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15642</v>
      </c>
      <c r="C1504" s="36" t="s">
        <v>188</v>
      </c>
      <c r="D1504" s="36" t="s">
        <v>28516</v>
      </c>
      <c r="E1504" s="36" t="s">
        <v>17895</v>
      </c>
      <c r="F1504" s="36" t="s">
        <v>18265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1256</v>
      </c>
      <c r="B1505" s="36" t="s">
        <v>24342</v>
      </c>
      <c r="C1505" s="36" t="s">
        <v>120</v>
      </c>
      <c r="D1505" s="36" t="s">
        <v>18771</v>
      </c>
      <c r="E1505" s="36" t="s">
        <v>22918</v>
      </c>
      <c r="F1505" s="36" t="s">
        <v>18032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22659</v>
      </c>
      <c r="C1506" s="36" t="s">
        <v>120</v>
      </c>
      <c r="D1506" s="36" t="s">
        <v>18759</v>
      </c>
      <c r="E1506" s="36" t="s">
        <v>17405</v>
      </c>
      <c r="F1506" s="36" t="s">
        <v>18032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24005</v>
      </c>
      <c r="C1507" s="36" t="s">
        <v>120</v>
      </c>
      <c r="D1507" s="36" t="s">
        <v>17971</v>
      </c>
      <c r="E1507" s="36" t="s">
        <v>20524</v>
      </c>
      <c r="F1507" s="36" t="s">
        <v>18032</v>
      </c>
      <c r="G1507" s="36" t="s">
        <v>121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19595</v>
      </c>
      <c r="C1508" s="36" t="s">
        <v>120</v>
      </c>
      <c r="D1508" s="36" t="s">
        <v>17972</v>
      </c>
      <c r="E1508" s="36" t="s">
        <v>17256</v>
      </c>
      <c r="F1508" s="36" t="s">
        <v>18032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20406</v>
      </c>
      <c r="C1509" s="36" t="s">
        <v>120</v>
      </c>
      <c r="D1509" s="36" t="s">
        <v>17781</v>
      </c>
      <c r="E1509" s="36" t="s">
        <v>17256</v>
      </c>
      <c r="F1509" s="36" t="s">
        <v>18032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19397</v>
      </c>
      <c r="C1510" s="36" t="s">
        <v>120</v>
      </c>
      <c r="D1510" s="36" t="s">
        <v>17782</v>
      </c>
      <c r="E1510" s="36" t="s">
        <v>17088</v>
      </c>
      <c r="F1510" s="36" t="s">
        <v>18032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20407</v>
      </c>
      <c r="C1511" s="36" t="s">
        <v>120</v>
      </c>
      <c r="D1511" s="36" t="s">
        <v>17783</v>
      </c>
      <c r="E1511" s="36" t="s">
        <v>16940</v>
      </c>
      <c r="F1511" s="36" t="s">
        <v>18032</v>
      </c>
      <c r="G1511" s="36" t="s">
        <v>121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14900</v>
      </c>
      <c r="C1512" s="36" t="s">
        <v>120</v>
      </c>
      <c r="D1512" s="36" t="s">
        <v>17784</v>
      </c>
      <c r="E1512" s="36" t="s">
        <v>17322</v>
      </c>
      <c r="F1512" s="36" t="s">
        <v>18032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19398</v>
      </c>
      <c r="C1513" s="36" t="s">
        <v>120</v>
      </c>
      <c r="D1513" s="36" t="s">
        <v>17785</v>
      </c>
      <c r="E1513" s="36" t="s">
        <v>16864</v>
      </c>
      <c r="F1513" s="36" t="s">
        <v>18032</v>
      </c>
      <c r="G1513" s="36" t="s">
        <v>121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16068</v>
      </c>
      <c r="C1514" s="36" t="s">
        <v>120</v>
      </c>
      <c r="D1514" s="36" t="s">
        <v>17786</v>
      </c>
      <c r="E1514" s="36" t="s">
        <v>17645</v>
      </c>
      <c r="F1514" s="36" t="s">
        <v>18032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20408</v>
      </c>
      <c r="C1515" s="36" t="s">
        <v>120</v>
      </c>
      <c r="D1515" s="36" t="s">
        <v>17787</v>
      </c>
      <c r="E1515" s="36" t="s">
        <v>17193</v>
      </c>
      <c r="F1515" s="36" t="s">
        <v>18032</v>
      </c>
      <c r="G1515" s="36" t="s">
        <v>121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20409</v>
      </c>
      <c r="C1516" s="36" t="s">
        <v>120</v>
      </c>
      <c r="D1516" s="36" t="s">
        <v>17788</v>
      </c>
      <c r="E1516" s="36" t="s">
        <v>17024</v>
      </c>
      <c r="F1516" s="36" t="s">
        <v>18032</v>
      </c>
      <c r="G1516" s="36" t="s">
        <v>121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21448</v>
      </c>
      <c r="C1517" s="36" t="s">
        <v>120</v>
      </c>
      <c r="D1517" s="36" t="s">
        <v>19389</v>
      </c>
      <c r="E1517" s="36" t="s">
        <v>16826</v>
      </c>
      <c r="F1517" s="36" t="s">
        <v>18032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20579</v>
      </c>
      <c r="C1518" s="36" t="s">
        <v>120</v>
      </c>
      <c r="D1518" s="36" t="s">
        <v>17789</v>
      </c>
      <c r="E1518" s="36" t="s">
        <v>17231</v>
      </c>
      <c r="F1518" s="36" t="s">
        <v>18032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22924</v>
      </c>
      <c r="C1519" s="36" t="s">
        <v>120</v>
      </c>
      <c r="D1519" s="36" t="s">
        <v>19390</v>
      </c>
      <c r="E1519" s="36" t="s">
        <v>16848</v>
      </c>
      <c r="F1519" s="36" t="s">
        <v>18032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22091</v>
      </c>
      <c r="C1520" s="36" t="s">
        <v>120</v>
      </c>
      <c r="D1520" s="36" t="s">
        <v>19521</v>
      </c>
      <c r="E1520" s="36" t="s">
        <v>16916</v>
      </c>
      <c r="F1520" s="36" t="s">
        <v>18032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24417</v>
      </c>
      <c r="C1521" s="36" t="s">
        <v>120</v>
      </c>
      <c r="D1521" s="36" t="s">
        <v>20908</v>
      </c>
      <c r="E1521" s="36" t="s">
        <v>16916</v>
      </c>
      <c r="F1521" s="36" t="s">
        <v>18032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23339</v>
      </c>
      <c r="C1522" s="36" t="s">
        <v>120</v>
      </c>
      <c r="D1522" s="36" t="s">
        <v>18758</v>
      </c>
      <c r="E1522" s="36" t="s">
        <v>16960</v>
      </c>
      <c r="F1522" s="36" t="s">
        <v>18032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21650</v>
      </c>
      <c r="C1523" s="36" t="s">
        <v>120</v>
      </c>
      <c r="D1523" s="36" t="s">
        <v>20654</v>
      </c>
      <c r="E1523" s="36" t="s">
        <v>16822</v>
      </c>
      <c r="F1523" s="36" t="s">
        <v>18032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22290</v>
      </c>
      <c r="C1524" s="36" t="s">
        <v>120</v>
      </c>
      <c r="D1524" s="36" t="s">
        <v>17790</v>
      </c>
      <c r="E1524" s="36" t="s">
        <v>16957</v>
      </c>
      <c r="F1524" s="36" t="s">
        <v>18032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21449</v>
      </c>
      <c r="C1525" s="36" t="s">
        <v>120</v>
      </c>
      <c r="D1525" s="36" t="s">
        <v>20612</v>
      </c>
      <c r="E1525" s="36" t="s">
        <v>16822</v>
      </c>
      <c r="F1525" s="36" t="s">
        <v>18032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21980</v>
      </c>
      <c r="C1526" s="36" t="s">
        <v>120</v>
      </c>
      <c r="D1526" s="36" t="s">
        <v>17005</v>
      </c>
      <c r="E1526" s="36" t="s">
        <v>19668</v>
      </c>
      <c r="F1526" s="36" t="s">
        <v>18199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27240</v>
      </c>
      <c r="C1527" s="36" t="s">
        <v>120</v>
      </c>
      <c r="D1527" s="36" t="s">
        <v>16869</v>
      </c>
      <c r="E1527" s="36" t="s">
        <v>17007</v>
      </c>
      <c r="F1527" s="36" t="s">
        <v>18199</v>
      </c>
      <c r="G1527" s="36" t="s">
        <v>121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27602</v>
      </c>
      <c r="C1528" s="36" t="s">
        <v>120</v>
      </c>
      <c r="D1528" s="36" t="s">
        <v>18002</v>
      </c>
      <c r="E1528" s="36" t="s">
        <v>17018</v>
      </c>
      <c r="F1528" s="36" t="s">
        <v>18199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21981</v>
      </c>
      <c r="C1529" s="36" t="s">
        <v>120</v>
      </c>
      <c r="D1529" s="36" t="s">
        <v>17012</v>
      </c>
      <c r="E1529" s="36" t="s">
        <v>16949</v>
      </c>
      <c r="F1529" s="36" t="s">
        <v>18199</v>
      </c>
      <c r="G1529" s="36" t="s">
        <v>121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22808</v>
      </c>
      <c r="C1530" s="36" t="s">
        <v>120</v>
      </c>
      <c r="D1530" s="36" t="s">
        <v>17380</v>
      </c>
      <c r="E1530" s="36" t="s">
        <v>17283</v>
      </c>
      <c r="F1530" s="36" t="s">
        <v>18199</v>
      </c>
      <c r="G1530" s="36" t="s">
        <v>121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21982</v>
      </c>
      <c r="C1531" s="36" t="s">
        <v>120</v>
      </c>
      <c r="D1531" s="36" t="s">
        <v>17318</v>
      </c>
      <c r="E1531" s="36" t="s">
        <v>16876</v>
      </c>
      <c r="F1531" s="36" t="s">
        <v>18199</v>
      </c>
      <c r="G1531" s="36" t="s">
        <v>121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25079</v>
      </c>
      <c r="C1532" s="36" t="s">
        <v>120</v>
      </c>
      <c r="D1532" s="36" t="s">
        <v>17259</v>
      </c>
      <c r="E1532" s="36" t="s">
        <v>17004</v>
      </c>
      <c r="F1532" s="36" t="s">
        <v>18199</v>
      </c>
      <c r="G1532" s="36" t="s">
        <v>121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27603</v>
      </c>
      <c r="C1533" s="36" t="s">
        <v>120</v>
      </c>
      <c r="D1533" s="36" t="s">
        <v>16871</v>
      </c>
      <c r="E1533" s="36" t="s">
        <v>17146</v>
      </c>
      <c r="F1533" s="36" t="s">
        <v>18199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21983</v>
      </c>
      <c r="C1534" s="36" t="s">
        <v>120</v>
      </c>
      <c r="D1534" s="36" t="s">
        <v>17319</v>
      </c>
      <c r="E1534" s="36" t="s">
        <v>17327</v>
      </c>
      <c r="F1534" s="36" t="s">
        <v>18199</v>
      </c>
      <c r="G1534" s="36" t="s">
        <v>121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21984</v>
      </c>
      <c r="C1535" s="36" t="s">
        <v>120</v>
      </c>
      <c r="D1535" s="36" t="s">
        <v>17381</v>
      </c>
      <c r="E1535" s="36" t="s">
        <v>17148</v>
      </c>
      <c r="F1535" s="36" t="s">
        <v>18199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27604</v>
      </c>
      <c r="C1536" s="36" t="s">
        <v>120</v>
      </c>
      <c r="D1536" s="36" t="s">
        <v>17370</v>
      </c>
      <c r="E1536" s="36" t="s">
        <v>16884</v>
      </c>
      <c r="F1536" s="36" t="s">
        <v>18199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21985</v>
      </c>
      <c r="C1537" s="36" t="s">
        <v>120</v>
      </c>
      <c r="D1537" s="36" t="s">
        <v>16873</v>
      </c>
      <c r="E1537" s="36" t="s">
        <v>17232</v>
      </c>
      <c r="F1537" s="36" t="s">
        <v>18199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24726</v>
      </c>
      <c r="C1538" s="36" t="s">
        <v>120</v>
      </c>
      <c r="D1538" s="36" t="s">
        <v>17346</v>
      </c>
      <c r="E1538" s="36" t="s">
        <v>16876</v>
      </c>
      <c r="F1538" s="36" t="s">
        <v>18199</v>
      </c>
      <c r="G1538" s="36" t="s">
        <v>121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25080</v>
      </c>
      <c r="C1539" s="36" t="s">
        <v>120</v>
      </c>
      <c r="D1539" s="36" t="s">
        <v>17715</v>
      </c>
      <c r="E1539" s="36" t="s">
        <v>16845</v>
      </c>
      <c r="F1539" s="36" t="s">
        <v>18199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27241</v>
      </c>
      <c r="C1540" s="36" t="s">
        <v>120</v>
      </c>
      <c r="D1540" s="36" t="s">
        <v>17096</v>
      </c>
      <c r="E1540" s="36" t="s">
        <v>18168</v>
      </c>
      <c r="F1540" s="36" t="s">
        <v>18199</v>
      </c>
      <c r="G1540" s="36" t="s">
        <v>121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25607</v>
      </c>
      <c r="C1541" s="36" t="s">
        <v>120</v>
      </c>
      <c r="D1541" s="36" t="s">
        <v>17847</v>
      </c>
      <c r="E1541" s="36" t="s">
        <v>17899</v>
      </c>
      <c r="F1541" s="36" t="s">
        <v>18205</v>
      </c>
      <c r="G1541" s="36" t="s">
        <v>121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28331</v>
      </c>
      <c r="C1542" s="36" t="s">
        <v>120</v>
      </c>
      <c r="D1542" s="36" t="s">
        <v>17366</v>
      </c>
      <c r="E1542" s="36" t="s">
        <v>16963</v>
      </c>
      <c r="F1542" s="36" t="s">
        <v>18205</v>
      </c>
      <c r="G1542" s="36" t="s">
        <v>121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16008</v>
      </c>
      <c r="C1543" s="36" t="s">
        <v>120</v>
      </c>
      <c r="D1543" s="36" t="s">
        <v>16863</v>
      </c>
      <c r="E1543" s="36" t="s">
        <v>16939</v>
      </c>
      <c r="F1543" s="36" t="s">
        <v>18210</v>
      </c>
      <c r="G1543" s="36" t="s">
        <v>121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15726</v>
      </c>
      <c r="C1544" s="36" t="s">
        <v>120</v>
      </c>
      <c r="D1544" s="36" t="s">
        <v>17363</v>
      </c>
      <c r="E1544" s="36" t="s">
        <v>17023</v>
      </c>
      <c r="F1544" s="36" t="s">
        <v>18210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16509</v>
      </c>
      <c r="C1545" s="36" t="s">
        <v>120</v>
      </c>
      <c r="D1545" s="36" t="s">
        <v>17944</v>
      </c>
      <c r="E1545" s="36" t="s">
        <v>16979</v>
      </c>
      <c r="F1545" s="36" t="s">
        <v>18210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21336</v>
      </c>
      <c r="C1546" s="36" t="s">
        <v>188</v>
      </c>
      <c r="D1546" s="36" t="s">
        <v>18770</v>
      </c>
      <c r="E1546" s="36" t="s">
        <v>16819</v>
      </c>
      <c r="F1546" s="36" t="s">
        <v>18032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16791</v>
      </c>
      <c r="C1547" s="36" t="s">
        <v>188</v>
      </c>
      <c r="D1547" s="36" t="s">
        <v>17780</v>
      </c>
      <c r="E1547" s="36" t="s">
        <v>16821</v>
      </c>
      <c r="F1547" s="36" t="s">
        <v>18032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19474</v>
      </c>
      <c r="C1548" s="36" t="s">
        <v>188</v>
      </c>
      <c r="D1548" s="36" t="s">
        <v>17972</v>
      </c>
      <c r="E1548" s="36" t="s">
        <v>16819</v>
      </c>
      <c r="F1548" s="36" t="s">
        <v>18032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18937</v>
      </c>
      <c r="C1549" s="36" t="s">
        <v>188</v>
      </c>
      <c r="D1549" s="36" t="s">
        <v>17781</v>
      </c>
      <c r="E1549" s="36" t="s">
        <v>16957</v>
      </c>
      <c r="F1549" s="36" t="s">
        <v>18032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19475</v>
      </c>
      <c r="C1550" s="36" t="s">
        <v>188</v>
      </c>
      <c r="D1550" s="36" t="s">
        <v>17782</v>
      </c>
      <c r="E1550" s="36" t="s">
        <v>16958</v>
      </c>
      <c r="F1550" s="36" t="s">
        <v>18032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21498</v>
      </c>
      <c r="C1551" s="36" t="s">
        <v>188</v>
      </c>
      <c r="D1551" s="36" t="s">
        <v>17783</v>
      </c>
      <c r="E1551" s="36" t="s">
        <v>16958</v>
      </c>
      <c r="F1551" s="36" t="s">
        <v>18032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14878</v>
      </c>
      <c r="C1552" s="36" t="s">
        <v>188</v>
      </c>
      <c r="D1552" s="36" t="s">
        <v>17784</v>
      </c>
      <c r="E1552" s="36" t="s">
        <v>16823</v>
      </c>
      <c r="F1552" s="36" t="s">
        <v>18032</v>
      </c>
      <c r="G1552" s="36" t="s">
        <v>123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22532</v>
      </c>
      <c r="C1553" s="36" t="s">
        <v>188</v>
      </c>
      <c r="D1553" s="36" t="s">
        <v>17785</v>
      </c>
      <c r="E1553" s="36" t="s">
        <v>16917</v>
      </c>
      <c r="F1553" s="36" t="s">
        <v>18032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20639</v>
      </c>
      <c r="C1554" s="36" t="s">
        <v>188</v>
      </c>
      <c r="D1554" s="36" t="s">
        <v>17786</v>
      </c>
      <c r="E1554" s="36" t="s">
        <v>16921</v>
      </c>
      <c r="F1554" s="36" t="s">
        <v>18032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21871</v>
      </c>
      <c r="C1555" s="36" t="s">
        <v>188</v>
      </c>
      <c r="D1555" s="36" t="s">
        <v>17787</v>
      </c>
      <c r="E1555" s="36" t="s">
        <v>17050</v>
      </c>
      <c r="F1555" s="36" t="s">
        <v>18032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20932</v>
      </c>
      <c r="C1556" s="36" t="s">
        <v>188</v>
      </c>
      <c r="D1556" s="36" t="s">
        <v>17788</v>
      </c>
      <c r="E1556" s="36" t="s">
        <v>16927</v>
      </c>
      <c r="F1556" s="36" t="s">
        <v>18032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24984</v>
      </c>
      <c r="C1557" s="36" t="s">
        <v>188</v>
      </c>
      <c r="D1557" s="36" t="s">
        <v>19389</v>
      </c>
      <c r="E1557" s="36" t="s">
        <v>17188</v>
      </c>
      <c r="F1557" s="36" t="s">
        <v>18032</v>
      </c>
      <c r="G1557" s="36" t="s">
        <v>123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22533</v>
      </c>
      <c r="C1558" s="36" t="s">
        <v>188</v>
      </c>
      <c r="D1558" s="36" t="s">
        <v>17789</v>
      </c>
      <c r="E1558" s="36" t="s">
        <v>16862</v>
      </c>
      <c r="F1558" s="36" t="s">
        <v>18032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27746</v>
      </c>
      <c r="C1559" s="36" t="s">
        <v>188</v>
      </c>
      <c r="D1559" s="36" t="s">
        <v>17005</v>
      </c>
      <c r="E1559" s="36" t="s">
        <v>16875</v>
      </c>
      <c r="F1559" s="36" t="s">
        <v>18199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27747</v>
      </c>
      <c r="C1560" s="36" t="s">
        <v>188</v>
      </c>
      <c r="D1560" s="36" t="s">
        <v>16865</v>
      </c>
      <c r="E1560" s="36" t="s">
        <v>16964</v>
      </c>
      <c r="F1560" s="36" t="s">
        <v>18199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21919</v>
      </c>
      <c r="C1561" s="36" t="s">
        <v>188</v>
      </c>
      <c r="D1561" s="36" t="s">
        <v>17008</v>
      </c>
      <c r="E1561" s="36" t="s">
        <v>16874</v>
      </c>
      <c r="F1561" s="36" t="s">
        <v>18199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24498</v>
      </c>
      <c r="C1562" s="36" t="s">
        <v>188</v>
      </c>
      <c r="D1562" s="36" t="s">
        <v>16867</v>
      </c>
      <c r="E1562" s="36" t="s">
        <v>17233</v>
      </c>
      <c r="F1562" s="36" t="s">
        <v>18199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21920</v>
      </c>
      <c r="C1563" s="36" t="s">
        <v>188</v>
      </c>
      <c r="D1563" s="36" t="s">
        <v>17010</v>
      </c>
      <c r="E1563" s="36" t="s">
        <v>16821</v>
      </c>
      <c r="F1563" s="36" t="s">
        <v>18199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25190</v>
      </c>
      <c r="C1564" s="36" t="s">
        <v>188</v>
      </c>
      <c r="D1564" s="36" t="s">
        <v>16869</v>
      </c>
      <c r="E1564" s="36" t="s">
        <v>17309</v>
      </c>
      <c r="F1564" s="36" t="s">
        <v>18199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21921</v>
      </c>
      <c r="C1565" s="36" t="s">
        <v>188</v>
      </c>
      <c r="D1565" s="36" t="s">
        <v>17012</v>
      </c>
      <c r="E1565" s="36" t="s">
        <v>17022</v>
      </c>
      <c r="F1565" s="36" t="s">
        <v>18199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25191</v>
      </c>
      <c r="C1566" s="36" t="s">
        <v>188</v>
      </c>
      <c r="D1566" s="36" t="s">
        <v>17380</v>
      </c>
      <c r="E1566" s="36" t="s">
        <v>16827</v>
      </c>
      <c r="F1566" s="36" t="s">
        <v>18199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21922</v>
      </c>
      <c r="C1567" s="36" t="s">
        <v>188</v>
      </c>
      <c r="D1567" s="36" t="s">
        <v>17318</v>
      </c>
      <c r="E1567" s="36" t="s">
        <v>16932</v>
      </c>
      <c r="F1567" s="36" t="s">
        <v>18199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21923</v>
      </c>
      <c r="C1568" s="36" t="s">
        <v>188</v>
      </c>
      <c r="D1568" s="36" t="s">
        <v>17259</v>
      </c>
      <c r="E1568" s="36" t="s">
        <v>17577</v>
      </c>
      <c r="F1568" s="36" t="s">
        <v>18199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21924</v>
      </c>
      <c r="C1569" s="36" t="s">
        <v>188</v>
      </c>
      <c r="D1569" s="36" t="s">
        <v>17319</v>
      </c>
      <c r="E1569" s="36" t="s">
        <v>17091</v>
      </c>
      <c r="F1569" s="36" t="s">
        <v>18199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21925</v>
      </c>
      <c r="C1570" s="36" t="s">
        <v>188</v>
      </c>
      <c r="D1570" s="36" t="s">
        <v>17381</v>
      </c>
      <c r="E1570" s="36" t="s">
        <v>16935</v>
      </c>
      <c r="F1570" s="36" t="s">
        <v>18199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21926</v>
      </c>
      <c r="C1571" s="36" t="s">
        <v>188</v>
      </c>
      <c r="D1571" s="36" t="s">
        <v>16873</v>
      </c>
      <c r="E1571" s="36" t="s">
        <v>17264</v>
      </c>
      <c r="F1571" s="36" t="s">
        <v>18199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21927</v>
      </c>
      <c r="C1572" s="36" t="s">
        <v>188</v>
      </c>
      <c r="D1572" s="36" t="s">
        <v>17347</v>
      </c>
      <c r="E1572" s="36" t="s">
        <v>16957</v>
      </c>
      <c r="F1572" s="36" t="s">
        <v>18199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27748</v>
      </c>
      <c r="C1573" s="36" t="s">
        <v>188</v>
      </c>
      <c r="D1573" s="36" t="s">
        <v>17096</v>
      </c>
      <c r="E1573" s="36" t="s">
        <v>16819</v>
      </c>
      <c r="F1573" s="36" t="s">
        <v>18199</v>
      </c>
      <c r="G1573" s="36" t="s">
        <v>123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28108</v>
      </c>
      <c r="C1574" s="36" t="s">
        <v>188</v>
      </c>
      <c r="D1574" s="36" t="s">
        <v>17366</v>
      </c>
      <c r="E1574" s="36" t="s">
        <v>16848</v>
      </c>
      <c r="F1574" s="36" t="s">
        <v>18205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15727</v>
      </c>
      <c r="C1575" s="36" t="s">
        <v>188</v>
      </c>
      <c r="D1575" s="36" t="s">
        <v>17361</v>
      </c>
      <c r="E1575" s="36" t="s">
        <v>16951</v>
      </c>
      <c r="F1575" s="36" t="s">
        <v>18210</v>
      </c>
      <c r="G1575" s="36" t="s">
        <v>123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15728</v>
      </c>
      <c r="C1576" s="36" t="s">
        <v>188</v>
      </c>
      <c r="D1576" s="36" t="s">
        <v>16863</v>
      </c>
      <c r="E1576" s="36" t="s">
        <v>16916</v>
      </c>
      <c r="F1576" s="36" t="s">
        <v>18210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/>
      <c r="B1577" s="36" t="s">
        <v>22915</v>
      </c>
      <c r="C1577" s="36" t="s">
        <v>120</v>
      </c>
      <c r="D1577" s="36" t="s">
        <v>17149</v>
      </c>
      <c r="E1577" s="36" t="s">
        <v>16841</v>
      </c>
      <c r="F1577" s="36" t="s">
        <v>18032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21266</v>
      </c>
      <c r="C1578" s="36" t="s">
        <v>120</v>
      </c>
      <c r="D1578" s="36" t="s">
        <v>24354</v>
      </c>
      <c r="E1578" s="36" t="s">
        <v>17050</v>
      </c>
      <c r="F1578" s="36" t="s">
        <v>18032</v>
      </c>
      <c r="G1578" s="36" t="s">
        <v>121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20811</v>
      </c>
      <c r="C1579" s="36" t="s">
        <v>120</v>
      </c>
      <c r="D1579" s="36" t="s">
        <v>18055</v>
      </c>
      <c r="E1579" s="36" t="s">
        <v>16824</v>
      </c>
      <c r="F1579" s="36" t="s">
        <v>18032</v>
      </c>
      <c r="G1579" s="36" t="s">
        <v>121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20833</v>
      </c>
      <c r="C1580" s="36" t="s">
        <v>120</v>
      </c>
      <c r="D1580" s="36" t="s">
        <v>26715</v>
      </c>
      <c r="E1580" s="36" t="s">
        <v>16958</v>
      </c>
      <c r="F1580" s="36" t="s">
        <v>18032</v>
      </c>
      <c r="G1580" s="36" t="s">
        <v>121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23778</v>
      </c>
      <c r="C1581" s="36" t="s">
        <v>120</v>
      </c>
      <c r="D1581" s="36" t="s">
        <v>26716</v>
      </c>
      <c r="E1581" s="36" t="s">
        <v>16819</v>
      </c>
      <c r="F1581" s="36" t="s">
        <v>18032</v>
      </c>
      <c r="G1581" s="36" t="s">
        <v>121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21480</v>
      </c>
      <c r="C1582" s="36" t="s">
        <v>120</v>
      </c>
      <c r="D1582" s="36" t="s">
        <v>17144</v>
      </c>
      <c r="E1582" s="36" t="s">
        <v>16862</v>
      </c>
      <c r="F1582" s="36" t="s">
        <v>18032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27242</v>
      </c>
      <c r="C1583" s="36" t="s">
        <v>120</v>
      </c>
      <c r="D1583" s="36" t="s">
        <v>27243</v>
      </c>
      <c r="E1583" s="36" t="s">
        <v>17103</v>
      </c>
      <c r="F1583" s="36" t="s">
        <v>18199</v>
      </c>
      <c r="G1583" s="36" t="s">
        <v>121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27244</v>
      </c>
      <c r="C1584" s="36" t="s">
        <v>120</v>
      </c>
      <c r="D1584" s="36" t="s">
        <v>27245</v>
      </c>
      <c r="E1584" s="36" t="s">
        <v>16845</v>
      </c>
      <c r="F1584" s="36" t="s">
        <v>18199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27246</v>
      </c>
      <c r="C1585" s="36" t="s">
        <v>120</v>
      </c>
      <c r="D1585" s="36" t="s">
        <v>27247</v>
      </c>
      <c r="E1585" s="36" t="s">
        <v>16940</v>
      </c>
      <c r="F1585" s="36" t="s">
        <v>18199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14903</v>
      </c>
      <c r="C1586" s="36" t="s">
        <v>120</v>
      </c>
      <c r="D1586" s="36" t="s">
        <v>28109</v>
      </c>
      <c r="E1586" s="36" t="s">
        <v>16845</v>
      </c>
      <c r="F1586" s="36" t="s">
        <v>18205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20933</v>
      </c>
      <c r="C1587" s="36" t="s">
        <v>188</v>
      </c>
      <c r="D1587" s="36" t="s">
        <v>17149</v>
      </c>
      <c r="E1587" s="36" t="s">
        <v>16842</v>
      </c>
      <c r="F1587" s="36" t="s">
        <v>18032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21137</v>
      </c>
      <c r="C1588" s="36" t="s">
        <v>188</v>
      </c>
      <c r="D1588" s="36" t="s">
        <v>24354</v>
      </c>
      <c r="E1588" s="36" t="s">
        <v>16877</v>
      </c>
      <c r="F1588" s="36" t="s">
        <v>18032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16590</v>
      </c>
      <c r="C1589" s="36" t="s">
        <v>188</v>
      </c>
      <c r="D1589" s="36" t="s">
        <v>18055</v>
      </c>
      <c r="E1589" s="36" t="s">
        <v>16827</v>
      </c>
      <c r="F1589" s="36" t="s">
        <v>18032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24392</v>
      </c>
      <c r="C1590" s="36" t="s">
        <v>188</v>
      </c>
      <c r="D1590" s="36" t="s">
        <v>26715</v>
      </c>
      <c r="E1590" s="36" t="s">
        <v>17752</v>
      </c>
      <c r="F1590" s="36" t="s">
        <v>18032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24674</v>
      </c>
      <c r="C1591" s="36" t="s">
        <v>188</v>
      </c>
      <c r="D1591" s="36" t="s">
        <v>26716</v>
      </c>
      <c r="E1591" s="36" t="s">
        <v>26717</v>
      </c>
      <c r="F1591" s="36" t="s">
        <v>18032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26453</v>
      </c>
      <c r="C1592" s="36" t="s">
        <v>188</v>
      </c>
      <c r="D1592" s="36" t="s">
        <v>18041</v>
      </c>
      <c r="E1592" s="36" t="s">
        <v>16819</v>
      </c>
      <c r="F1592" s="36" t="s">
        <v>18032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26984</v>
      </c>
      <c r="C1593" s="36" t="s">
        <v>188</v>
      </c>
      <c r="D1593" s="36" t="s">
        <v>17137</v>
      </c>
      <c r="E1593" s="36" t="s">
        <v>16821</v>
      </c>
      <c r="F1593" s="36" t="s">
        <v>18032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20934</v>
      </c>
      <c r="C1594" s="36" t="s">
        <v>188</v>
      </c>
      <c r="D1594" s="36" t="s">
        <v>17961</v>
      </c>
      <c r="E1594" s="36" t="s">
        <v>16960</v>
      </c>
      <c r="F1594" s="36" t="s">
        <v>18032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20935</v>
      </c>
      <c r="C1595" s="36" t="s">
        <v>188</v>
      </c>
      <c r="D1595" s="36" t="s">
        <v>17144</v>
      </c>
      <c r="E1595" s="36" t="s">
        <v>16823</v>
      </c>
      <c r="F1595" s="36" t="s">
        <v>18032</v>
      </c>
      <c r="G1595" s="36" t="s">
        <v>123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27749</v>
      </c>
      <c r="C1596" s="36" t="s">
        <v>188</v>
      </c>
      <c r="D1596" s="36" t="s">
        <v>27243</v>
      </c>
      <c r="E1596" s="36" t="s">
        <v>17310</v>
      </c>
      <c r="F1596" s="36" t="s">
        <v>18199</v>
      </c>
      <c r="G1596" s="36" t="s">
        <v>123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8574</v>
      </c>
      <c r="C1597" s="36" t="s">
        <v>188</v>
      </c>
      <c r="D1597" s="36" t="s">
        <v>28109</v>
      </c>
      <c r="E1597" s="36" t="s">
        <v>17478</v>
      </c>
      <c r="F1597" s="36" t="s">
        <v>18205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15188</v>
      </c>
      <c r="B1598" s="36" t="s">
        <v>28977</v>
      </c>
      <c r="C1598" s="36" t="s">
        <v>120</v>
      </c>
      <c r="D1598" s="36" t="s">
        <v>122</v>
      </c>
      <c r="E1598" s="36" t="s">
        <v>28978</v>
      </c>
      <c r="F1598" s="36" t="s">
        <v>18377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22284</v>
      </c>
      <c r="C1599" s="36" t="s">
        <v>120</v>
      </c>
      <c r="D1599" s="36" t="s">
        <v>122</v>
      </c>
      <c r="E1599" s="36" t="s">
        <v>17692</v>
      </c>
      <c r="F1599" s="36" t="s">
        <v>18377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16403</v>
      </c>
      <c r="C1600" s="36" t="s">
        <v>120</v>
      </c>
      <c r="D1600" s="36" t="s">
        <v>122</v>
      </c>
      <c r="E1600" s="36" t="s">
        <v>16895</v>
      </c>
      <c r="F1600" s="36" t="s">
        <v>18377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24251</v>
      </c>
      <c r="C1601" s="36" t="s">
        <v>120</v>
      </c>
      <c r="D1601" s="36" t="s">
        <v>122</v>
      </c>
      <c r="E1601" s="36" t="s">
        <v>16952</v>
      </c>
      <c r="F1601" s="36" t="s">
        <v>18377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24843</v>
      </c>
      <c r="C1602" s="36" t="s">
        <v>120</v>
      </c>
      <c r="D1602" s="36" t="s">
        <v>122</v>
      </c>
      <c r="E1602" s="36" t="s">
        <v>16836</v>
      </c>
      <c r="F1602" s="36" t="s">
        <v>18377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23271</v>
      </c>
      <c r="C1603" s="36" t="s">
        <v>120</v>
      </c>
      <c r="D1603" s="36" t="s">
        <v>122</v>
      </c>
      <c r="E1603" s="36" t="s">
        <v>17440</v>
      </c>
      <c r="F1603" s="36" t="s">
        <v>18377</v>
      </c>
      <c r="G1603" s="36" t="s">
        <v>121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25968</v>
      </c>
      <c r="C1604" s="36" t="s">
        <v>120</v>
      </c>
      <c r="D1604" s="36" t="s">
        <v>122</v>
      </c>
      <c r="E1604" s="36" t="s">
        <v>16832</v>
      </c>
      <c r="F1604" s="36" t="s">
        <v>18377</v>
      </c>
      <c r="G1604" s="36" t="s">
        <v>121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25969</v>
      </c>
      <c r="C1605" s="36" t="s">
        <v>120</v>
      </c>
      <c r="D1605" s="36" t="s">
        <v>122</v>
      </c>
      <c r="E1605" s="36" t="s">
        <v>28618</v>
      </c>
      <c r="F1605" s="36" t="s">
        <v>18377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25641</v>
      </c>
      <c r="C1606" s="36" t="s">
        <v>120</v>
      </c>
      <c r="D1606" s="36" t="s">
        <v>122</v>
      </c>
      <c r="E1606" s="36" t="s">
        <v>17198</v>
      </c>
      <c r="F1606" s="36" t="s">
        <v>18377</v>
      </c>
      <c r="G1606" s="36" t="s">
        <v>121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24844</v>
      </c>
      <c r="C1607" s="36" t="s">
        <v>120</v>
      </c>
      <c r="D1607" s="36" t="s">
        <v>122</v>
      </c>
      <c r="E1607" s="36" t="s">
        <v>16979</v>
      </c>
      <c r="F1607" s="36" t="s">
        <v>18377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25642</v>
      </c>
      <c r="C1608" s="36" t="s">
        <v>120</v>
      </c>
      <c r="D1608" s="36" t="s">
        <v>122</v>
      </c>
      <c r="E1608" s="36" t="s">
        <v>16949</v>
      </c>
      <c r="F1608" s="36" t="s">
        <v>18377</v>
      </c>
      <c r="G1608" s="36" t="s">
        <v>121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19259</v>
      </c>
      <c r="C1609" s="36" t="s">
        <v>120</v>
      </c>
      <c r="D1609" s="36" t="s">
        <v>122</v>
      </c>
      <c r="E1609" s="36" t="s">
        <v>17159</v>
      </c>
      <c r="F1609" s="36" t="s">
        <v>18377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22616</v>
      </c>
      <c r="C1610" s="36" t="s">
        <v>120</v>
      </c>
      <c r="D1610" s="36" t="s">
        <v>122</v>
      </c>
      <c r="E1610" s="36" t="s">
        <v>22617</v>
      </c>
      <c r="F1610" s="36" t="s">
        <v>18377</v>
      </c>
      <c r="G1610" s="36" t="s">
        <v>121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25970</v>
      </c>
      <c r="C1611" s="36" t="s">
        <v>120</v>
      </c>
      <c r="D1611" s="36" t="s">
        <v>122</v>
      </c>
      <c r="E1611" s="36" t="s">
        <v>17023</v>
      </c>
      <c r="F1611" s="36" t="s">
        <v>18377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21202</v>
      </c>
      <c r="C1612" s="36" t="s">
        <v>120</v>
      </c>
      <c r="D1612" s="36" t="s">
        <v>122</v>
      </c>
      <c r="E1612" s="36" t="s">
        <v>16895</v>
      </c>
      <c r="F1612" s="36" t="s">
        <v>18377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15310</v>
      </c>
      <c r="C1613" s="36" t="s">
        <v>120</v>
      </c>
      <c r="D1613" s="36" t="s">
        <v>122</v>
      </c>
      <c r="E1613" s="36" t="s">
        <v>17801</v>
      </c>
      <c r="F1613" s="36" t="s">
        <v>18377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15311</v>
      </c>
      <c r="C1614" s="36" t="s">
        <v>120</v>
      </c>
      <c r="D1614" s="36" t="s">
        <v>122</v>
      </c>
      <c r="E1614" s="36" t="s">
        <v>16866</v>
      </c>
      <c r="F1614" s="36" t="s">
        <v>18377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15312</v>
      </c>
      <c r="C1615" s="36" t="s">
        <v>120</v>
      </c>
      <c r="D1615" s="36" t="s">
        <v>122</v>
      </c>
      <c r="E1615" s="36" t="s">
        <v>17028</v>
      </c>
      <c r="F1615" s="36" t="s">
        <v>18377</v>
      </c>
      <c r="G1615" s="36" t="s">
        <v>121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21203</v>
      </c>
      <c r="C1616" s="36" t="s">
        <v>120</v>
      </c>
      <c r="D1616" s="36" t="s">
        <v>122</v>
      </c>
      <c r="E1616" s="36" t="s">
        <v>16834</v>
      </c>
      <c r="F1616" s="36" t="s">
        <v>18377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15313</v>
      </c>
      <c r="C1617" s="36" t="s">
        <v>120</v>
      </c>
      <c r="D1617" s="36" t="s">
        <v>122</v>
      </c>
      <c r="E1617" s="36" t="s">
        <v>18001</v>
      </c>
      <c r="F1617" s="36" t="s">
        <v>18377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21019</v>
      </c>
      <c r="C1618" s="36" t="s">
        <v>120</v>
      </c>
      <c r="D1618" s="36" t="s">
        <v>122</v>
      </c>
      <c r="E1618" s="36" t="s">
        <v>17030</v>
      </c>
      <c r="F1618" s="36" t="s">
        <v>18377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19120</v>
      </c>
      <c r="C1619" s="36" t="s">
        <v>120</v>
      </c>
      <c r="D1619" s="36" t="s">
        <v>122</v>
      </c>
      <c r="E1619" s="36" t="s">
        <v>16937</v>
      </c>
      <c r="F1619" s="36" t="s">
        <v>18377</v>
      </c>
      <c r="G1619" s="36" t="s">
        <v>121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15314</v>
      </c>
      <c r="C1620" s="36" t="s">
        <v>120</v>
      </c>
      <c r="D1620" s="36" t="s">
        <v>122</v>
      </c>
      <c r="E1620" s="36" t="s">
        <v>17091</v>
      </c>
      <c r="F1620" s="36" t="s">
        <v>18377</v>
      </c>
      <c r="G1620" s="36" t="s">
        <v>121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21020</v>
      </c>
      <c r="C1621" s="36" t="s">
        <v>120</v>
      </c>
      <c r="D1621" s="36" t="s">
        <v>122</v>
      </c>
      <c r="E1621" s="36" t="s">
        <v>17075</v>
      </c>
      <c r="F1621" s="36" t="s">
        <v>18377</v>
      </c>
      <c r="G1621" s="36" t="s">
        <v>121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20510</v>
      </c>
      <c r="C1622" s="36" t="s">
        <v>120</v>
      </c>
      <c r="D1622" s="36" t="s">
        <v>122</v>
      </c>
      <c r="E1622" s="36" t="s">
        <v>16903</v>
      </c>
      <c r="F1622" s="36" t="s">
        <v>18377</v>
      </c>
      <c r="G1622" s="36" t="s">
        <v>121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20511</v>
      </c>
      <c r="C1623" s="36" t="s">
        <v>120</v>
      </c>
      <c r="D1623" s="36" t="s">
        <v>122</v>
      </c>
      <c r="E1623" s="36" t="s">
        <v>16939</v>
      </c>
      <c r="F1623" s="36" t="s">
        <v>18377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16493</v>
      </c>
      <c r="C1624" s="36" t="s">
        <v>120</v>
      </c>
      <c r="D1624" s="36" t="s">
        <v>122</v>
      </c>
      <c r="E1624" s="36" t="s">
        <v>17023</v>
      </c>
      <c r="F1624" s="36" t="s">
        <v>18377</v>
      </c>
      <c r="G1624" s="36" t="s">
        <v>121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15315</v>
      </c>
      <c r="C1625" s="36" t="s">
        <v>188</v>
      </c>
      <c r="D1625" s="36" t="s">
        <v>122</v>
      </c>
      <c r="E1625" s="36" t="s">
        <v>16850</v>
      </c>
      <c r="F1625" s="36" t="s">
        <v>18377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15258</v>
      </c>
      <c r="C1626" s="36" t="s">
        <v>188</v>
      </c>
      <c r="D1626" s="36" t="s">
        <v>122</v>
      </c>
      <c r="E1626" s="36" t="s">
        <v>16940</v>
      </c>
      <c r="F1626" s="36" t="s">
        <v>18377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15189</v>
      </c>
      <c r="C1627" s="36" t="s">
        <v>188</v>
      </c>
      <c r="D1627" s="36" t="s">
        <v>122</v>
      </c>
      <c r="E1627" s="36" t="s">
        <v>16886</v>
      </c>
      <c r="F1627" s="36" t="s">
        <v>18377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21398</v>
      </c>
      <c r="C1628" s="36" t="s">
        <v>188</v>
      </c>
      <c r="D1628" s="36" t="s">
        <v>122</v>
      </c>
      <c r="E1628" s="36" t="s">
        <v>16887</v>
      </c>
      <c r="F1628" s="36" t="s">
        <v>18377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15199</v>
      </c>
      <c r="C1629" s="36" t="s">
        <v>188</v>
      </c>
      <c r="D1629" s="36" t="s">
        <v>122</v>
      </c>
      <c r="E1629" s="36" t="s">
        <v>17075</v>
      </c>
      <c r="F1629" s="36" t="s">
        <v>18377</v>
      </c>
      <c r="G1629" s="36" t="s">
        <v>121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15316</v>
      </c>
      <c r="C1630" s="36" t="s">
        <v>188</v>
      </c>
      <c r="D1630" s="36" t="s">
        <v>122</v>
      </c>
      <c r="E1630" s="36" t="s">
        <v>16856</v>
      </c>
      <c r="F1630" s="36" t="s">
        <v>18377</v>
      </c>
      <c r="G1630" s="36" t="s">
        <v>121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15051</v>
      </c>
      <c r="C1631" s="36" t="s">
        <v>188</v>
      </c>
      <c r="D1631" s="36" t="s">
        <v>122</v>
      </c>
      <c r="E1631" s="36" t="s">
        <v>17032</v>
      </c>
      <c r="F1631" s="36" t="s">
        <v>18377</v>
      </c>
      <c r="G1631" s="36" t="s">
        <v>121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28619</v>
      </c>
      <c r="C1632" s="36" t="s">
        <v>188</v>
      </c>
      <c r="D1632" s="36" t="s">
        <v>122</v>
      </c>
      <c r="E1632" s="36" t="s">
        <v>17412</v>
      </c>
      <c r="F1632" s="36" t="s">
        <v>18377</v>
      </c>
      <c r="G1632" s="36" t="s">
        <v>121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15317</v>
      </c>
      <c r="C1633" s="36" t="s">
        <v>188</v>
      </c>
      <c r="D1633" s="36" t="s">
        <v>122</v>
      </c>
      <c r="E1633" s="36" t="s">
        <v>16889</v>
      </c>
      <c r="F1633" s="36" t="s">
        <v>18377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15318</v>
      </c>
      <c r="C1634" s="36" t="s">
        <v>188</v>
      </c>
      <c r="D1634" s="36" t="s">
        <v>122</v>
      </c>
      <c r="E1634" s="36" t="s">
        <v>16960</v>
      </c>
      <c r="F1634" s="36" t="s">
        <v>18377</v>
      </c>
      <c r="G1634" s="36" t="s">
        <v>121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15319</v>
      </c>
      <c r="C1635" s="36" t="s">
        <v>188</v>
      </c>
      <c r="D1635" s="36" t="s">
        <v>122</v>
      </c>
      <c r="E1635" s="36" t="s">
        <v>16835</v>
      </c>
      <c r="F1635" s="36" t="s">
        <v>18377</v>
      </c>
      <c r="G1635" s="36" t="s">
        <v>121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22854</v>
      </c>
      <c r="C1636" s="36" t="s">
        <v>188</v>
      </c>
      <c r="D1636" s="36" t="s">
        <v>122</v>
      </c>
      <c r="E1636" s="36" t="s">
        <v>17477</v>
      </c>
      <c r="F1636" s="36" t="s">
        <v>18377</v>
      </c>
      <c r="G1636" s="36" t="s">
        <v>121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16410</v>
      </c>
      <c r="C1637" s="36" t="s">
        <v>188</v>
      </c>
      <c r="D1637" s="36" t="s">
        <v>122</v>
      </c>
      <c r="E1637" s="36" t="s">
        <v>17697</v>
      </c>
      <c r="F1637" s="36" t="s">
        <v>18377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16494</v>
      </c>
      <c r="C1638" s="36" t="s">
        <v>188</v>
      </c>
      <c r="D1638" s="36" t="s">
        <v>122</v>
      </c>
      <c r="E1638" s="36" t="s">
        <v>17127</v>
      </c>
      <c r="F1638" s="36" t="s">
        <v>18377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22454</v>
      </c>
      <c r="C1639" s="36" t="s">
        <v>188</v>
      </c>
      <c r="D1639" s="36" t="s">
        <v>122</v>
      </c>
      <c r="E1639" s="36" t="s">
        <v>22455</v>
      </c>
      <c r="F1639" s="36" t="s">
        <v>18377</v>
      </c>
      <c r="G1639" s="36" t="s">
        <v>121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15200</v>
      </c>
      <c r="C1640" s="36" t="s">
        <v>188</v>
      </c>
      <c r="D1640" s="36" t="s">
        <v>122</v>
      </c>
      <c r="E1640" s="36" t="s">
        <v>18365</v>
      </c>
      <c r="F1640" s="36" t="s">
        <v>18377</v>
      </c>
      <c r="G1640" s="36" t="s">
        <v>121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15320</v>
      </c>
      <c r="C1641" s="36" t="s">
        <v>188</v>
      </c>
      <c r="D1641" s="36" t="s">
        <v>122</v>
      </c>
      <c r="E1641" s="36" t="s">
        <v>17486</v>
      </c>
      <c r="F1641" s="36" t="s">
        <v>18377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19121</v>
      </c>
      <c r="C1642" s="36" t="s">
        <v>188</v>
      </c>
      <c r="D1642" s="36" t="s">
        <v>122</v>
      </c>
      <c r="E1642" s="36" t="s">
        <v>17959</v>
      </c>
      <c r="F1642" s="36" t="s">
        <v>18377</v>
      </c>
      <c r="G1642" s="36" t="s">
        <v>121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19260</v>
      </c>
      <c r="C1643" s="36" t="s">
        <v>188</v>
      </c>
      <c r="D1643" s="36" t="s">
        <v>122</v>
      </c>
      <c r="E1643" s="36" t="s">
        <v>17672</v>
      </c>
      <c r="F1643" s="36" t="s">
        <v>18377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15321</v>
      </c>
      <c r="C1644" s="36" t="s">
        <v>188</v>
      </c>
      <c r="D1644" s="36" t="s">
        <v>122</v>
      </c>
      <c r="E1644" s="36" t="s">
        <v>21399</v>
      </c>
      <c r="F1644" s="36" t="s">
        <v>18377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19261</v>
      </c>
      <c r="C1645" s="36" t="s">
        <v>188</v>
      </c>
      <c r="D1645" s="36" t="s">
        <v>122</v>
      </c>
      <c r="E1645" s="36" t="s">
        <v>18568</v>
      </c>
      <c r="F1645" s="36" t="s">
        <v>18377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15322</v>
      </c>
      <c r="C1646" s="36" t="s">
        <v>188</v>
      </c>
      <c r="D1646" s="36" t="s">
        <v>122</v>
      </c>
      <c r="E1646" s="36" t="s">
        <v>16903</v>
      </c>
      <c r="F1646" s="36" t="s">
        <v>18377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19122</v>
      </c>
      <c r="C1647" s="36" t="s">
        <v>188</v>
      </c>
      <c r="D1647" s="36" t="s">
        <v>122</v>
      </c>
      <c r="E1647" s="36" t="s">
        <v>17614</v>
      </c>
      <c r="F1647" s="36" t="s">
        <v>18377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19262</v>
      </c>
      <c r="C1648" s="36" t="s">
        <v>188</v>
      </c>
      <c r="D1648" s="36" t="s">
        <v>122</v>
      </c>
      <c r="E1648" s="36" t="s">
        <v>17488</v>
      </c>
      <c r="F1648" s="36" t="s">
        <v>18377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18880</v>
      </c>
      <c r="B1649" s="36" t="s">
        <v>24903</v>
      </c>
      <c r="C1649" s="36" t="s">
        <v>120</v>
      </c>
      <c r="D1649" s="36" t="s">
        <v>122</v>
      </c>
      <c r="E1649" s="36" t="s">
        <v>17344</v>
      </c>
      <c r="F1649" s="36" t="s">
        <v>18882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24845</v>
      </c>
      <c r="C1650" s="36" t="s">
        <v>120</v>
      </c>
      <c r="D1650" s="36" t="s">
        <v>122</v>
      </c>
      <c r="E1650" s="36" t="s">
        <v>17527</v>
      </c>
      <c r="F1650" s="36" t="s">
        <v>18882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25971</v>
      </c>
      <c r="C1651" s="36" t="s">
        <v>120</v>
      </c>
      <c r="D1651" s="36" t="s">
        <v>122</v>
      </c>
      <c r="E1651" s="36" t="s">
        <v>16836</v>
      </c>
      <c r="F1651" s="36" t="s">
        <v>18882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24846</v>
      </c>
      <c r="C1652" s="36" t="s">
        <v>120</v>
      </c>
      <c r="D1652" s="36" t="s">
        <v>122</v>
      </c>
      <c r="E1652" s="36" t="s">
        <v>17207</v>
      </c>
      <c r="F1652" s="36" t="s">
        <v>18882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25643</v>
      </c>
      <c r="C1653" s="36" t="s">
        <v>120</v>
      </c>
      <c r="D1653" s="36" t="s">
        <v>122</v>
      </c>
      <c r="E1653" s="36" t="s">
        <v>17040</v>
      </c>
      <c r="F1653" s="36" t="s">
        <v>18882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23309</v>
      </c>
      <c r="C1654" s="36" t="s">
        <v>120</v>
      </c>
      <c r="D1654" s="36" t="s">
        <v>122</v>
      </c>
      <c r="E1654" s="36" t="s">
        <v>16834</v>
      </c>
      <c r="F1654" s="36" t="s">
        <v>18882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18881</v>
      </c>
      <c r="C1655" s="36" t="s">
        <v>188</v>
      </c>
      <c r="D1655" s="36" t="s">
        <v>122</v>
      </c>
      <c r="E1655" s="36" t="s">
        <v>16935</v>
      </c>
      <c r="F1655" s="36" t="s">
        <v>18882</v>
      </c>
      <c r="G1655" s="36" t="s">
        <v>121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25972</v>
      </c>
      <c r="C1656" s="36" t="s">
        <v>188</v>
      </c>
      <c r="D1656" s="36" t="s">
        <v>122</v>
      </c>
      <c r="E1656" s="36" t="s">
        <v>16939</v>
      </c>
      <c r="F1656" s="36" t="s">
        <v>18882</v>
      </c>
      <c r="G1656" s="36" t="s">
        <v>121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19123</v>
      </c>
      <c r="C1657" s="36" t="s">
        <v>188</v>
      </c>
      <c r="D1657" s="36" t="s">
        <v>122</v>
      </c>
      <c r="E1657" s="36" t="s">
        <v>16890</v>
      </c>
      <c r="F1657" s="36" t="s">
        <v>18882</v>
      </c>
      <c r="G1657" s="36" t="s">
        <v>121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24569</v>
      </c>
      <c r="C1658" s="36" t="s">
        <v>188</v>
      </c>
      <c r="D1658" s="36" t="s">
        <v>122</v>
      </c>
      <c r="E1658" s="36" t="s">
        <v>17680</v>
      </c>
      <c r="F1658" s="36" t="s">
        <v>18882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25973</v>
      </c>
      <c r="C1659" s="36" t="s">
        <v>188</v>
      </c>
      <c r="D1659" s="36" t="s">
        <v>122</v>
      </c>
      <c r="E1659" s="36" t="s">
        <v>18073</v>
      </c>
      <c r="F1659" s="36" t="s">
        <v>18882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24570</v>
      </c>
      <c r="C1660" s="36" t="s">
        <v>188</v>
      </c>
      <c r="D1660" s="36" t="s">
        <v>122</v>
      </c>
      <c r="E1660" s="36" t="s">
        <v>17770</v>
      </c>
      <c r="F1660" s="36" t="s">
        <v>18882</v>
      </c>
      <c r="G1660" s="36" t="s">
        <v>121</v>
      </c>
      <c r="H1660" s="1"/>
      <c r="I1660" s="1"/>
      <c r="K1660" s="1"/>
    </row>
    <row r="1661" spans="1:11" customFormat="1" ht="15" hidden="1" x14ac:dyDescent="0.25">
      <c r="A1661" s="36" t="s">
        <v>16404</v>
      </c>
      <c r="B1661" s="36" t="s">
        <v>16405</v>
      </c>
      <c r="C1661" s="36" t="s">
        <v>120</v>
      </c>
      <c r="D1661" s="36" t="s">
        <v>122</v>
      </c>
      <c r="E1661" s="36" t="s">
        <v>17874</v>
      </c>
      <c r="F1661" s="36" t="s">
        <v>18379</v>
      </c>
      <c r="G1661" s="36" t="s">
        <v>121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28620</v>
      </c>
      <c r="C1662" s="36" t="s">
        <v>120</v>
      </c>
      <c r="D1662" s="36" t="s">
        <v>122</v>
      </c>
      <c r="E1662" s="36" t="s">
        <v>28621</v>
      </c>
      <c r="F1662" s="36" t="s">
        <v>18379</v>
      </c>
      <c r="G1662" s="36" t="s">
        <v>121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15323</v>
      </c>
      <c r="C1663" s="36" t="s">
        <v>120</v>
      </c>
      <c r="D1663" s="36" t="s">
        <v>122</v>
      </c>
      <c r="E1663" s="36" t="s">
        <v>16903</v>
      </c>
      <c r="F1663" s="36" t="s">
        <v>18379</v>
      </c>
      <c r="G1663" s="36" t="s">
        <v>121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15324</v>
      </c>
      <c r="C1664" s="36" t="s">
        <v>120</v>
      </c>
      <c r="D1664" s="36" t="s">
        <v>122</v>
      </c>
      <c r="E1664" s="36" t="s">
        <v>17028</v>
      </c>
      <c r="F1664" s="36" t="s">
        <v>18379</v>
      </c>
      <c r="G1664" s="36" t="s">
        <v>121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16411</v>
      </c>
      <c r="C1665" s="36" t="s">
        <v>120</v>
      </c>
      <c r="D1665" s="36" t="s">
        <v>122</v>
      </c>
      <c r="E1665" s="36" t="s">
        <v>18380</v>
      </c>
      <c r="F1665" s="36" t="s">
        <v>18379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15325</v>
      </c>
      <c r="C1666" s="36" t="s">
        <v>120</v>
      </c>
      <c r="D1666" s="36" t="s">
        <v>122</v>
      </c>
      <c r="E1666" s="36" t="s">
        <v>17325</v>
      </c>
      <c r="F1666" s="36" t="s">
        <v>18379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16412</v>
      </c>
      <c r="C1667" s="36" t="s">
        <v>120</v>
      </c>
      <c r="D1667" s="36" t="s">
        <v>122</v>
      </c>
      <c r="E1667" s="36" t="s">
        <v>17607</v>
      </c>
      <c r="F1667" s="36" t="s">
        <v>18379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23272</v>
      </c>
      <c r="C1668" s="36" t="s">
        <v>120</v>
      </c>
      <c r="D1668" s="36" t="s">
        <v>122</v>
      </c>
      <c r="E1668" s="36" t="s">
        <v>28622</v>
      </c>
      <c r="F1668" s="36" t="s">
        <v>18379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15326</v>
      </c>
      <c r="C1669" s="36" t="s">
        <v>120</v>
      </c>
      <c r="D1669" s="36" t="s">
        <v>122</v>
      </c>
      <c r="E1669" s="36" t="s">
        <v>17225</v>
      </c>
      <c r="F1669" s="36" t="s">
        <v>18379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28623</v>
      </c>
      <c r="C1670" s="36" t="s">
        <v>120</v>
      </c>
      <c r="D1670" s="36" t="s">
        <v>122</v>
      </c>
      <c r="E1670" s="36" t="s">
        <v>28624</v>
      </c>
      <c r="F1670" s="36" t="s">
        <v>18379</v>
      </c>
      <c r="G1670" s="36" t="s">
        <v>121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21633</v>
      </c>
      <c r="C1671" s="36" t="s">
        <v>120</v>
      </c>
      <c r="D1671" s="36" t="s">
        <v>122</v>
      </c>
      <c r="E1671" s="36" t="s">
        <v>16903</v>
      </c>
      <c r="F1671" s="36" t="s">
        <v>18379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21818</v>
      </c>
      <c r="C1672" s="36" t="s">
        <v>120</v>
      </c>
      <c r="D1672" s="36" t="s">
        <v>122</v>
      </c>
      <c r="E1672" s="36" t="s">
        <v>17658</v>
      </c>
      <c r="F1672" s="36" t="s">
        <v>18379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15327</v>
      </c>
      <c r="C1673" s="36" t="s">
        <v>120</v>
      </c>
      <c r="D1673" s="36" t="s">
        <v>122</v>
      </c>
      <c r="E1673" s="36" t="s">
        <v>16898</v>
      </c>
      <c r="F1673" s="36" t="s">
        <v>18379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15328</v>
      </c>
      <c r="C1674" s="36" t="s">
        <v>120</v>
      </c>
      <c r="D1674" s="36" t="s">
        <v>122</v>
      </c>
      <c r="E1674" s="36" t="s">
        <v>17703</v>
      </c>
      <c r="F1674" s="36" t="s">
        <v>18379</v>
      </c>
      <c r="G1674" s="36" t="s">
        <v>121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19124</v>
      </c>
      <c r="C1675" s="36" t="s">
        <v>120</v>
      </c>
      <c r="D1675" s="36" t="s">
        <v>122</v>
      </c>
      <c r="E1675" s="36" t="s">
        <v>17763</v>
      </c>
      <c r="F1675" s="36" t="s">
        <v>18379</v>
      </c>
      <c r="G1675" s="36" t="s">
        <v>121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16495</v>
      </c>
      <c r="C1676" s="36" t="s">
        <v>120</v>
      </c>
      <c r="D1676" s="36" t="s">
        <v>122</v>
      </c>
      <c r="E1676" s="36" t="s">
        <v>17766</v>
      </c>
      <c r="F1676" s="36" t="s">
        <v>18379</v>
      </c>
      <c r="G1676" s="36" t="s">
        <v>121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16601</v>
      </c>
      <c r="C1677" s="36" t="s">
        <v>120</v>
      </c>
      <c r="D1677" s="36" t="s">
        <v>122</v>
      </c>
      <c r="E1677" s="36" t="s">
        <v>17280</v>
      </c>
      <c r="F1677" s="36" t="s">
        <v>18379</v>
      </c>
      <c r="G1677" s="36" t="s">
        <v>121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19125</v>
      </c>
      <c r="C1678" s="36" t="s">
        <v>120</v>
      </c>
      <c r="D1678" s="36" t="s">
        <v>122</v>
      </c>
      <c r="E1678" s="36" t="s">
        <v>16836</v>
      </c>
      <c r="F1678" s="36" t="s">
        <v>18379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24571</v>
      </c>
      <c r="C1679" s="36" t="s">
        <v>120</v>
      </c>
      <c r="D1679" s="36" t="s">
        <v>122</v>
      </c>
      <c r="E1679" s="36" t="s">
        <v>16984</v>
      </c>
      <c r="F1679" s="36" t="s">
        <v>18379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28625</v>
      </c>
      <c r="C1680" s="36" t="s">
        <v>120</v>
      </c>
      <c r="D1680" s="36" t="s">
        <v>122</v>
      </c>
      <c r="E1680" s="36" t="s">
        <v>16895</v>
      </c>
      <c r="F1680" s="36" t="s">
        <v>18379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16496</v>
      </c>
      <c r="C1681" s="36" t="s">
        <v>120</v>
      </c>
      <c r="D1681" s="36" t="s">
        <v>122</v>
      </c>
      <c r="E1681" s="36" t="s">
        <v>16903</v>
      </c>
      <c r="F1681" s="36" t="s">
        <v>18379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19126</v>
      </c>
      <c r="C1682" s="36" t="s">
        <v>120</v>
      </c>
      <c r="D1682" s="36" t="s">
        <v>122</v>
      </c>
      <c r="E1682" s="36" t="s">
        <v>17028</v>
      </c>
      <c r="F1682" s="36" t="s">
        <v>18379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28626</v>
      </c>
      <c r="C1683" s="36" t="s">
        <v>120</v>
      </c>
      <c r="D1683" s="36" t="s">
        <v>122</v>
      </c>
      <c r="E1683" s="36" t="s">
        <v>16835</v>
      </c>
      <c r="F1683" s="36" t="s">
        <v>18379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15329</v>
      </c>
      <c r="C1684" s="36" t="s">
        <v>188</v>
      </c>
      <c r="D1684" s="36" t="s">
        <v>122</v>
      </c>
      <c r="E1684" s="36" t="s">
        <v>16868</v>
      </c>
      <c r="F1684" s="36" t="s">
        <v>18379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25974</v>
      </c>
      <c r="C1685" s="36" t="s">
        <v>188</v>
      </c>
      <c r="D1685" s="36" t="s">
        <v>122</v>
      </c>
      <c r="E1685" s="36" t="s">
        <v>17028</v>
      </c>
      <c r="F1685" s="36" t="s">
        <v>18379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15330</v>
      </c>
      <c r="C1686" s="36" t="s">
        <v>188</v>
      </c>
      <c r="D1686" s="36" t="s">
        <v>122</v>
      </c>
      <c r="E1686" s="36" t="s">
        <v>17616</v>
      </c>
      <c r="F1686" s="36" t="s">
        <v>18379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15331</v>
      </c>
      <c r="C1687" s="36" t="s">
        <v>188</v>
      </c>
      <c r="D1687" s="36" t="s">
        <v>122</v>
      </c>
      <c r="E1687" s="36" t="s">
        <v>16939</v>
      </c>
      <c r="F1687" s="36" t="s">
        <v>18379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18851</v>
      </c>
      <c r="C1688" s="36" t="s">
        <v>188</v>
      </c>
      <c r="D1688" s="36" t="s">
        <v>122</v>
      </c>
      <c r="E1688" s="36" t="s">
        <v>17440</v>
      </c>
      <c r="F1688" s="36" t="s">
        <v>18379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15332</v>
      </c>
      <c r="C1689" s="36" t="s">
        <v>188</v>
      </c>
      <c r="D1689" s="36" t="s">
        <v>122</v>
      </c>
      <c r="E1689" s="36" t="s">
        <v>16835</v>
      </c>
      <c r="F1689" s="36" t="s">
        <v>18379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15333</v>
      </c>
      <c r="C1690" s="36" t="s">
        <v>188</v>
      </c>
      <c r="D1690" s="36" t="s">
        <v>122</v>
      </c>
      <c r="E1690" s="36" t="s">
        <v>16895</v>
      </c>
      <c r="F1690" s="36" t="s">
        <v>18379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15334</v>
      </c>
      <c r="C1691" s="36" t="s">
        <v>188</v>
      </c>
      <c r="D1691" s="36" t="s">
        <v>122</v>
      </c>
      <c r="E1691" s="36" t="s">
        <v>17075</v>
      </c>
      <c r="F1691" s="36" t="s">
        <v>18379</v>
      </c>
      <c r="G1691" s="36" t="s">
        <v>121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15335</v>
      </c>
      <c r="C1692" s="36" t="s">
        <v>188</v>
      </c>
      <c r="D1692" s="36" t="s">
        <v>122</v>
      </c>
      <c r="E1692" s="36" t="s">
        <v>17498</v>
      </c>
      <c r="F1692" s="36" t="s">
        <v>18379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19127</v>
      </c>
      <c r="C1693" s="36" t="s">
        <v>188</v>
      </c>
      <c r="D1693" s="36" t="s">
        <v>122</v>
      </c>
      <c r="E1693" s="36" t="s">
        <v>17162</v>
      </c>
      <c r="F1693" s="36" t="s">
        <v>18379</v>
      </c>
      <c r="G1693" s="36" t="s">
        <v>121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15336</v>
      </c>
      <c r="C1694" s="36" t="s">
        <v>188</v>
      </c>
      <c r="D1694" s="36" t="s">
        <v>122</v>
      </c>
      <c r="E1694" s="36" t="s">
        <v>17894</v>
      </c>
      <c r="F1694" s="36" t="s">
        <v>18379</v>
      </c>
      <c r="G1694" s="36" t="s">
        <v>121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15337</v>
      </c>
      <c r="C1695" s="36" t="s">
        <v>188</v>
      </c>
      <c r="D1695" s="36" t="s">
        <v>122</v>
      </c>
      <c r="E1695" s="36" t="s">
        <v>17227</v>
      </c>
      <c r="F1695" s="36" t="s">
        <v>18379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15338</v>
      </c>
      <c r="C1696" s="36" t="s">
        <v>188</v>
      </c>
      <c r="D1696" s="36" t="s">
        <v>122</v>
      </c>
      <c r="E1696" s="36" t="s">
        <v>16898</v>
      </c>
      <c r="F1696" s="36" t="s">
        <v>18379</v>
      </c>
      <c r="G1696" s="36" t="s">
        <v>121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19569</v>
      </c>
      <c r="C1697" s="36" t="s">
        <v>188</v>
      </c>
      <c r="D1697" s="36" t="s">
        <v>122</v>
      </c>
      <c r="E1697" s="36" t="s">
        <v>19570</v>
      </c>
      <c r="F1697" s="36" t="s">
        <v>18379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19128</v>
      </c>
      <c r="C1698" s="36" t="s">
        <v>188</v>
      </c>
      <c r="D1698" s="36" t="s">
        <v>122</v>
      </c>
      <c r="E1698" s="36" t="s">
        <v>17763</v>
      </c>
      <c r="F1698" s="36" t="s">
        <v>18379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28627</v>
      </c>
      <c r="C1699" s="36" t="s">
        <v>188</v>
      </c>
      <c r="D1699" s="36" t="s">
        <v>122</v>
      </c>
      <c r="E1699" s="36" t="s">
        <v>28628</v>
      </c>
      <c r="F1699" s="36" t="s">
        <v>18379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/>
      <c r="B1700" s="36" t="s">
        <v>20805</v>
      </c>
      <c r="C1700" s="36" t="s">
        <v>120</v>
      </c>
      <c r="D1700" s="36" t="s">
        <v>122</v>
      </c>
      <c r="E1700" s="36" t="s">
        <v>20806</v>
      </c>
      <c r="F1700" s="36" t="s">
        <v>20807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25644</v>
      </c>
      <c r="C1701" s="36" t="s">
        <v>188</v>
      </c>
      <c r="D1701" s="36" t="s">
        <v>122</v>
      </c>
      <c r="E1701" s="36" t="s">
        <v>25645</v>
      </c>
      <c r="F1701" s="36" t="s">
        <v>20807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24252</v>
      </c>
      <c r="C1702" s="36" t="s">
        <v>188</v>
      </c>
      <c r="D1702" s="36" t="s">
        <v>122</v>
      </c>
      <c r="E1702" s="36" t="s">
        <v>17980</v>
      </c>
      <c r="F1702" s="36" t="s">
        <v>20807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21819</v>
      </c>
      <c r="C1703" s="36" t="s">
        <v>188</v>
      </c>
      <c r="D1703" s="36" t="s">
        <v>122</v>
      </c>
      <c r="E1703" s="36" t="s">
        <v>18381</v>
      </c>
      <c r="F1703" s="36" t="s">
        <v>20807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13974</v>
      </c>
      <c r="B1704" s="36" t="s">
        <v>28964</v>
      </c>
      <c r="C1704" s="36" t="s">
        <v>120</v>
      </c>
      <c r="D1704" s="36" t="s">
        <v>28965</v>
      </c>
      <c r="E1704" s="36" t="s">
        <v>18168</v>
      </c>
      <c r="F1704" s="36" t="s">
        <v>18199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1346</v>
      </c>
      <c r="B1705" s="36" t="s">
        <v>14202</v>
      </c>
      <c r="C1705" s="36" t="s">
        <v>120</v>
      </c>
      <c r="D1705" s="36" t="s">
        <v>17125</v>
      </c>
      <c r="E1705" s="36" t="s">
        <v>17075</v>
      </c>
      <c r="F1705" s="36" t="s">
        <v>18032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14140</v>
      </c>
      <c r="C1706" s="36" t="s">
        <v>120</v>
      </c>
      <c r="D1706" s="36" t="s">
        <v>17286</v>
      </c>
      <c r="E1706" s="36" t="s">
        <v>16884</v>
      </c>
      <c r="F1706" s="36" t="s">
        <v>18032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14141</v>
      </c>
      <c r="C1707" s="36" t="s">
        <v>188</v>
      </c>
      <c r="D1707" s="36" t="s">
        <v>17636</v>
      </c>
      <c r="E1707" s="36" t="s">
        <v>17023</v>
      </c>
      <c r="F1707" s="36" t="s">
        <v>18032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/>
      <c r="B1708" s="36" t="s">
        <v>20551</v>
      </c>
      <c r="C1708" s="36" t="s">
        <v>120</v>
      </c>
      <c r="D1708" s="36" t="s">
        <v>28986</v>
      </c>
      <c r="E1708" s="36" t="s">
        <v>16974</v>
      </c>
      <c r="F1708" s="36" t="s">
        <v>18032</v>
      </c>
      <c r="G1708" s="36" t="s">
        <v>121</v>
      </c>
      <c r="H1708" s="1"/>
      <c r="I1708" s="1"/>
      <c r="K1708" s="1"/>
    </row>
    <row r="1709" spans="1:11" customFormat="1" ht="15" hidden="1" x14ac:dyDescent="0.25">
      <c r="A1709" s="36" t="s">
        <v>12641</v>
      </c>
      <c r="B1709" s="36" t="s">
        <v>16406</v>
      </c>
      <c r="C1709" s="36" t="s">
        <v>120</v>
      </c>
      <c r="D1709" s="36" t="s">
        <v>17687</v>
      </c>
      <c r="E1709" s="36" t="s">
        <v>28987</v>
      </c>
      <c r="F1709" s="36" t="s">
        <v>18032</v>
      </c>
      <c r="G1709" s="36" t="s">
        <v>121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15339</v>
      </c>
      <c r="C1710" s="36" t="s">
        <v>120</v>
      </c>
      <c r="D1710" s="36" t="s">
        <v>18778</v>
      </c>
      <c r="E1710" s="36" t="s">
        <v>25395</v>
      </c>
      <c r="F1710" s="36" t="s">
        <v>18032</v>
      </c>
      <c r="G1710" s="36" t="s">
        <v>121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15340</v>
      </c>
      <c r="C1711" s="36" t="s">
        <v>120</v>
      </c>
      <c r="D1711" s="36" t="s">
        <v>17854</v>
      </c>
      <c r="E1711" s="36" t="s">
        <v>26638</v>
      </c>
      <c r="F1711" s="36" t="s">
        <v>18032</v>
      </c>
      <c r="G1711" s="36" t="s">
        <v>121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15341</v>
      </c>
      <c r="C1712" s="36" t="s">
        <v>120</v>
      </c>
      <c r="D1712" s="36" t="s">
        <v>17855</v>
      </c>
      <c r="E1712" s="36" t="s">
        <v>23943</v>
      </c>
      <c r="F1712" s="36" t="s">
        <v>18032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20580</v>
      </c>
      <c r="C1713" s="36" t="s">
        <v>120</v>
      </c>
      <c r="D1713" s="36" t="s">
        <v>18787</v>
      </c>
      <c r="E1713" s="36" t="s">
        <v>21852</v>
      </c>
      <c r="F1713" s="36" t="s">
        <v>18032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21831</v>
      </c>
      <c r="C1714" s="36" t="s">
        <v>120</v>
      </c>
      <c r="D1714" s="36" t="s">
        <v>18788</v>
      </c>
      <c r="E1714" s="36" t="s">
        <v>17404</v>
      </c>
      <c r="F1714" s="36" t="s">
        <v>18032</v>
      </c>
      <c r="G1714" s="36" t="s">
        <v>121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12642</v>
      </c>
      <c r="C1715" s="36" t="s">
        <v>120</v>
      </c>
      <c r="D1715" s="36" t="s">
        <v>18789</v>
      </c>
      <c r="E1715" s="36" t="s">
        <v>17833</v>
      </c>
      <c r="F1715" s="36" t="s">
        <v>18032</v>
      </c>
      <c r="G1715" s="36" t="s">
        <v>121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23152</v>
      </c>
      <c r="C1716" s="36" t="s">
        <v>120</v>
      </c>
      <c r="D1716" s="36" t="s">
        <v>22811</v>
      </c>
      <c r="E1716" s="36" t="s">
        <v>17875</v>
      </c>
      <c r="F1716" s="36" t="s">
        <v>18032</v>
      </c>
      <c r="G1716" s="36" t="s">
        <v>121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20261</v>
      </c>
      <c r="C1717" s="36" t="s">
        <v>120</v>
      </c>
      <c r="D1717" s="36" t="s">
        <v>18799</v>
      </c>
      <c r="E1717" s="36" t="s">
        <v>17711</v>
      </c>
      <c r="F1717" s="36" t="s">
        <v>18032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19831</v>
      </c>
      <c r="C1718" s="36" t="s">
        <v>120</v>
      </c>
      <c r="D1718" s="36" t="s">
        <v>18798</v>
      </c>
      <c r="E1718" s="36" t="s">
        <v>17999</v>
      </c>
      <c r="F1718" s="36" t="s">
        <v>18032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21318</v>
      </c>
      <c r="C1719" s="36" t="s">
        <v>120</v>
      </c>
      <c r="D1719" s="36" t="s">
        <v>21319</v>
      </c>
      <c r="E1719" s="36" t="s">
        <v>17176</v>
      </c>
      <c r="F1719" s="36" t="s">
        <v>18032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20834</v>
      </c>
      <c r="C1720" s="36" t="s">
        <v>120</v>
      </c>
      <c r="D1720" s="36" t="s">
        <v>20835</v>
      </c>
      <c r="E1720" s="36" t="s">
        <v>17327</v>
      </c>
      <c r="F1720" s="36" t="s">
        <v>18032</v>
      </c>
      <c r="G1720" s="36" t="s">
        <v>121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21121</v>
      </c>
      <c r="C1721" s="36" t="s">
        <v>120</v>
      </c>
      <c r="D1721" s="36" t="s">
        <v>18800</v>
      </c>
      <c r="E1721" s="36" t="s">
        <v>16975</v>
      </c>
      <c r="F1721" s="36" t="s">
        <v>18032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20836</v>
      </c>
      <c r="C1722" s="36" t="s">
        <v>120</v>
      </c>
      <c r="D1722" s="36" t="s">
        <v>18795</v>
      </c>
      <c r="E1722" s="36" t="s">
        <v>17298</v>
      </c>
      <c r="F1722" s="36" t="s">
        <v>18032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21320</v>
      </c>
      <c r="C1723" s="36" t="s">
        <v>120</v>
      </c>
      <c r="D1723" s="36" t="s">
        <v>21321</v>
      </c>
      <c r="E1723" s="36" t="s">
        <v>16879</v>
      </c>
      <c r="F1723" s="36" t="s">
        <v>18032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21074</v>
      </c>
      <c r="C1724" s="36" t="s">
        <v>120</v>
      </c>
      <c r="D1724" s="36" t="s">
        <v>21075</v>
      </c>
      <c r="E1724" s="36" t="s">
        <v>16876</v>
      </c>
      <c r="F1724" s="36" t="s">
        <v>18032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21122</v>
      </c>
      <c r="C1725" s="36" t="s">
        <v>120</v>
      </c>
      <c r="D1725" s="36" t="s">
        <v>21123</v>
      </c>
      <c r="E1725" s="36" t="s">
        <v>16848</v>
      </c>
      <c r="F1725" s="36" t="s">
        <v>18032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21322</v>
      </c>
      <c r="C1726" s="36" t="s">
        <v>120</v>
      </c>
      <c r="D1726" s="36" t="s">
        <v>18801</v>
      </c>
      <c r="E1726" s="36" t="s">
        <v>16951</v>
      </c>
      <c r="F1726" s="36" t="s">
        <v>18032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24959</v>
      </c>
      <c r="C1727" s="36" t="s">
        <v>120</v>
      </c>
      <c r="D1727" s="36" t="s">
        <v>24364</v>
      </c>
      <c r="E1727" s="36" t="s">
        <v>16916</v>
      </c>
      <c r="F1727" s="36" t="s">
        <v>18032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24658</v>
      </c>
      <c r="C1728" s="36" t="s">
        <v>120</v>
      </c>
      <c r="D1728" s="36" t="s">
        <v>24656</v>
      </c>
      <c r="E1728" s="36" t="s">
        <v>16958</v>
      </c>
      <c r="F1728" s="36" t="s">
        <v>18032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26549</v>
      </c>
      <c r="C1729" s="36" t="s">
        <v>120</v>
      </c>
      <c r="D1729" s="36" t="s">
        <v>26550</v>
      </c>
      <c r="E1729" s="36" t="s">
        <v>16957</v>
      </c>
      <c r="F1729" s="36" t="s">
        <v>18032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26551</v>
      </c>
      <c r="C1730" s="36" t="s">
        <v>120</v>
      </c>
      <c r="D1730" s="36" t="s">
        <v>26552</v>
      </c>
      <c r="E1730" s="36" t="s">
        <v>16822</v>
      </c>
      <c r="F1730" s="36" t="s">
        <v>18032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23153</v>
      </c>
      <c r="C1731" s="36" t="s">
        <v>120</v>
      </c>
      <c r="D1731" s="36" t="s">
        <v>17701</v>
      </c>
      <c r="E1731" s="36" t="s">
        <v>27006</v>
      </c>
      <c r="F1731" s="36" t="s">
        <v>18032</v>
      </c>
      <c r="G1731" s="36" t="s">
        <v>121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10576</v>
      </c>
      <c r="C1732" s="36" t="s">
        <v>120</v>
      </c>
      <c r="D1732" s="36" t="s">
        <v>17267</v>
      </c>
      <c r="E1732" s="36" t="s">
        <v>21651</v>
      </c>
      <c r="F1732" s="36" t="s">
        <v>18032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10577</v>
      </c>
      <c r="C1733" s="36" t="s">
        <v>120</v>
      </c>
      <c r="D1733" s="36" t="s">
        <v>17157</v>
      </c>
      <c r="E1733" s="36" t="s">
        <v>27007</v>
      </c>
      <c r="F1733" s="36" t="s">
        <v>18032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16751</v>
      </c>
      <c r="C1734" s="36" t="s">
        <v>120</v>
      </c>
      <c r="D1734" s="36" t="s">
        <v>18791</v>
      </c>
      <c r="E1734" s="36" t="s">
        <v>24418</v>
      </c>
      <c r="F1734" s="36" t="s">
        <v>18032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16602</v>
      </c>
      <c r="C1735" s="36" t="s">
        <v>120</v>
      </c>
      <c r="D1735" s="36" t="s">
        <v>17161</v>
      </c>
      <c r="E1735" s="36" t="s">
        <v>17664</v>
      </c>
      <c r="F1735" s="36" t="s">
        <v>18032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16603</v>
      </c>
      <c r="C1736" s="36" t="s">
        <v>120</v>
      </c>
      <c r="D1736" s="36" t="s">
        <v>17708</v>
      </c>
      <c r="E1736" s="36" t="s">
        <v>24361</v>
      </c>
      <c r="F1736" s="36" t="s">
        <v>18032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19010</v>
      </c>
      <c r="C1737" s="36" t="s">
        <v>120</v>
      </c>
      <c r="D1737" s="36" t="s">
        <v>17709</v>
      </c>
      <c r="E1737" s="36" t="s">
        <v>25747</v>
      </c>
      <c r="F1737" s="36" t="s">
        <v>18032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15342</v>
      </c>
      <c r="C1738" s="36" t="s">
        <v>120</v>
      </c>
      <c r="D1738" s="36" t="s">
        <v>18042</v>
      </c>
      <c r="E1738" s="36" t="s">
        <v>26566</v>
      </c>
      <c r="F1738" s="36" t="s">
        <v>18032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16604</v>
      </c>
      <c r="C1739" s="36" t="s">
        <v>120</v>
      </c>
      <c r="D1739" s="36" t="s">
        <v>17163</v>
      </c>
      <c r="E1739" s="36" t="s">
        <v>27008</v>
      </c>
      <c r="F1739" s="36" t="s">
        <v>18032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16605</v>
      </c>
      <c r="C1740" s="36" t="s">
        <v>120</v>
      </c>
      <c r="D1740" s="36" t="s">
        <v>18043</v>
      </c>
      <c r="E1740" s="36" t="s">
        <v>25795</v>
      </c>
      <c r="F1740" s="36" t="s">
        <v>18032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16606</v>
      </c>
      <c r="C1741" s="36" t="s">
        <v>120</v>
      </c>
      <c r="D1741" s="36" t="s">
        <v>17165</v>
      </c>
      <c r="E1741" s="36" t="s">
        <v>27009</v>
      </c>
      <c r="F1741" s="36" t="s">
        <v>18032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10578</v>
      </c>
      <c r="C1742" s="36" t="s">
        <v>120</v>
      </c>
      <c r="D1742" s="36" t="s">
        <v>18201</v>
      </c>
      <c r="E1742" s="36" t="s">
        <v>27010</v>
      </c>
      <c r="F1742" s="36" t="s">
        <v>18032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16497</v>
      </c>
      <c r="C1743" s="36" t="s">
        <v>120</v>
      </c>
      <c r="D1743" s="36" t="s">
        <v>17166</v>
      </c>
      <c r="E1743" s="36" t="s">
        <v>17872</v>
      </c>
      <c r="F1743" s="36" t="s">
        <v>18032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15343</v>
      </c>
      <c r="C1744" s="36" t="s">
        <v>120</v>
      </c>
      <c r="D1744" s="36" t="s">
        <v>18792</v>
      </c>
      <c r="E1744" s="36" t="s">
        <v>27011</v>
      </c>
      <c r="F1744" s="36" t="s">
        <v>18032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16413</v>
      </c>
      <c r="C1745" s="36" t="s">
        <v>120</v>
      </c>
      <c r="D1745" s="36" t="s">
        <v>17691</v>
      </c>
      <c r="E1745" s="36" t="s">
        <v>27012</v>
      </c>
      <c r="F1745" s="36" t="s">
        <v>18032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19011</v>
      </c>
      <c r="C1746" s="36" t="s">
        <v>120</v>
      </c>
      <c r="D1746" s="36" t="s">
        <v>18793</v>
      </c>
      <c r="E1746" s="36" t="s">
        <v>17734</v>
      </c>
      <c r="F1746" s="36" t="s">
        <v>18032</v>
      </c>
      <c r="G1746" s="36" t="s">
        <v>121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23685</v>
      </c>
      <c r="C1747" s="36" t="s">
        <v>120</v>
      </c>
      <c r="D1747" s="36" t="s">
        <v>17687</v>
      </c>
      <c r="E1747" s="36" t="s">
        <v>17666</v>
      </c>
      <c r="F1747" s="36" t="s">
        <v>18199</v>
      </c>
      <c r="G1747" s="36" t="s">
        <v>121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21986</v>
      </c>
      <c r="C1748" s="36" t="s">
        <v>120</v>
      </c>
      <c r="D1748" s="36" t="s">
        <v>17854</v>
      </c>
      <c r="E1748" s="36" t="s">
        <v>25399</v>
      </c>
      <c r="F1748" s="36" t="s">
        <v>18199</v>
      </c>
      <c r="G1748" s="36" t="s">
        <v>121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21987</v>
      </c>
      <c r="C1749" s="36" t="s">
        <v>120</v>
      </c>
      <c r="D1749" s="36" t="s">
        <v>17855</v>
      </c>
      <c r="E1749" s="36" t="s">
        <v>27248</v>
      </c>
      <c r="F1749" s="36" t="s">
        <v>18199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15478</v>
      </c>
      <c r="C1750" s="36" t="s">
        <v>120</v>
      </c>
      <c r="D1750" s="36" t="s">
        <v>18794</v>
      </c>
      <c r="E1750" s="36" t="s">
        <v>26638</v>
      </c>
      <c r="F1750" s="36" t="s">
        <v>18199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22426</v>
      </c>
      <c r="C1751" s="36" t="s">
        <v>120</v>
      </c>
      <c r="D1751" s="36" t="s">
        <v>18787</v>
      </c>
      <c r="E1751" s="36" t="s">
        <v>24108</v>
      </c>
      <c r="F1751" s="36" t="s">
        <v>18199</v>
      </c>
      <c r="G1751" s="36" t="s">
        <v>121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20345</v>
      </c>
      <c r="C1752" s="36" t="s">
        <v>120</v>
      </c>
      <c r="D1752" s="36" t="s">
        <v>20346</v>
      </c>
      <c r="E1752" s="36" t="s">
        <v>16897</v>
      </c>
      <c r="F1752" s="36" t="s">
        <v>18199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22809</v>
      </c>
      <c r="C1753" s="36" t="s">
        <v>120</v>
      </c>
      <c r="D1753" s="36" t="s">
        <v>18788</v>
      </c>
      <c r="E1753" s="36" t="s">
        <v>17614</v>
      </c>
      <c r="F1753" s="36" t="s">
        <v>18199</v>
      </c>
      <c r="G1753" s="36" t="s">
        <v>121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22582</v>
      </c>
      <c r="C1754" s="36" t="s">
        <v>120</v>
      </c>
      <c r="D1754" s="36" t="s">
        <v>18789</v>
      </c>
      <c r="E1754" s="36" t="s">
        <v>17895</v>
      </c>
      <c r="F1754" s="36" t="s">
        <v>18199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22810</v>
      </c>
      <c r="C1755" s="36" t="s">
        <v>120</v>
      </c>
      <c r="D1755" s="36" t="s">
        <v>22811</v>
      </c>
      <c r="E1755" s="36" t="s">
        <v>17441</v>
      </c>
      <c r="F1755" s="36" t="s">
        <v>18199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22583</v>
      </c>
      <c r="C1756" s="36" t="s">
        <v>120</v>
      </c>
      <c r="D1756" s="36" t="s">
        <v>18798</v>
      </c>
      <c r="E1756" s="36" t="s">
        <v>17771</v>
      </c>
      <c r="F1756" s="36" t="s">
        <v>18199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22180</v>
      </c>
      <c r="C1757" s="36" t="s">
        <v>120</v>
      </c>
      <c r="D1757" s="36" t="s">
        <v>20835</v>
      </c>
      <c r="E1757" s="36" t="s">
        <v>17374</v>
      </c>
      <c r="F1757" s="36" t="s">
        <v>18199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22584</v>
      </c>
      <c r="C1758" s="36" t="s">
        <v>120</v>
      </c>
      <c r="D1758" s="36" t="s">
        <v>18795</v>
      </c>
      <c r="E1758" s="36" t="s">
        <v>16870</v>
      </c>
      <c r="F1758" s="36" t="s">
        <v>18199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22427</v>
      </c>
      <c r="C1759" s="36" t="s">
        <v>120</v>
      </c>
      <c r="D1759" s="36" t="s">
        <v>21075</v>
      </c>
      <c r="E1759" s="36" t="s">
        <v>17962</v>
      </c>
      <c r="F1759" s="36" t="s">
        <v>18199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22181</v>
      </c>
      <c r="C1760" s="36" t="s">
        <v>120</v>
      </c>
      <c r="D1760" s="36" t="s">
        <v>22182</v>
      </c>
      <c r="E1760" s="36" t="s">
        <v>17327</v>
      </c>
      <c r="F1760" s="36" t="s">
        <v>18199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27249</v>
      </c>
      <c r="C1761" s="36" t="s">
        <v>120</v>
      </c>
      <c r="D1761" s="36" t="s">
        <v>27250</v>
      </c>
      <c r="E1761" s="36" t="s">
        <v>16854</v>
      </c>
      <c r="F1761" s="36" t="s">
        <v>18199</v>
      </c>
      <c r="G1761" s="36" t="s">
        <v>121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27251</v>
      </c>
      <c r="C1762" s="36" t="s">
        <v>120</v>
      </c>
      <c r="D1762" s="36" t="s">
        <v>27252</v>
      </c>
      <c r="E1762" s="36" t="s">
        <v>17232</v>
      </c>
      <c r="F1762" s="36" t="s">
        <v>18199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27253</v>
      </c>
      <c r="C1763" s="36" t="s">
        <v>120</v>
      </c>
      <c r="D1763" s="36" t="s">
        <v>27254</v>
      </c>
      <c r="E1763" s="36" t="s">
        <v>16850</v>
      </c>
      <c r="F1763" s="36" t="s">
        <v>18199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27255</v>
      </c>
      <c r="C1764" s="36" t="s">
        <v>120</v>
      </c>
      <c r="D1764" s="36" t="s">
        <v>27256</v>
      </c>
      <c r="E1764" s="36" t="s">
        <v>16921</v>
      </c>
      <c r="F1764" s="36" t="s">
        <v>18199</v>
      </c>
      <c r="G1764" s="36" t="s">
        <v>121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27257</v>
      </c>
      <c r="C1765" s="36" t="s">
        <v>120</v>
      </c>
      <c r="D1765" s="36" t="s">
        <v>27258</v>
      </c>
      <c r="E1765" s="36" t="s">
        <v>16964</v>
      </c>
      <c r="F1765" s="36" t="s">
        <v>18199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27259</v>
      </c>
      <c r="C1766" s="36" t="s">
        <v>120</v>
      </c>
      <c r="D1766" s="36" t="s">
        <v>27260</v>
      </c>
      <c r="E1766" s="36" t="s">
        <v>16951</v>
      </c>
      <c r="F1766" s="36" t="s">
        <v>18199</v>
      </c>
      <c r="G1766" s="36" t="s">
        <v>121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27261</v>
      </c>
      <c r="C1767" s="36" t="s">
        <v>120</v>
      </c>
      <c r="D1767" s="36" t="s">
        <v>27262</v>
      </c>
      <c r="E1767" s="36" t="s">
        <v>16916</v>
      </c>
      <c r="F1767" s="36" t="s">
        <v>18199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27263</v>
      </c>
      <c r="C1768" s="36" t="s">
        <v>120</v>
      </c>
      <c r="D1768" s="36" t="s">
        <v>18796</v>
      </c>
      <c r="E1768" s="36" t="s">
        <v>16958</v>
      </c>
      <c r="F1768" s="36" t="s">
        <v>18199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27264</v>
      </c>
      <c r="C1769" s="36" t="s">
        <v>120</v>
      </c>
      <c r="D1769" s="36" t="s">
        <v>17157</v>
      </c>
      <c r="E1769" s="36" t="s">
        <v>27265</v>
      </c>
      <c r="F1769" s="36" t="s">
        <v>18199</v>
      </c>
      <c r="G1769" s="36" t="s">
        <v>121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25081</v>
      </c>
      <c r="C1770" s="36" t="s">
        <v>120</v>
      </c>
      <c r="D1770" s="36" t="s">
        <v>17282</v>
      </c>
      <c r="E1770" s="36" t="s">
        <v>24941</v>
      </c>
      <c r="F1770" s="36" t="s">
        <v>18199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15344</v>
      </c>
      <c r="C1771" s="36" t="s">
        <v>120</v>
      </c>
      <c r="D1771" s="36" t="s">
        <v>18791</v>
      </c>
      <c r="E1771" s="36" t="s">
        <v>27266</v>
      </c>
      <c r="F1771" s="36" t="s">
        <v>18199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24452</v>
      </c>
      <c r="C1772" s="36" t="s">
        <v>120</v>
      </c>
      <c r="D1772" s="36" t="s">
        <v>17709</v>
      </c>
      <c r="E1772" s="36" t="s">
        <v>26243</v>
      </c>
      <c r="F1772" s="36" t="s">
        <v>18199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20302</v>
      </c>
      <c r="C1773" s="36" t="s">
        <v>120</v>
      </c>
      <c r="D1773" s="36" t="s">
        <v>18043</v>
      </c>
      <c r="E1773" s="36" t="s">
        <v>25082</v>
      </c>
      <c r="F1773" s="36" t="s">
        <v>18199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15345</v>
      </c>
      <c r="C1774" s="36" t="s">
        <v>120</v>
      </c>
      <c r="D1774" s="36" t="s">
        <v>18201</v>
      </c>
      <c r="E1774" s="36" t="s">
        <v>24727</v>
      </c>
      <c r="F1774" s="36" t="s">
        <v>18199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23686</v>
      </c>
      <c r="C1775" s="36" t="s">
        <v>120</v>
      </c>
      <c r="D1775" s="36" t="s">
        <v>18778</v>
      </c>
      <c r="E1775" s="36" t="s">
        <v>26200</v>
      </c>
      <c r="F1775" s="36" t="s">
        <v>18199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27267</v>
      </c>
      <c r="C1776" s="36" t="s">
        <v>120</v>
      </c>
      <c r="D1776" s="36" t="s">
        <v>17691</v>
      </c>
      <c r="E1776" s="36" t="s">
        <v>26947</v>
      </c>
      <c r="F1776" s="36" t="s">
        <v>18199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23837</v>
      </c>
      <c r="C1777" s="36" t="s">
        <v>120</v>
      </c>
      <c r="D1777" s="36" t="s">
        <v>18793</v>
      </c>
      <c r="E1777" s="36" t="s">
        <v>23838</v>
      </c>
      <c r="F1777" s="36" t="s">
        <v>18199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28332</v>
      </c>
      <c r="C1778" s="36" t="s">
        <v>120</v>
      </c>
      <c r="D1778" s="36" t="s">
        <v>17687</v>
      </c>
      <c r="E1778" s="36" t="s">
        <v>16821</v>
      </c>
      <c r="F1778" s="36" t="s">
        <v>18205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28333</v>
      </c>
      <c r="C1779" s="36" t="s">
        <v>120</v>
      </c>
      <c r="D1779" s="36" t="s">
        <v>18778</v>
      </c>
      <c r="E1779" s="36" t="s">
        <v>16819</v>
      </c>
      <c r="F1779" s="36" t="s">
        <v>18205</v>
      </c>
      <c r="G1779" s="36" t="s">
        <v>121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28334</v>
      </c>
      <c r="C1780" s="36" t="s">
        <v>120</v>
      </c>
      <c r="D1780" s="36" t="s">
        <v>17854</v>
      </c>
      <c r="E1780" s="36" t="s">
        <v>16819</v>
      </c>
      <c r="F1780" s="36" t="s">
        <v>18205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28335</v>
      </c>
      <c r="C1781" s="36" t="s">
        <v>120</v>
      </c>
      <c r="D1781" s="36" t="s">
        <v>17855</v>
      </c>
      <c r="E1781" s="36" t="s">
        <v>16819</v>
      </c>
      <c r="F1781" s="36" t="s">
        <v>18205</v>
      </c>
      <c r="G1781" s="36" t="s">
        <v>121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28336</v>
      </c>
      <c r="C1782" s="36" t="s">
        <v>120</v>
      </c>
      <c r="D1782" s="36" t="s">
        <v>18787</v>
      </c>
      <c r="E1782" s="36" t="s">
        <v>16819</v>
      </c>
      <c r="F1782" s="36" t="s">
        <v>18205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28337</v>
      </c>
      <c r="C1783" s="36" t="s">
        <v>120</v>
      </c>
      <c r="D1783" s="36" t="s">
        <v>18788</v>
      </c>
      <c r="E1783" s="36" t="s">
        <v>16819</v>
      </c>
      <c r="F1783" s="36" t="s">
        <v>18205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28338</v>
      </c>
      <c r="C1784" s="36" t="s">
        <v>120</v>
      </c>
      <c r="D1784" s="36" t="s">
        <v>18789</v>
      </c>
      <c r="E1784" s="36" t="s">
        <v>16821</v>
      </c>
      <c r="F1784" s="36" t="s">
        <v>18205</v>
      </c>
      <c r="G1784" s="36" t="s">
        <v>121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28339</v>
      </c>
      <c r="C1785" s="36" t="s">
        <v>120</v>
      </c>
      <c r="D1785" s="36" t="s">
        <v>22811</v>
      </c>
      <c r="E1785" s="36" t="s">
        <v>17406</v>
      </c>
      <c r="F1785" s="36" t="s">
        <v>18205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28340</v>
      </c>
      <c r="C1786" s="36" t="s">
        <v>120</v>
      </c>
      <c r="D1786" s="36" t="s">
        <v>18798</v>
      </c>
      <c r="E1786" s="36" t="s">
        <v>28066</v>
      </c>
      <c r="F1786" s="36" t="s">
        <v>18205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28341</v>
      </c>
      <c r="C1787" s="36" t="s">
        <v>120</v>
      </c>
      <c r="D1787" s="36" t="s">
        <v>20835</v>
      </c>
      <c r="E1787" s="36" t="s">
        <v>17853</v>
      </c>
      <c r="F1787" s="36" t="s">
        <v>18205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28342</v>
      </c>
      <c r="C1788" s="36" t="s">
        <v>120</v>
      </c>
      <c r="D1788" s="36" t="s">
        <v>18795</v>
      </c>
      <c r="E1788" s="36" t="s">
        <v>17746</v>
      </c>
      <c r="F1788" s="36" t="s">
        <v>18205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10591</v>
      </c>
      <c r="C1789" s="36" t="s">
        <v>120</v>
      </c>
      <c r="D1789" s="36" t="s">
        <v>18795</v>
      </c>
      <c r="E1789" s="36" t="s">
        <v>26374</v>
      </c>
      <c r="F1789" s="36" t="s">
        <v>18255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28343</v>
      </c>
      <c r="C1790" s="36" t="s">
        <v>120</v>
      </c>
      <c r="D1790" s="36" t="s">
        <v>21075</v>
      </c>
      <c r="E1790" s="36" t="s">
        <v>17711</v>
      </c>
      <c r="F1790" s="36" t="s">
        <v>18205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28344</v>
      </c>
      <c r="C1791" s="36" t="s">
        <v>120</v>
      </c>
      <c r="D1791" s="36" t="s">
        <v>22182</v>
      </c>
      <c r="E1791" s="36" t="s">
        <v>17544</v>
      </c>
      <c r="F1791" s="36" t="s">
        <v>18205</v>
      </c>
      <c r="G1791" s="36" t="s">
        <v>121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28345</v>
      </c>
      <c r="C1792" s="36" t="s">
        <v>120</v>
      </c>
      <c r="D1792" s="36" t="s">
        <v>27250</v>
      </c>
      <c r="E1792" s="36" t="s">
        <v>16862</v>
      </c>
      <c r="F1792" s="36" t="s">
        <v>18205</v>
      </c>
      <c r="G1792" s="36" t="s">
        <v>121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28346</v>
      </c>
      <c r="C1793" s="36" t="s">
        <v>120</v>
      </c>
      <c r="D1793" s="36" t="s">
        <v>27252</v>
      </c>
      <c r="E1793" s="36" t="s">
        <v>17290</v>
      </c>
      <c r="F1793" s="36" t="s">
        <v>18205</v>
      </c>
      <c r="G1793" s="36" t="s">
        <v>121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28347</v>
      </c>
      <c r="C1794" s="36" t="s">
        <v>120</v>
      </c>
      <c r="D1794" s="36" t="s">
        <v>27254</v>
      </c>
      <c r="E1794" s="36" t="s">
        <v>17152</v>
      </c>
      <c r="F1794" s="36" t="s">
        <v>18205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10592</v>
      </c>
      <c r="C1795" s="36" t="s">
        <v>120</v>
      </c>
      <c r="D1795" s="36" t="s">
        <v>18797</v>
      </c>
      <c r="E1795" s="36" t="s">
        <v>17011</v>
      </c>
      <c r="F1795" s="36" t="s">
        <v>18255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28348</v>
      </c>
      <c r="C1796" s="36" t="s">
        <v>120</v>
      </c>
      <c r="D1796" s="36" t="s">
        <v>17701</v>
      </c>
      <c r="E1796" s="36" t="s">
        <v>28349</v>
      </c>
      <c r="F1796" s="36" t="s">
        <v>18205</v>
      </c>
      <c r="G1796" s="36" t="s">
        <v>121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28350</v>
      </c>
      <c r="C1797" s="36" t="s">
        <v>120</v>
      </c>
      <c r="D1797" s="36" t="s">
        <v>17155</v>
      </c>
      <c r="E1797" s="36" t="s">
        <v>28351</v>
      </c>
      <c r="F1797" s="36" t="s">
        <v>18205</v>
      </c>
      <c r="G1797" s="36" t="s">
        <v>121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28309</v>
      </c>
      <c r="C1798" s="36" t="s">
        <v>120</v>
      </c>
      <c r="D1798" s="36" t="s">
        <v>28121</v>
      </c>
      <c r="E1798" s="36" t="s">
        <v>17026</v>
      </c>
      <c r="F1798" s="36" t="s">
        <v>18205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10593</v>
      </c>
      <c r="C1799" s="36" t="s">
        <v>120</v>
      </c>
      <c r="D1799" s="36" t="s">
        <v>17709</v>
      </c>
      <c r="E1799" s="36" t="s">
        <v>17666</v>
      </c>
      <c r="F1799" s="36" t="s">
        <v>18255</v>
      </c>
      <c r="G1799" s="36" t="s">
        <v>121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28352</v>
      </c>
      <c r="C1800" s="36" t="s">
        <v>120</v>
      </c>
      <c r="D1800" s="36" t="s">
        <v>18792</v>
      </c>
      <c r="E1800" s="36" t="s">
        <v>16821</v>
      </c>
      <c r="F1800" s="36" t="s">
        <v>18205</v>
      </c>
      <c r="G1800" s="36" t="s">
        <v>121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22881</v>
      </c>
      <c r="C1801" s="36" t="s">
        <v>120</v>
      </c>
      <c r="D1801" s="36" t="s">
        <v>21826</v>
      </c>
      <c r="E1801" s="36" t="s">
        <v>28518</v>
      </c>
      <c r="F1801" s="36" t="s">
        <v>18210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22847</v>
      </c>
      <c r="C1802" s="36" t="s">
        <v>120</v>
      </c>
      <c r="D1802" s="36" t="s">
        <v>17165</v>
      </c>
      <c r="E1802" s="36" t="s">
        <v>16819</v>
      </c>
      <c r="F1802" s="36" t="s">
        <v>18210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10594</v>
      </c>
      <c r="C1803" s="36" t="s">
        <v>120</v>
      </c>
      <c r="D1803" s="36" t="s">
        <v>17157</v>
      </c>
      <c r="E1803" s="36" t="s">
        <v>16957</v>
      </c>
      <c r="F1803" s="36" t="s">
        <v>18248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15346</v>
      </c>
      <c r="C1804" s="36" t="s">
        <v>120</v>
      </c>
      <c r="D1804" s="36" t="s">
        <v>17687</v>
      </c>
      <c r="E1804" s="36" t="s">
        <v>17849</v>
      </c>
      <c r="F1804" s="36" t="s">
        <v>18249</v>
      </c>
      <c r="G1804" s="36" t="s">
        <v>121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15347</v>
      </c>
      <c r="C1805" s="36" t="s">
        <v>120</v>
      </c>
      <c r="D1805" s="36" t="s">
        <v>18788</v>
      </c>
      <c r="E1805" s="36" t="s">
        <v>23333</v>
      </c>
      <c r="F1805" s="36" t="s">
        <v>18256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16607</v>
      </c>
      <c r="C1806" s="36" t="s">
        <v>120</v>
      </c>
      <c r="D1806" s="36" t="s">
        <v>17687</v>
      </c>
      <c r="E1806" s="36" t="s">
        <v>25076</v>
      </c>
      <c r="F1806" s="36" t="s">
        <v>18254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28595</v>
      </c>
      <c r="C1807" s="36" t="s">
        <v>120</v>
      </c>
      <c r="D1807" s="36" t="s">
        <v>18788</v>
      </c>
      <c r="E1807" s="36" t="s">
        <v>28596</v>
      </c>
      <c r="F1807" s="36" t="s">
        <v>21194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15479</v>
      </c>
      <c r="C1808" s="36" t="s">
        <v>188</v>
      </c>
      <c r="D1808" s="36" t="s">
        <v>17687</v>
      </c>
      <c r="E1808" s="36" t="s">
        <v>16880</v>
      </c>
      <c r="F1808" s="36" t="s">
        <v>18032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15480</v>
      </c>
      <c r="C1809" s="36" t="s">
        <v>188</v>
      </c>
      <c r="D1809" s="36" t="s">
        <v>18778</v>
      </c>
      <c r="E1809" s="36" t="s">
        <v>17359</v>
      </c>
      <c r="F1809" s="36" t="s">
        <v>18032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15481</v>
      </c>
      <c r="C1810" s="36" t="s">
        <v>188</v>
      </c>
      <c r="D1810" s="36" t="s">
        <v>17854</v>
      </c>
      <c r="E1810" s="36" t="s">
        <v>16826</v>
      </c>
      <c r="F1810" s="36" t="s">
        <v>18032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15482</v>
      </c>
      <c r="C1811" s="36" t="s">
        <v>188</v>
      </c>
      <c r="D1811" s="36" t="s">
        <v>17855</v>
      </c>
      <c r="E1811" s="36" t="s">
        <v>17022</v>
      </c>
      <c r="F1811" s="36" t="s">
        <v>18032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21872</v>
      </c>
      <c r="C1812" s="36" t="s">
        <v>188</v>
      </c>
      <c r="D1812" s="36" t="s">
        <v>18787</v>
      </c>
      <c r="E1812" s="36" t="s">
        <v>16931</v>
      </c>
      <c r="F1812" s="36" t="s">
        <v>18032</v>
      </c>
      <c r="G1812" s="36" t="s">
        <v>123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23180</v>
      </c>
      <c r="C1813" s="36" t="s">
        <v>188</v>
      </c>
      <c r="D1813" s="36" t="s">
        <v>18788</v>
      </c>
      <c r="E1813" s="36" t="s">
        <v>17004</v>
      </c>
      <c r="F1813" s="36" t="s">
        <v>18032</v>
      </c>
      <c r="G1813" s="36" t="s">
        <v>123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19476</v>
      </c>
      <c r="C1814" s="36" t="s">
        <v>188</v>
      </c>
      <c r="D1814" s="36" t="s">
        <v>18789</v>
      </c>
      <c r="E1814" s="36" t="s">
        <v>16937</v>
      </c>
      <c r="F1814" s="36" t="s">
        <v>18032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23181</v>
      </c>
      <c r="C1815" s="36" t="s">
        <v>188</v>
      </c>
      <c r="D1815" s="36" t="s">
        <v>22811</v>
      </c>
      <c r="E1815" s="36" t="s">
        <v>17899</v>
      </c>
      <c r="F1815" s="36" t="s">
        <v>18032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20640</v>
      </c>
      <c r="C1816" s="36" t="s">
        <v>188</v>
      </c>
      <c r="D1816" s="36" t="s">
        <v>18799</v>
      </c>
      <c r="E1816" s="36" t="s">
        <v>17532</v>
      </c>
      <c r="F1816" s="36" t="s">
        <v>18032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19885</v>
      </c>
      <c r="C1817" s="36" t="s">
        <v>188</v>
      </c>
      <c r="D1817" s="36" t="s">
        <v>18798</v>
      </c>
      <c r="E1817" s="36" t="s">
        <v>16944</v>
      </c>
      <c r="F1817" s="36" t="s">
        <v>18032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25769</v>
      </c>
      <c r="C1818" s="36" t="s">
        <v>188</v>
      </c>
      <c r="D1818" s="36" t="s">
        <v>21319</v>
      </c>
      <c r="E1818" s="36" t="s">
        <v>17534</v>
      </c>
      <c r="F1818" s="36" t="s">
        <v>18032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24068</v>
      </c>
      <c r="C1819" s="36" t="s">
        <v>188</v>
      </c>
      <c r="D1819" s="36" t="s">
        <v>20835</v>
      </c>
      <c r="E1819" s="36" t="s">
        <v>17253</v>
      </c>
      <c r="F1819" s="36" t="s">
        <v>18032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21337</v>
      </c>
      <c r="C1820" s="36" t="s">
        <v>188</v>
      </c>
      <c r="D1820" s="36" t="s">
        <v>18800</v>
      </c>
      <c r="E1820" s="36" t="s">
        <v>17513</v>
      </c>
      <c r="F1820" s="36" t="s">
        <v>18032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22111</v>
      </c>
      <c r="C1821" s="36" t="s">
        <v>188</v>
      </c>
      <c r="D1821" s="36" t="s">
        <v>18795</v>
      </c>
      <c r="E1821" s="36" t="s">
        <v>21491</v>
      </c>
      <c r="F1821" s="36" t="s">
        <v>18032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24069</v>
      </c>
      <c r="C1822" s="36" t="s">
        <v>188</v>
      </c>
      <c r="D1822" s="36" t="s">
        <v>21321</v>
      </c>
      <c r="E1822" s="36" t="s">
        <v>24985</v>
      </c>
      <c r="F1822" s="36" t="s">
        <v>18032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24070</v>
      </c>
      <c r="C1823" s="36" t="s">
        <v>188</v>
      </c>
      <c r="D1823" s="36" t="s">
        <v>21075</v>
      </c>
      <c r="E1823" s="36" t="s">
        <v>26718</v>
      </c>
      <c r="F1823" s="36" t="s">
        <v>18032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24071</v>
      </c>
      <c r="C1824" s="36" t="s">
        <v>188</v>
      </c>
      <c r="D1824" s="36" t="s">
        <v>21123</v>
      </c>
      <c r="E1824" s="36" t="s">
        <v>18283</v>
      </c>
      <c r="F1824" s="36" t="s">
        <v>18032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26037</v>
      </c>
      <c r="C1825" s="36" t="s">
        <v>188</v>
      </c>
      <c r="D1825" s="36" t="s">
        <v>18801</v>
      </c>
      <c r="E1825" s="36" t="s">
        <v>17227</v>
      </c>
      <c r="F1825" s="36" t="s">
        <v>18032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26719</v>
      </c>
      <c r="C1826" s="36" t="s">
        <v>188</v>
      </c>
      <c r="D1826" s="36" t="s">
        <v>24364</v>
      </c>
      <c r="E1826" s="36" t="s">
        <v>24652</v>
      </c>
      <c r="F1826" s="36" t="s">
        <v>18032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24986</v>
      </c>
      <c r="C1827" s="36" t="s">
        <v>188</v>
      </c>
      <c r="D1827" s="36" t="s">
        <v>24656</v>
      </c>
      <c r="E1827" s="36" t="s">
        <v>25770</v>
      </c>
      <c r="F1827" s="36" t="s">
        <v>18032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26720</v>
      </c>
      <c r="C1828" s="36" t="s">
        <v>188</v>
      </c>
      <c r="D1828" s="36" t="s">
        <v>26550</v>
      </c>
      <c r="E1828" s="36" t="s">
        <v>26721</v>
      </c>
      <c r="F1828" s="36" t="s">
        <v>18032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18938</v>
      </c>
      <c r="C1829" s="36" t="s">
        <v>188</v>
      </c>
      <c r="D1829" s="36" t="s">
        <v>17470</v>
      </c>
      <c r="E1829" s="36" t="s">
        <v>16819</v>
      </c>
      <c r="F1829" s="36" t="s">
        <v>18032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18939</v>
      </c>
      <c r="C1830" s="36" t="s">
        <v>188</v>
      </c>
      <c r="D1830" s="36" t="s">
        <v>17701</v>
      </c>
      <c r="E1830" s="36" t="s">
        <v>16819</v>
      </c>
      <c r="F1830" s="36" t="s">
        <v>18032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11415</v>
      </c>
      <c r="C1831" s="36" t="s">
        <v>188</v>
      </c>
      <c r="D1831" s="36" t="s">
        <v>17267</v>
      </c>
      <c r="E1831" s="36" t="s">
        <v>16819</v>
      </c>
      <c r="F1831" s="36" t="s">
        <v>18032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11416</v>
      </c>
      <c r="C1832" s="36" t="s">
        <v>188</v>
      </c>
      <c r="D1832" s="36" t="s">
        <v>17157</v>
      </c>
      <c r="E1832" s="36" t="s">
        <v>16821</v>
      </c>
      <c r="F1832" s="36" t="s">
        <v>18032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15483</v>
      </c>
      <c r="C1833" s="36" t="s">
        <v>188</v>
      </c>
      <c r="D1833" s="36" t="s">
        <v>18791</v>
      </c>
      <c r="E1833" s="36" t="s">
        <v>16960</v>
      </c>
      <c r="F1833" s="36" t="s">
        <v>18032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15484</v>
      </c>
      <c r="C1834" s="36" t="s">
        <v>188</v>
      </c>
      <c r="D1834" s="36" t="s">
        <v>17161</v>
      </c>
      <c r="E1834" s="36" t="s">
        <v>16958</v>
      </c>
      <c r="F1834" s="36" t="s">
        <v>18032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16611</v>
      </c>
      <c r="C1835" s="36" t="s">
        <v>188</v>
      </c>
      <c r="D1835" s="36" t="s">
        <v>17708</v>
      </c>
      <c r="E1835" s="36" t="s">
        <v>16823</v>
      </c>
      <c r="F1835" s="36" t="s">
        <v>18032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15485</v>
      </c>
      <c r="C1836" s="36" t="s">
        <v>188</v>
      </c>
      <c r="D1836" s="36" t="s">
        <v>17709</v>
      </c>
      <c r="E1836" s="36" t="s">
        <v>16874</v>
      </c>
      <c r="F1836" s="36" t="s">
        <v>18032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15486</v>
      </c>
      <c r="C1837" s="36" t="s">
        <v>188</v>
      </c>
      <c r="D1837" s="36" t="s">
        <v>18042</v>
      </c>
      <c r="E1837" s="36" t="s">
        <v>16912</v>
      </c>
      <c r="F1837" s="36" t="s">
        <v>18032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16612</v>
      </c>
      <c r="C1838" s="36" t="s">
        <v>188</v>
      </c>
      <c r="D1838" s="36" t="s">
        <v>17163</v>
      </c>
      <c r="E1838" s="36" t="s">
        <v>16912</v>
      </c>
      <c r="F1838" s="36" t="s">
        <v>18032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15487</v>
      </c>
      <c r="C1839" s="36" t="s">
        <v>188</v>
      </c>
      <c r="D1839" s="36" t="s">
        <v>18043</v>
      </c>
      <c r="E1839" s="36" t="s">
        <v>16912</v>
      </c>
      <c r="F1839" s="36" t="s">
        <v>18032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15488</v>
      </c>
      <c r="C1840" s="36" t="s">
        <v>188</v>
      </c>
      <c r="D1840" s="36" t="s">
        <v>17165</v>
      </c>
      <c r="E1840" s="36" t="s">
        <v>16824</v>
      </c>
      <c r="F1840" s="36" t="s">
        <v>18032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11417</v>
      </c>
      <c r="C1841" s="36" t="s">
        <v>188</v>
      </c>
      <c r="D1841" s="36" t="s">
        <v>18201</v>
      </c>
      <c r="E1841" s="36" t="s">
        <v>16964</v>
      </c>
      <c r="F1841" s="36" t="s">
        <v>18032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15489</v>
      </c>
      <c r="C1842" s="36" t="s">
        <v>188</v>
      </c>
      <c r="D1842" s="36" t="s">
        <v>17166</v>
      </c>
      <c r="E1842" s="36" t="s">
        <v>16959</v>
      </c>
      <c r="F1842" s="36" t="s">
        <v>18032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15490</v>
      </c>
      <c r="C1843" s="36" t="s">
        <v>188</v>
      </c>
      <c r="D1843" s="36" t="s">
        <v>18792</v>
      </c>
      <c r="E1843" s="36" t="s">
        <v>16959</v>
      </c>
      <c r="F1843" s="36" t="s">
        <v>18032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16420</v>
      </c>
      <c r="C1844" s="36" t="s">
        <v>188</v>
      </c>
      <c r="D1844" s="36" t="s">
        <v>17691</v>
      </c>
      <c r="E1844" s="36" t="s">
        <v>16914</v>
      </c>
      <c r="F1844" s="36" t="s">
        <v>18032</v>
      </c>
      <c r="G1844" s="36" t="s">
        <v>123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16561</v>
      </c>
      <c r="C1845" s="36" t="s">
        <v>188</v>
      </c>
      <c r="D1845" s="36" t="s">
        <v>18793</v>
      </c>
      <c r="E1845" s="36" t="s">
        <v>17136</v>
      </c>
      <c r="F1845" s="36" t="s">
        <v>18032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22401</v>
      </c>
      <c r="C1846" s="36" t="s">
        <v>188</v>
      </c>
      <c r="D1846" s="36" t="s">
        <v>17687</v>
      </c>
      <c r="E1846" s="36" t="s">
        <v>17327</v>
      </c>
      <c r="F1846" s="36" t="s">
        <v>18199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21928</v>
      </c>
      <c r="C1847" s="36" t="s">
        <v>188</v>
      </c>
      <c r="D1847" s="36" t="s">
        <v>17854</v>
      </c>
      <c r="E1847" s="36" t="s">
        <v>17075</v>
      </c>
      <c r="F1847" s="36" t="s">
        <v>18199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21929</v>
      </c>
      <c r="C1848" s="36" t="s">
        <v>188</v>
      </c>
      <c r="D1848" s="36" t="s">
        <v>17855</v>
      </c>
      <c r="E1848" s="36" t="s">
        <v>17283</v>
      </c>
      <c r="F1848" s="36" t="s">
        <v>18199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15491</v>
      </c>
      <c r="C1849" s="36" t="s">
        <v>188</v>
      </c>
      <c r="D1849" s="36" t="s">
        <v>18794</v>
      </c>
      <c r="E1849" s="36" t="s">
        <v>16937</v>
      </c>
      <c r="F1849" s="36" t="s">
        <v>18199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22402</v>
      </c>
      <c r="C1850" s="36" t="s">
        <v>188</v>
      </c>
      <c r="D1850" s="36" t="s">
        <v>18787</v>
      </c>
      <c r="E1850" s="36" t="s">
        <v>17270</v>
      </c>
      <c r="F1850" s="36" t="s">
        <v>18199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20347</v>
      </c>
      <c r="C1851" s="36" t="s">
        <v>188</v>
      </c>
      <c r="D1851" s="36" t="s">
        <v>20346</v>
      </c>
      <c r="E1851" s="36" t="s">
        <v>16864</v>
      </c>
      <c r="F1851" s="36" t="s">
        <v>18199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23661</v>
      </c>
      <c r="C1852" s="36" t="s">
        <v>188</v>
      </c>
      <c r="D1852" s="36" t="s">
        <v>18788</v>
      </c>
      <c r="E1852" s="36" t="s">
        <v>21287</v>
      </c>
      <c r="F1852" s="36" t="s">
        <v>18199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24765</v>
      </c>
      <c r="C1853" s="36" t="s">
        <v>188</v>
      </c>
      <c r="D1853" s="36" t="s">
        <v>18789</v>
      </c>
      <c r="E1853" s="36" t="s">
        <v>17253</v>
      </c>
      <c r="F1853" s="36" t="s">
        <v>18199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25859</v>
      </c>
      <c r="C1854" s="36" t="s">
        <v>188</v>
      </c>
      <c r="D1854" s="36" t="s">
        <v>22811</v>
      </c>
      <c r="E1854" s="36" t="s">
        <v>18095</v>
      </c>
      <c r="F1854" s="36" t="s">
        <v>18199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26265</v>
      </c>
      <c r="C1855" s="36" t="s">
        <v>188</v>
      </c>
      <c r="D1855" s="36" t="s">
        <v>18798</v>
      </c>
      <c r="E1855" s="36" t="s">
        <v>21446</v>
      </c>
      <c r="F1855" s="36" t="s">
        <v>18199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27750</v>
      </c>
      <c r="C1856" s="36" t="s">
        <v>188</v>
      </c>
      <c r="D1856" s="36" t="s">
        <v>20835</v>
      </c>
      <c r="E1856" s="36" t="s">
        <v>27751</v>
      </c>
      <c r="F1856" s="36" t="s">
        <v>18199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27752</v>
      </c>
      <c r="C1857" s="36" t="s">
        <v>188</v>
      </c>
      <c r="D1857" s="36" t="s">
        <v>27252</v>
      </c>
      <c r="E1857" s="36" t="s">
        <v>17973</v>
      </c>
      <c r="F1857" s="36" t="s">
        <v>18199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27753</v>
      </c>
      <c r="C1858" s="36" t="s">
        <v>188</v>
      </c>
      <c r="D1858" s="36" t="s">
        <v>27254</v>
      </c>
      <c r="E1858" s="36" t="s">
        <v>27754</v>
      </c>
      <c r="F1858" s="36" t="s">
        <v>18199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27755</v>
      </c>
      <c r="C1859" s="36" t="s">
        <v>188</v>
      </c>
      <c r="D1859" s="36" t="s">
        <v>27256</v>
      </c>
      <c r="E1859" s="36" t="s">
        <v>24727</v>
      </c>
      <c r="F1859" s="36" t="s">
        <v>18199</v>
      </c>
      <c r="G1859" s="36" t="s">
        <v>123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27756</v>
      </c>
      <c r="C1860" s="36" t="s">
        <v>188</v>
      </c>
      <c r="D1860" s="36" t="s">
        <v>27258</v>
      </c>
      <c r="E1860" s="36" t="s">
        <v>27757</v>
      </c>
      <c r="F1860" s="36" t="s">
        <v>18199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27758</v>
      </c>
      <c r="C1861" s="36" t="s">
        <v>188</v>
      </c>
      <c r="D1861" s="36" t="s">
        <v>27260</v>
      </c>
      <c r="E1861" s="36" t="s">
        <v>27759</v>
      </c>
      <c r="F1861" s="36" t="s">
        <v>18199</v>
      </c>
      <c r="G1861" s="36" t="s">
        <v>123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27760</v>
      </c>
      <c r="C1862" s="36" t="s">
        <v>188</v>
      </c>
      <c r="D1862" s="36" t="s">
        <v>27262</v>
      </c>
      <c r="E1862" s="36" t="s">
        <v>27008</v>
      </c>
      <c r="F1862" s="36" t="s">
        <v>18199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27761</v>
      </c>
      <c r="C1863" s="36" t="s">
        <v>188</v>
      </c>
      <c r="D1863" s="36" t="s">
        <v>18796</v>
      </c>
      <c r="E1863" s="36" t="s">
        <v>27762</v>
      </c>
      <c r="F1863" s="36" t="s">
        <v>18199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22561</v>
      </c>
      <c r="C1864" s="36" t="s">
        <v>188</v>
      </c>
      <c r="D1864" s="36" t="s">
        <v>17470</v>
      </c>
      <c r="E1864" s="36" t="s">
        <v>16957</v>
      </c>
      <c r="F1864" s="36" t="s">
        <v>18199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22770</v>
      </c>
      <c r="C1865" s="36" t="s">
        <v>188</v>
      </c>
      <c r="D1865" s="36" t="s">
        <v>17701</v>
      </c>
      <c r="E1865" s="36" t="s">
        <v>16958</v>
      </c>
      <c r="F1865" s="36" t="s">
        <v>18199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22771</v>
      </c>
      <c r="C1866" s="36" t="s">
        <v>188</v>
      </c>
      <c r="D1866" s="36" t="s">
        <v>17275</v>
      </c>
      <c r="E1866" s="36" t="s">
        <v>16912</v>
      </c>
      <c r="F1866" s="36" t="s">
        <v>18199</v>
      </c>
      <c r="G1866" s="36" t="s">
        <v>123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19283</v>
      </c>
      <c r="C1867" s="36" t="s">
        <v>188</v>
      </c>
      <c r="D1867" s="36" t="s">
        <v>17157</v>
      </c>
      <c r="E1867" s="36" t="s">
        <v>16845</v>
      </c>
      <c r="F1867" s="36" t="s">
        <v>18199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19157</v>
      </c>
      <c r="C1868" s="36" t="s">
        <v>188</v>
      </c>
      <c r="D1868" s="36" t="s">
        <v>17282</v>
      </c>
      <c r="E1868" s="36" t="s">
        <v>16920</v>
      </c>
      <c r="F1868" s="36" t="s">
        <v>18199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19158</v>
      </c>
      <c r="C1869" s="36" t="s">
        <v>188</v>
      </c>
      <c r="D1869" s="36" t="s">
        <v>18791</v>
      </c>
      <c r="E1869" s="36" t="s">
        <v>17359</v>
      </c>
      <c r="F1869" s="36" t="s">
        <v>18199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19284</v>
      </c>
      <c r="C1870" s="36" t="s">
        <v>188</v>
      </c>
      <c r="D1870" s="36" t="s">
        <v>17709</v>
      </c>
      <c r="E1870" s="36" t="s">
        <v>16883</v>
      </c>
      <c r="F1870" s="36" t="s">
        <v>18199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20348</v>
      </c>
      <c r="C1871" s="36" t="s">
        <v>188</v>
      </c>
      <c r="D1871" s="36" t="s">
        <v>18043</v>
      </c>
      <c r="E1871" s="36" t="s">
        <v>17070</v>
      </c>
      <c r="F1871" s="36" t="s">
        <v>18199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15492</v>
      </c>
      <c r="C1872" s="36" t="s">
        <v>188</v>
      </c>
      <c r="D1872" s="36" t="s">
        <v>18201</v>
      </c>
      <c r="E1872" s="36" t="s">
        <v>17190</v>
      </c>
      <c r="F1872" s="36" t="s">
        <v>18199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21930</v>
      </c>
      <c r="C1873" s="36" t="s">
        <v>188</v>
      </c>
      <c r="D1873" s="36" t="s">
        <v>18778</v>
      </c>
      <c r="E1873" s="36" t="s">
        <v>17198</v>
      </c>
      <c r="F1873" s="36" t="s">
        <v>18199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22984</v>
      </c>
      <c r="C1874" s="36" t="s">
        <v>188</v>
      </c>
      <c r="D1874" s="36" t="s">
        <v>17691</v>
      </c>
      <c r="E1874" s="36" t="s">
        <v>16967</v>
      </c>
      <c r="F1874" s="36" t="s">
        <v>18199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22562</v>
      </c>
      <c r="C1875" s="36" t="s">
        <v>188</v>
      </c>
      <c r="D1875" s="36" t="s">
        <v>18793</v>
      </c>
      <c r="E1875" s="36" t="s">
        <v>17290</v>
      </c>
      <c r="F1875" s="36" t="s">
        <v>18199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28110</v>
      </c>
      <c r="C1876" s="36" t="s">
        <v>188</v>
      </c>
      <c r="D1876" s="36" t="s">
        <v>17687</v>
      </c>
      <c r="E1876" s="36" t="s">
        <v>17025</v>
      </c>
      <c r="F1876" s="36" t="s">
        <v>18205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28111</v>
      </c>
      <c r="C1877" s="36" t="s">
        <v>188</v>
      </c>
      <c r="D1877" s="36" t="s">
        <v>18778</v>
      </c>
      <c r="E1877" s="36" t="s">
        <v>17239</v>
      </c>
      <c r="F1877" s="36" t="s">
        <v>18205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28112</v>
      </c>
      <c r="C1878" s="36" t="s">
        <v>188</v>
      </c>
      <c r="D1878" s="36" t="s">
        <v>17854</v>
      </c>
      <c r="E1878" s="36" t="s">
        <v>16832</v>
      </c>
      <c r="F1878" s="36" t="s">
        <v>18205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28113</v>
      </c>
      <c r="C1879" s="36" t="s">
        <v>188</v>
      </c>
      <c r="D1879" s="36" t="s">
        <v>17855</v>
      </c>
      <c r="E1879" s="36" t="s">
        <v>17328</v>
      </c>
      <c r="F1879" s="36" t="s">
        <v>18205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28114</v>
      </c>
      <c r="C1880" s="36" t="s">
        <v>188</v>
      </c>
      <c r="D1880" s="36" t="s">
        <v>18787</v>
      </c>
      <c r="E1880" s="36" t="s">
        <v>18375</v>
      </c>
      <c r="F1880" s="36" t="s">
        <v>18205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28115</v>
      </c>
      <c r="C1881" s="36" t="s">
        <v>188</v>
      </c>
      <c r="D1881" s="36" t="s">
        <v>18788</v>
      </c>
      <c r="E1881" s="36" t="s">
        <v>20448</v>
      </c>
      <c r="F1881" s="36" t="s">
        <v>18205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28116</v>
      </c>
      <c r="C1882" s="36" t="s">
        <v>188</v>
      </c>
      <c r="D1882" s="36" t="s">
        <v>18789</v>
      </c>
      <c r="E1882" s="36" t="s">
        <v>16947</v>
      </c>
      <c r="F1882" s="36" t="s">
        <v>18205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28117</v>
      </c>
      <c r="C1883" s="36" t="s">
        <v>188</v>
      </c>
      <c r="D1883" s="36" t="s">
        <v>22811</v>
      </c>
      <c r="E1883" s="36" t="s">
        <v>17505</v>
      </c>
      <c r="F1883" s="36" t="s">
        <v>18205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28118</v>
      </c>
      <c r="C1884" s="36" t="s">
        <v>188</v>
      </c>
      <c r="D1884" s="36" t="s">
        <v>18798</v>
      </c>
      <c r="E1884" s="36" t="s">
        <v>28119</v>
      </c>
      <c r="F1884" s="36" t="s">
        <v>18205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11418</v>
      </c>
      <c r="C1885" s="36" t="s">
        <v>188</v>
      </c>
      <c r="D1885" s="36" t="s">
        <v>18795</v>
      </c>
      <c r="E1885" s="36" t="s">
        <v>18385</v>
      </c>
      <c r="F1885" s="36" t="s">
        <v>18255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26321</v>
      </c>
      <c r="C1886" s="36" t="s">
        <v>188</v>
      </c>
      <c r="D1886" s="36" t="s">
        <v>17701</v>
      </c>
      <c r="E1886" s="36" t="s">
        <v>16951</v>
      </c>
      <c r="F1886" s="36" t="s">
        <v>18205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20539</v>
      </c>
      <c r="C1887" s="36" t="s">
        <v>188</v>
      </c>
      <c r="D1887" s="36" t="s">
        <v>17155</v>
      </c>
      <c r="E1887" s="36" t="s">
        <v>16876</v>
      </c>
      <c r="F1887" s="36" t="s">
        <v>18205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28120</v>
      </c>
      <c r="C1888" s="36" t="s">
        <v>188</v>
      </c>
      <c r="D1888" s="36" t="s">
        <v>28121</v>
      </c>
      <c r="E1888" s="36" t="s">
        <v>17091</v>
      </c>
      <c r="F1888" s="36" t="s">
        <v>18205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11419</v>
      </c>
      <c r="C1889" s="36" t="s">
        <v>188</v>
      </c>
      <c r="D1889" s="36" t="s">
        <v>17709</v>
      </c>
      <c r="E1889" s="36" t="s">
        <v>17030</v>
      </c>
      <c r="F1889" s="36" t="s">
        <v>18255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20540</v>
      </c>
      <c r="C1890" s="36" t="s">
        <v>188</v>
      </c>
      <c r="D1890" s="36" t="s">
        <v>17709</v>
      </c>
      <c r="E1890" s="36" t="s">
        <v>16929</v>
      </c>
      <c r="F1890" s="36" t="s">
        <v>18205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15493</v>
      </c>
      <c r="C1891" s="36" t="s">
        <v>188</v>
      </c>
      <c r="D1891" s="36" t="s">
        <v>18201</v>
      </c>
      <c r="E1891" s="36" t="s">
        <v>16932</v>
      </c>
      <c r="F1891" s="36" t="s">
        <v>18205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28122</v>
      </c>
      <c r="C1892" s="36" t="s">
        <v>188</v>
      </c>
      <c r="D1892" s="36" t="s">
        <v>18792</v>
      </c>
      <c r="E1892" s="36" t="s">
        <v>17397</v>
      </c>
      <c r="F1892" s="36" t="s">
        <v>18205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23092</v>
      </c>
      <c r="C1893" s="36" t="s">
        <v>188</v>
      </c>
      <c r="D1893" s="36" t="s">
        <v>17854</v>
      </c>
      <c r="E1893" s="36" t="s">
        <v>17041</v>
      </c>
      <c r="F1893" s="36" t="s">
        <v>18210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22882</v>
      </c>
      <c r="C1894" s="36" t="s">
        <v>188</v>
      </c>
      <c r="D1894" s="36" t="s">
        <v>21826</v>
      </c>
      <c r="E1894" s="36" t="s">
        <v>17352</v>
      </c>
      <c r="F1894" s="36" t="s">
        <v>18210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22883</v>
      </c>
      <c r="C1895" s="36" t="s">
        <v>188</v>
      </c>
      <c r="D1895" s="36" t="s">
        <v>17165</v>
      </c>
      <c r="E1895" s="36" t="s">
        <v>17712</v>
      </c>
      <c r="F1895" s="36" t="s">
        <v>18210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11420</v>
      </c>
      <c r="C1896" s="36" t="s">
        <v>188</v>
      </c>
      <c r="D1896" s="36" t="s">
        <v>17157</v>
      </c>
      <c r="E1896" s="36" t="s">
        <v>16939</v>
      </c>
      <c r="F1896" s="36" t="s">
        <v>18248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13998</v>
      </c>
      <c r="C1897" s="36" t="s">
        <v>188</v>
      </c>
      <c r="D1897" s="36" t="s">
        <v>17687</v>
      </c>
      <c r="E1897" s="36" t="s">
        <v>16898</v>
      </c>
      <c r="F1897" s="36" t="s">
        <v>18249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15494</v>
      </c>
      <c r="C1898" s="36" t="s">
        <v>188</v>
      </c>
      <c r="D1898" s="36" t="s">
        <v>17709</v>
      </c>
      <c r="E1898" s="36" t="s">
        <v>17039</v>
      </c>
      <c r="F1898" s="36" t="s">
        <v>18254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25977</v>
      </c>
      <c r="C1899" s="36" t="s">
        <v>188</v>
      </c>
      <c r="D1899" s="36" t="s">
        <v>18788</v>
      </c>
      <c r="E1899" s="36" t="s">
        <v>17325</v>
      </c>
      <c r="F1899" s="36" t="s">
        <v>21194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12554</v>
      </c>
      <c r="B1900" s="36" t="s">
        <v>25713</v>
      </c>
      <c r="C1900" s="36" t="s">
        <v>120</v>
      </c>
      <c r="D1900" s="36" t="s">
        <v>18795</v>
      </c>
      <c r="E1900" s="36" t="s">
        <v>16833</v>
      </c>
      <c r="F1900" s="36" t="s">
        <v>18032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25448</v>
      </c>
      <c r="C1901" s="36" t="s">
        <v>120</v>
      </c>
      <c r="D1901" s="36" t="s">
        <v>21075</v>
      </c>
      <c r="E1901" s="36" t="s">
        <v>17390</v>
      </c>
      <c r="F1901" s="36" t="s">
        <v>18032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27013</v>
      </c>
      <c r="C1902" s="36" t="s">
        <v>120</v>
      </c>
      <c r="D1902" s="36" t="s">
        <v>22182</v>
      </c>
      <c r="E1902" s="36" t="s">
        <v>16852</v>
      </c>
      <c r="F1902" s="36" t="s">
        <v>18032</v>
      </c>
      <c r="G1902" s="36" t="s">
        <v>121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20128</v>
      </c>
      <c r="C1903" s="36" t="s">
        <v>120</v>
      </c>
      <c r="D1903" s="36" t="s">
        <v>18802</v>
      </c>
      <c r="E1903" s="36" t="s">
        <v>17508</v>
      </c>
      <c r="F1903" s="36" t="s">
        <v>18032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19185</v>
      </c>
      <c r="C1904" s="36" t="s">
        <v>120</v>
      </c>
      <c r="D1904" s="36" t="s">
        <v>17166</v>
      </c>
      <c r="E1904" s="36" t="s">
        <v>26158</v>
      </c>
      <c r="F1904" s="36" t="s">
        <v>18032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16687</v>
      </c>
      <c r="C1905" s="36" t="s">
        <v>120</v>
      </c>
      <c r="D1905" s="36" t="s">
        <v>17691</v>
      </c>
      <c r="E1905" s="36" t="s">
        <v>27014</v>
      </c>
      <c r="F1905" s="36" t="s">
        <v>18032</v>
      </c>
      <c r="G1905" s="36" t="s">
        <v>121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26211</v>
      </c>
      <c r="C1906" s="36" t="s">
        <v>120</v>
      </c>
      <c r="D1906" s="36" t="s">
        <v>18798</v>
      </c>
      <c r="E1906" s="36" t="s">
        <v>27268</v>
      </c>
      <c r="F1906" s="36" t="s">
        <v>18199</v>
      </c>
      <c r="G1906" s="36" t="s">
        <v>121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27269</v>
      </c>
      <c r="C1907" s="36" t="s">
        <v>120</v>
      </c>
      <c r="D1907" s="36" t="s">
        <v>20835</v>
      </c>
      <c r="E1907" s="36" t="s">
        <v>17998</v>
      </c>
      <c r="F1907" s="36" t="s">
        <v>18199</v>
      </c>
      <c r="G1907" s="36" t="s">
        <v>121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25463</v>
      </c>
      <c r="C1908" s="36" t="s">
        <v>120</v>
      </c>
      <c r="D1908" s="36" t="s">
        <v>18795</v>
      </c>
      <c r="E1908" s="36" t="s">
        <v>18038</v>
      </c>
      <c r="F1908" s="36" t="s">
        <v>18199</v>
      </c>
      <c r="G1908" s="36" t="s">
        <v>121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25464</v>
      </c>
      <c r="C1909" s="36" t="s">
        <v>120</v>
      </c>
      <c r="D1909" s="36" t="s">
        <v>21075</v>
      </c>
      <c r="E1909" s="36" t="s">
        <v>22288</v>
      </c>
      <c r="F1909" s="36" t="s">
        <v>18199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27270</v>
      </c>
      <c r="C1910" s="36" t="s">
        <v>120</v>
      </c>
      <c r="D1910" s="36" t="s">
        <v>22182</v>
      </c>
      <c r="E1910" s="36" t="s">
        <v>16894</v>
      </c>
      <c r="F1910" s="36" t="s">
        <v>18199</v>
      </c>
      <c r="G1910" s="36" t="s">
        <v>121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22361</v>
      </c>
      <c r="C1911" s="36" t="s">
        <v>188</v>
      </c>
      <c r="D1911" s="36" t="s">
        <v>17855</v>
      </c>
      <c r="E1911" s="36" t="s">
        <v>17754</v>
      </c>
      <c r="F1911" s="36" t="s">
        <v>18032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22954</v>
      </c>
      <c r="C1912" s="36" t="s">
        <v>188</v>
      </c>
      <c r="D1912" s="36" t="s">
        <v>18789</v>
      </c>
      <c r="E1912" s="36" t="s">
        <v>17220</v>
      </c>
      <c r="F1912" s="36" t="s">
        <v>18032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26722</v>
      </c>
      <c r="C1913" s="36" t="s">
        <v>188</v>
      </c>
      <c r="D1913" s="36" t="s">
        <v>18798</v>
      </c>
      <c r="E1913" s="36" t="s">
        <v>17313</v>
      </c>
      <c r="F1913" s="36" t="s">
        <v>18032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25418</v>
      </c>
      <c r="C1914" s="36" t="s">
        <v>188</v>
      </c>
      <c r="D1914" s="36" t="s">
        <v>20835</v>
      </c>
      <c r="E1914" s="36" t="s">
        <v>17563</v>
      </c>
      <c r="F1914" s="36" t="s">
        <v>18032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26723</v>
      </c>
      <c r="C1915" s="36" t="s">
        <v>188</v>
      </c>
      <c r="D1915" s="36" t="s">
        <v>18795</v>
      </c>
      <c r="E1915" s="36" t="s">
        <v>24672</v>
      </c>
      <c r="F1915" s="36" t="s">
        <v>18032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25537</v>
      </c>
      <c r="C1916" s="36" t="s">
        <v>188</v>
      </c>
      <c r="D1916" s="36" t="s">
        <v>18789</v>
      </c>
      <c r="E1916" s="36" t="s">
        <v>20398</v>
      </c>
      <c r="F1916" s="36" t="s">
        <v>18199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27763</v>
      </c>
      <c r="C1917" s="36" t="s">
        <v>188</v>
      </c>
      <c r="D1917" s="36" t="s">
        <v>18798</v>
      </c>
      <c r="E1917" s="36" t="s">
        <v>16942</v>
      </c>
      <c r="F1917" s="36" t="s">
        <v>18199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25538</v>
      </c>
      <c r="C1918" s="36" t="s">
        <v>188</v>
      </c>
      <c r="D1918" s="36" t="s">
        <v>20835</v>
      </c>
      <c r="E1918" s="36" t="s">
        <v>24951</v>
      </c>
      <c r="F1918" s="36" t="s">
        <v>18199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26266</v>
      </c>
      <c r="C1919" s="36" t="s">
        <v>188</v>
      </c>
      <c r="D1919" s="36" t="s">
        <v>18795</v>
      </c>
      <c r="E1919" s="36" t="s">
        <v>17963</v>
      </c>
      <c r="F1919" s="36" t="s">
        <v>18199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27764</v>
      </c>
      <c r="C1920" s="36" t="s">
        <v>188</v>
      </c>
      <c r="D1920" s="36" t="s">
        <v>21075</v>
      </c>
      <c r="E1920" s="36" t="s">
        <v>17970</v>
      </c>
      <c r="F1920" s="36" t="s">
        <v>18199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7077</v>
      </c>
      <c r="B1921" s="36" t="s">
        <v>28988</v>
      </c>
      <c r="C1921" s="36" t="s">
        <v>120</v>
      </c>
      <c r="D1921" s="36" t="s">
        <v>28989</v>
      </c>
      <c r="E1921" s="36" t="s">
        <v>17050</v>
      </c>
      <c r="F1921" s="36" t="s">
        <v>18032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24647</v>
      </c>
      <c r="C1922" s="36" t="s">
        <v>120</v>
      </c>
      <c r="D1922" s="36" t="s">
        <v>20118</v>
      </c>
      <c r="E1922" s="36" t="s">
        <v>24648</v>
      </c>
      <c r="F1922" s="36" t="s">
        <v>18032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23769</v>
      </c>
      <c r="C1923" s="36" t="s">
        <v>120</v>
      </c>
      <c r="D1923" s="36" t="s">
        <v>17033</v>
      </c>
      <c r="E1923" s="36" t="s">
        <v>24379</v>
      </c>
      <c r="F1923" s="36" t="s">
        <v>18032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16368</v>
      </c>
      <c r="C1924" s="36" t="s">
        <v>120</v>
      </c>
      <c r="D1924" s="36" t="s">
        <v>17975</v>
      </c>
      <c r="E1924" s="36" t="s">
        <v>17281</v>
      </c>
      <c r="F1924" s="36" t="s">
        <v>18032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16202</v>
      </c>
      <c r="C1925" s="36" t="s">
        <v>120</v>
      </c>
      <c r="D1925" s="36" t="s">
        <v>17038</v>
      </c>
      <c r="E1925" s="36" t="s">
        <v>17934</v>
      </c>
      <c r="F1925" s="36" t="s">
        <v>18032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22717</v>
      </c>
      <c r="C1926" s="36" t="s">
        <v>120</v>
      </c>
      <c r="D1926" s="36" t="s">
        <v>22718</v>
      </c>
      <c r="E1926" s="36" t="s">
        <v>17792</v>
      </c>
      <c r="F1926" s="36" t="s">
        <v>18032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22523</v>
      </c>
      <c r="C1927" s="36" t="s">
        <v>120</v>
      </c>
      <c r="D1927" s="36" t="s">
        <v>22524</v>
      </c>
      <c r="E1927" s="36" t="s">
        <v>17493</v>
      </c>
      <c r="F1927" s="36" t="s">
        <v>18032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23173</v>
      </c>
      <c r="C1928" s="36" t="s">
        <v>120</v>
      </c>
      <c r="D1928" s="36" t="s">
        <v>17799</v>
      </c>
      <c r="E1928" s="36" t="s">
        <v>26553</v>
      </c>
      <c r="F1928" s="36" t="s">
        <v>18032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16203</v>
      </c>
      <c r="C1929" s="36" t="s">
        <v>120</v>
      </c>
      <c r="D1929" s="36" t="s">
        <v>17683</v>
      </c>
      <c r="E1929" s="36" t="s">
        <v>18813</v>
      </c>
      <c r="F1929" s="36" t="s">
        <v>18032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23315</v>
      </c>
      <c r="C1930" s="36" t="s">
        <v>120</v>
      </c>
      <c r="D1930" s="36" t="s">
        <v>23316</v>
      </c>
      <c r="E1930" s="36" t="s">
        <v>18633</v>
      </c>
      <c r="F1930" s="36" t="s">
        <v>18032</v>
      </c>
      <c r="G1930" s="36" t="s">
        <v>121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26554</v>
      </c>
      <c r="C1931" s="36" t="s">
        <v>120</v>
      </c>
      <c r="D1931" s="36" t="s">
        <v>26555</v>
      </c>
      <c r="E1931" s="36" t="s">
        <v>16993</v>
      </c>
      <c r="F1931" s="36" t="s">
        <v>18032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24960</v>
      </c>
      <c r="C1932" s="36" t="s">
        <v>120</v>
      </c>
      <c r="D1932" s="36" t="s">
        <v>20564</v>
      </c>
      <c r="E1932" s="36" t="s">
        <v>17768</v>
      </c>
      <c r="F1932" s="36" t="s">
        <v>18032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25048</v>
      </c>
      <c r="C1933" s="36" t="s">
        <v>120</v>
      </c>
      <c r="D1933" s="36" t="s">
        <v>20563</v>
      </c>
      <c r="E1933" s="36" t="s">
        <v>27015</v>
      </c>
      <c r="F1933" s="36" t="s">
        <v>18032</v>
      </c>
      <c r="G1933" s="36" t="s">
        <v>121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24961</v>
      </c>
      <c r="C1934" s="36" t="s">
        <v>120</v>
      </c>
      <c r="D1934" s="36" t="s">
        <v>24962</v>
      </c>
      <c r="E1934" s="36" t="s">
        <v>21287</v>
      </c>
      <c r="F1934" s="36" t="s">
        <v>18032</v>
      </c>
      <c r="G1934" s="36" t="s">
        <v>123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25796</v>
      </c>
      <c r="C1935" s="36" t="s">
        <v>120</v>
      </c>
      <c r="D1935" s="36" t="s">
        <v>24992</v>
      </c>
      <c r="E1935" s="36" t="s">
        <v>17719</v>
      </c>
      <c r="F1935" s="36" t="s">
        <v>18032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26556</v>
      </c>
      <c r="C1936" s="36" t="s">
        <v>120</v>
      </c>
      <c r="D1936" s="36" t="s">
        <v>26557</v>
      </c>
      <c r="E1936" s="36" t="s">
        <v>17088</v>
      </c>
      <c r="F1936" s="36" t="s">
        <v>18032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26159</v>
      </c>
      <c r="C1937" s="36" t="s">
        <v>120</v>
      </c>
      <c r="D1937" s="36" t="s">
        <v>24073</v>
      </c>
      <c r="E1937" s="36" t="s">
        <v>16974</v>
      </c>
      <c r="F1937" s="36" t="s">
        <v>18032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27605</v>
      </c>
      <c r="C1938" s="36" t="s">
        <v>120</v>
      </c>
      <c r="D1938" s="36" t="s">
        <v>27606</v>
      </c>
      <c r="E1938" s="36" t="s">
        <v>17504</v>
      </c>
      <c r="F1938" s="36" t="s">
        <v>18199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27607</v>
      </c>
      <c r="C1939" s="36" t="s">
        <v>120</v>
      </c>
      <c r="D1939" s="36" t="s">
        <v>27608</v>
      </c>
      <c r="E1939" s="36" t="s">
        <v>17328</v>
      </c>
      <c r="F1939" s="36" t="s">
        <v>18199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27271</v>
      </c>
      <c r="C1940" s="36" t="s">
        <v>120</v>
      </c>
      <c r="D1940" s="36" t="s">
        <v>24992</v>
      </c>
      <c r="E1940" s="36" t="s">
        <v>16952</v>
      </c>
      <c r="F1940" s="36" t="s">
        <v>18199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27272</v>
      </c>
      <c r="C1941" s="36" t="s">
        <v>120</v>
      </c>
      <c r="D1941" s="36" t="s">
        <v>27273</v>
      </c>
      <c r="E1941" s="36" t="s">
        <v>17650</v>
      </c>
      <c r="F1941" s="36" t="s">
        <v>18199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19080</v>
      </c>
      <c r="C1942" s="36" t="s">
        <v>120</v>
      </c>
      <c r="D1942" s="36" t="s">
        <v>19081</v>
      </c>
      <c r="E1942" s="36" t="s">
        <v>17325</v>
      </c>
      <c r="F1942" s="36" t="s">
        <v>18205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9631</v>
      </c>
      <c r="C1943" s="36" t="s">
        <v>120</v>
      </c>
      <c r="D1943" s="36" t="s">
        <v>18211</v>
      </c>
      <c r="E1943" s="36" t="s">
        <v>23708</v>
      </c>
      <c r="F1943" s="36" t="s">
        <v>18210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8373</v>
      </c>
      <c r="C1944" s="36" t="s">
        <v>120</v>
      </c>
      <c r="D1944" s="36" t="s">
        <v>17762</v>
      </c>
      <c r="E1944" s="36" t="s">
        <v>18310</v>
      </c>
      <c r="F1944" s="36" t="s">
        <v>18210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8374</v>
      </c>
      <c r="C1945" s="36" t="s">
        <v>120</v>
      </c>
      <c r="D1945" s="36" t="s">
        <v>18558</v>
      </c>
      <c r="E1945" s="36" t="s">
        <v>25615</v>
      </c>
      <c r="F1945" s="36" t="s">
        <v>18210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8375</v>
      </c>
      <c r="C1946" s="36" t="s">
        <v>120</v>
      </c>
      <c r="D1946" s="36" t="s">
        <v>17333</v>
      </c>
      <c r="E1946" s="36" t="s">
        <v>18310</v>
      </c>
      <c r="F1946" s="36" t="s">
        <v>18210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8376</v>
      </c>
      <c r="C1947" s="36" t="s">
        <v>120</v>
      </c>
      <c r="D1947" s="36" t="s">
        <v>18212</v>
      </c>
      <c r="E1947" s="36" t="s">
        <v>18213</v>
      </c>
      <c r="F1947" s="36" t="s">
        <v>18210</v>
      </c>
      <c r="G1947" s="36" t="s">
        <v>121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26724</v>
      </c>
      <c r="C1948" s="36" t="s">
        <v>188</v>
      </c>
      <c r="D1948" s="36" t="s">
        <v>26725</v>
      </c>
      <c r="E1948" s="36" t="s">
        <v>26726</v>
      </c>
      <c r="F1948" s="36" t="s">
        <v>18032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21873</v>
      </c>
      <c r="C1949" s="36" t="s">
        <v>188</v>
      </c>
      <c r="D1949" s="36" t="s">
        <v>17033</v>
      </c>
      <c r="E1949" s="36" t="s">
        <v>16852</v>
      </c>
      <c r="F1949" s="36" t="s">
        <v>18032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21696</v>
      </c>
      <c r="C1950" s="36" t="s">
        <v>188</v>
      </c>
      <c r="D1950" s="36" t="s">
        <v>21697</v>
      </c>
      <c r="E1950" s="36" t="s">
        <v>16974</v>
      </c>
      <c r="F1950" s="36" t="s">
        <v>18032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21499</v>
      </c>
      <c r="C1951" s="36" t="s">
        <v>188</v>
      </c>
      <c r="D1951" s="36" t="s">
        <v>17975</v>
      </c>
      <c r="E1951" s="36" t="s">
        <v>16912</v>
      </c>
      <c r="F1951" s="36" t="s">
        <v>18032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20936</v>
      </c>
      <c r="C1952" s="36" t="s">
        <v>188</v>
      </c>
      <c r="D1952" s="36" t="s">
        <v>17798</v>
      </c>
      <c r="E1952" s="36" t="s">
        <v>16917</v>
      </c>
      <c r="F1952" s="36" t="s">
        <v>18032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20937</v>
      </c>
      <c r="C1953" s="36" t="s">
        <v>188</v>
      </c>
      <c r="D1953" s="36" t="s">
        <v>17038</v>
      </c>
      <c r="E1953" s="36" t="s">
        <v>16880</v>
      </c>
      <c r="F1953" s="36" t="s">
        <v>18032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23182</v>
      </c>
      <c r="C1954" s="36" t="s">
        <v>188</v>
      </c>
      <c r="D1954" s="36" t="s">
        <v>22718</v>
      </c>
      <c r="E1954" s="36" t="s">
        <v>16883</v>
      </c>
      <c r="F1954" s="36" t="s">
        <v>18032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24987</v>
      </c>
      <c r="C1955" s="36" t="s">
        <v>188</v>
      </c>
      <c r="D1955" s="36" t="s">
        <v>19200</v>
      </c>
      <c r="E1955" s="36" t="s">
        <v>16841</v>
      </c>
      <c r="F1955" s="36" t="s">
        <v>18032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24988</v>
      </c>
      <c r="C1956" s="36" t="s">
        <v>188</v>
      </c>
      <c r="D1956" s="36" t="s">
        <v>22524</v>
      </c>
      <c r="E1956" s="36" t="s">
        <v>17238</v>
      </c>
      <c r="F1956" s="36" t="s">
        <v>18032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23374</v>
      </c>
      <c r="C1957" s="36" t="s">
        <v>188</v>
      </c>
      <c r="D1957" s="36" t="s">
        <v>17799</v>
      </c>
      <c r="E1957" s="36" t="s">
        <v>17298</v>
      </c>
      <c r="F1957" s="36" t="s">
        <v>18032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26727</v>
      </c>
      <c r="C1958" s="36" t="s">
        <v>188</v>
      </c>
      <c r="D1958" s="36" t="s">
        <v>26728</v>
      </c>
      <c r="E1958" s="36" t="s">
        <v>16884</v>
      </c>
      <c r="F1958" s="36" t="s">
        <v>18032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26729</v>
      </c>
      <c r="C1959" s="36" t="s">
        <v>188</v>
      </c>
      <c r="D1959" s="36" t="s">
        <v>26730</v>
      </c>
      <c r="E1959" s="36" t="s">
        <v>17283</v>
      </c>
      <c r="F1959" s="36" t="s">
        <v>18032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24989</v>
      </c>
      <c r="C1960" s="36" t="s">
        <v>188</v>
      </c>
      <c r="D1960" s="36" t="s">
        <v>17683</v>
      </c>
      <c r="E1960" s="36" t="s">
        <v>16979</v>
      </c>
      <c r="F1960" s="36" t="s">
        <v>18032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24990</v>
      </c>
      <c r="C1961" s="36" t="s">
        <v>188</v>
      </c>
      <c r="D1961" s="36" t="s">
        <v>23316</v>
      </c>
      <c r="E1961" s="36" t="s">
        <v>17035</v>
      </c>
      <c r="F1961" s="36" t="s">
        <v>18032</v>
      </c>
      <c r="G1961" s="36" t="s">
        <v>123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26731</v>
      </c>
      <c r="C1962" s="36" t="s">
        <v>188</v>
      </c>
      <c r="D1962" s="36" t="s">
        <v>26555</v>
      </c>
      <c r="E1962" s="36" t="s">
        <v>16862</v>
      </c>
      <c r="F1962" s="36" t="s">
        <v>18032</v>
      </c>
      <c r="G1962" s="36" t="s">
        <v>123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26732</v>
      </c>
      <c r="C1963" s="36" t="s">
        <v>188</v>
      </c>
      <c r="D1963" s="36" t="s">
        <v>20564</v>
      </c>
      <c r="E1963" s="36" t="s">
        <v>17510</v>
      </c>
      <c r="F1963" s="36" t="s">
        <v>18032</v>
      </c>
      <c r="G1963" s="36" t="s">
        <v>123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24675</v>
      </c>
      <c r="C1964" s="36" t="s">
        <v>188</v>
      </c>
      <c r="D1964" s="36" t="s">
        <v>20563</v>
      </c>
      <c r="E1964" s="36" t="s">
        <v>17293</v>
      </c>
      <c r="F1964" s="36" t="s">
        <v>18032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26733</v>
      </c>
      <c r="C1965" s="36" t="s">
        <v>188</v>
      </c>
      <c r="D1965" s="36" t="s">
        <v>24962</v>
      </c>
      <c r="E1965" s="36" t="s">
        <v>17328</v>
      </c>
      <c r="F1965" s="36" t="s">
        <v>18032</v>
      </c>
      <c r="G1965" s="36" t="s">
        <v>123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24991</v>
      </c>
      <c r="C1966" s="36" t="s">
        <v>188</v>
      </c>
      <c r="D1966" s="36" t="s">
        <v>24992</v>
      </c>
      <c r="E1966" s="36" t="s">
        <v>16866</v>
      </c>
      <c r="F1966" s="36" t="s">
        <v>18032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24072</v>
      </c>
      <c r="C1967" s="36" t="s">
        <v>188</v>
      </c>
      <c r="D1967" s="36" t="s">
        <v>24073</v>
      </c>
      <c r="E1967" s="36" t="s">
        <v>16895</v>
      </c>
      <c r="F1967" s="36" t="s">
        <v>18032</v>
      </c>
      <c r="G1967" s="36" t="s">
        <v>123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27765</v>
      </c>
      <c r="C1968" s="36" t="s">
        <v>188</v>
      </c>
      <c r="D1968" s="36" t="s">
        <v>27766</v>
      </c>
      <c r="E1968" s="36" t="s">
        <v>16979</v>
      </c>
      <c r="F1968" s="36" t="s">
        <v>18199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27767</v>
      </c>
      <c r="C1969" s="36" t="s">
        <v>188</v>
      </c>
      <c r="D1969" s="36" t="s">
        <v>27768</v>
      </c>
      <c r="E1969" s="36" t="s">
        <v>16892</v>
      </c>
      <c r="F1969" s="36" t="s">
        <v>18199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27769</v>
      </c>
      <c r="C1970" s="36" t="s">
        <v>188</v>
      </c>
      <c r="D1970" s="36" t="s">
        <v>27770</v>
      </c>
      <c r="E1970" s="36" t="s">
        <v>16991</v>
      </c>
      <c r="F1970" s="36" t="s">
        <v>18199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27771</v>
      </c>
      <c r="C1971" s="36" t="s">
        <v>188</v>
      </c>
      <c r="D1971" s="36" t="s">
        <v>27772</v>
      </c>
      <c r="E1971" s="36" t="s">
        <v>17325</v>
      </c>
      <c r="F1971" s="36" t="s">
        <v>18199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8377</v>
      </c>
      <c r="C1972" s="36" t="s">
        <v>188</v>
      </c>
      <c r="D1972" s="36" t="s">
        <v>18211</v>
      </c>
      <c r="E1972" s="36" t="s">
        <v>17023</v>
      </c>
      <c r="F1972" s="36" t="s">
        <v>18210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8378</v>
      </c>
      <c r="C1973" s="36" t="s">
        <v>188</v>
      </c>
      <c r="D1973" s="36" t="s">
        <v>17762</v>
      </c>
      <c r="E1973" s="36" t="s">
        <v>16939</v>
      </c>
      <c r="F1973" s="36" t="s">
        <v>18210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8379</v>
      </c>
      <c r="C1974" s="36" t="s">
        <v>188</v>
      </c>
      <c r="D1974" s="36" t="s">
        <v>18558</v>
      </c>
      <c r="E1974" s="36" t="s">
        <v>16939</v>
      </c>
      <c r="F1974" s="36" t="s">
        <v>18210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8380</v>
      </c>
      <c r="C1975" s="36" t="s">
        <v>188</v>
      </c>
      <c r="D1975" s="36" t="s">
        <v>17333</v>
      </c>
      <c r="E1975" s="36" t="s">
        <v>17023</v>
      </c>
      <c r="F1975" s="36" t="s">
        <v>18210</v>
      </c>
      <c r="G1975" s="36" t="s">
        <v>123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8381</v>
      </c>
      <c r="C1976" s="36" t="s">
        <v>188</v>
      </c>
      <c r="D1976" s="36" t="s">
        <v>18212</v>
      </c>
      <c r="E1976" s="36" t="s">
        <v>16939</v>
      </c>
      <c r="F1976" s="36" t="s">
        <v>18210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25696</v>
      </c>
      <c r="C1977" s="36" t="s">
        <v>188</v>
      </c>
      <c r="D1977" s="36" t="s">
        <v>17975</v>
      </c>
      <c r="E1977" s="36" t="s">
        <v>16836</v>
      </c>
      <c r="F1977" s="36" t="s">
        <v>18251</v>
      </c>
      <c r="G1977" s="36" t="s">
        <v>123</v>
      </c>
      <c r="H1977" s="1"/>
      <c r="I1977" s="1"/>
      <c r="K1977" s="1"/>
    </row>
    <row r="1978" spans="1:11" customFormat="1" ht="15" hidden="1" x14ac:dyDescent="0.25">
      <c r="A1978" s="36"/>
      <c r="B1978" s="36" t="s">
        <v>19990</v>
      </c>
      <c r="C1978" s="36" t="s">
        <v>120</v>
      </c>
      <c r="D1978" s="36" t="s">
        <v>19991</v>
      </c>
      <c r="E1978" s="36" t="s">
        <v>17497</v>
      </c>
      <c r="F1978" s="36" t="s">
        <v>18032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19874</v>
      </c>
      <c r="C1979" s="36" t="s">
        <v>120</v>
      </c>
      <c r="D1979" s="36" t="s">
        <v>19663</v>
      </c>
      <c r="E1979" s="36" t="s">
        <v>16991</v>
      </c>
      <c r="F1979" s="36" t="s">
        <v>18032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19875</v>
      </c>
      <c r="C1980" s="36" t="s">
        <v>120</v>
      </c>
      <c r="D1980" s="36" t="s">
        <v>19664</v>
      </c>
      <c r="E1980" s="36" t="s">
        <v>17816</v>
      </c>
      <c r="F1980" s="36" t="s">
        <v>18032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19818</v>
      </c>
      <c r="C1981" s="36" t="s">
        <v>120</v>
      </c>
      <c r="D1981" s="36" t="s">
        <v>17836</v>
      </c>
      <c r="E1981" s="36" t="s">
        <v>17674</v>
      </c>
      <c r="F1981" s="36" t="s">
        <v>18032</v>
      </c>
      <c r="G1981" s="36" t="s">
        <v>121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19832</v>
      </c>
      <c r="C1982" s="36" t="s">
        <v>120</v>
      </c>
      <c r="D1982" s="36" t="s">
        <v>19656</v>
      </c>
      <c r="E1982" s="36" t="s">
        <v>17281</v>
      </c>
      <c r="F1982" s="36" t="s">
        <v>18032</v>
      </c>
      <c r="G1982" s="36" t="s">
        <v>121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19596</v>
      </c>
      <c r="C1983" s="36" t="s">
        <v>120</v>
      </c>
      <c r="D1983" s="36" t="s">
        <v>19657</v>
      </c>
      <c r="E1983" s="36" t="s">
        <v>16940</v>
      </c>
      <c r="F1983" s="36" t="s">
        <v>18032</v>
      </c>
      <c r="G1983" s="36" t="s">
        <v>121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19833</v>
      </c>
      <c r="C1984" s="36" t="s">
        <v>120</v>
      </c>
      <c r="D1984" s="36" t="s">
        <v>19834</v>
      </c>
      <c r="E1984" s="36" t="s">
        <v>17677</v>
      </c>
      <c r="F1984" s="36" t="s">
        <v>18032</v>
      </c>
      <c r="G1984" s="36" t="s">
        <v>121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19399</v>
      </c>
      <c r="C1985" s="36" t="s">
        <v>120</v>
      </c>
      <c r="D1985" s="36" t="s">
        <v>19658</v>
      </c>
      <c r="E1985" s="36" t="s">
        <v>17262</v>
      </c>
      <c r="F1985" s="36" t="s">
        <v>18032</v>
      </c>
      <c r="G1985" s="36" t="s">
        <v>121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19400</v>
      </c>
      <c r="C1986" s="36" t="s">
        <v>120</v>
      </c>
      <c r="D1986" s="36" t="s">
        <v>19659</v>
      </c>
      <c r="E1986" s="36" t="s">
        <v>17036</v>
      </c>
      <c r="F1986" s="36" t="s">
        <v>18032</v>
      </c>
      <c r="G1986" s="36" t="s">
        <v>121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19401</v>
      </c>
      <c r="C1987" s="36" t="s">
        <v>120</v>
      </c>
      <c r="D1987" s="36" t="s">
        <v>19660</v>
      </c>
      <c r="E1987" s="36" t="s">
        <v>17734</v>
      </c>
      <c r="F1987" s="36" t="s">
        <v>18032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20581</v>
      </c>
      <c r="C1988" s="36" t="s">
        <v>120</v>
      </c>
      <c r="D1988" s="36" t="s">
        <v>20582</v>
      </c>
      <c r="E1988" s="36" t="s">
        <v>17772</v>
      </c>
      <c r="F1988" s="36" t="s">
        <v>18032</v>
      </c>
      <c r="G1988" s="36" t="s">
        <v>121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20838</v>
      </c>
      <c r="C1989" s="36" t="s">
        <v>120</v>
      </c>
      <c r="D1989" s="36" t="s">
        <v>20839</v>
      </c>
      <c r="E1989" s="36" t="s">
        <v>18050</v>
      </c>
      <c r="F1989" s="36" t="s">
        <v>18032</v>
      </c>
      <c r="G1989" s="36" t="s">
        <v>121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20840</v>
      </c>
      <c r="C1990" s="36" t="s">
        <v>120</v>
      </c>
      <c r="D1990" s="36" t="s">
        <v>20841</v>
      </c>
      <c r="E1990" s="36" t="s">
        <v>25049</v>
      </c>
      <c r="F1990" s="36" t="s">
        <v>18032</v>
      </c>
      <c r="G1990" s="36" t="s">
        <v>121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21652</v>
      </c>
      <c r="C1991" s="36" t="s">
        <v>120</v>
      </c>
      <c r="D1991" s="36" t="s">
        <v>21653</v>
      </c>
      <c r="E1991" s="36" t="s">
        <v>16947</v>
      </c>
      <c r="F1991" s="36" t="s">
        <v>18032</v>
      </c>
      <c r="G1991" s="36" t="s">
        <v>121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21654</v>
      </c>
      <c r="C1992" s="36" t="s">
        <v>120</v>
      </c>
      <c r="D1992" s="36" t="s">
        <v>21655</v>
      </c>
      <c r="E1992" s="36" t="s">
        <v>20561</v>
      </c>
      <c r="F1992" s="36" t="s">
        <v>18032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21656</v>
      </c>
      <c r="C1993" s="36" t="s">
        <v>120</v>
      </c>
      <c r="D1993" s="36" t="s">
        <v>21657</v>
      </c>
      <c r="E1993" s="36" t="s">
        <v>17385</v>
      </c>
      <c r="F1993" s="36" t="s">
        <v>18032</v>
      </c>
      <c r="G1993" s="36" t="s">
        <v>121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21832</v>
      </c>
      <c r="C1994" s="36" t="s">
        <v>120</v>
      </c>
      <c r="D1994" s="36" t="s">
        <v>21833</v>
      </c>
      <c r="E1994" s="36" t="s">
        <v>21446</v>
      </c>
      <c r="F1994" s="36" t="s">
        <v>18032</v>
      </c>
      <c r="G1994" s="36" t="s">
        <v>121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21834</v>
      </c>
      <c r="C1995" s="36" t="s">
        <v>120</v>
      </c>
      <c r="D1995" s="36" t="s">
        <v>21835</v>
      </c>
      <c r="E1995" s="36" t="s">
        <v>18178</v>
      </c>
      <c r="F1995" s="36" t="s">
        <v>18032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22092</v>
      </c>
      <c r="C1996" s="36" t="s">
        <v>120</v>
      </c>
      <c r="D1996" s="36" t="s">
        <v>22093</v>
      </c>
      <c r="E1996" s="36" t="s">
        <v>17985</v>
      </c>
      <c r="F1996" s="36" t="s">
        <v>18032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22686</v>
      </c>
      <c r="C1997" s="36" t="s">
        <v>120</v>
      </c>
      <c r="D1997" s="36" t="s">
        <v>22536</v>
      </c>
      <c r="E1997" s="36" t="s">
        <v>21394</v>
      </c>
      <c r="F1997" s="36" t="s">
        <v>18032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22687</v>
      </c>
      <c r="C1998" s="36" t="s">
        <v>120</v>
      </c>
      <c r="D1998" s="36" t="s">
        <v>22688</v>
      </c>
      <c r="E1998" s="36" t="s">
        <v>17845</v>
      </c>
      <c r="F1998" s="36" t="s">
        <v>18032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22495</v>
      </c>
      <c r="C1999" s="36" t="s">
        <v>120</v>
      </c>
      <c r="D1999" s="36" t="s">
        <v>22496</v>
      </c>
      <c r="E1999" s="36" t="s">
        <v>17497</v>
      </c>
      <c r="F1999" s="36" t="s">
        <v>18032</v>
      </c>
      <c r="G1999" s="36" t="s">
        <v>121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22925</v>
      </c>
      <c r="C2000" s="36" t="s">
        <v>120</v>
      </c>
      <c r="D2000" s="36" t="s">
        <v>22926</v>
      </c>
      <c r="E2000" s="36" t="s">
        <v>17328</v>
      </c>
      <c r="F2000" s="36" t="s">
        <v>18032</v>
      </c>
      <c r="G2000" s="36" t="s">
        <v>121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23584</v>
      </c>
      <c r="C2001" s="36" t="s">
        <v>120</v>
      </c>
      <c r="D2001" s="36" t="s">
        <v>23585</v>
      </c>
      <c r="E2001" s="36" t="s">
        <v>16939</v>
      </c>
      <c r="F2001" s="36" t="s">
        <v>18032</v>
      </c>
      <c r="G2001" s="36" t="s">
        <v>121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23780</v>
      </c>
      <c r="C2002" s="36" t="s">
        <v>120</v>
      </c>
      <c r="D2002" s="36" t="s">
        <v>23781</v>
      </c>
      <c r="E2002" s="36" t="s">
        <v>17025</v>
      </c>
      <c r="F2002" s="36" t="s">
        <v>18032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24419</v>
      </c>
      <c r="C2003" s="36" t="s">
        <v>120</v>
      </c>
      <c r="D2003" s="36" t="s">
        <v>24420</v>
      </c>
      <c r="E2003" s="36" t="s">
        <v>16887</v>
      </c>
      <c r="F2003" s="36" t="s">
        <v>18032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24421</v>
      </c>
      <c r="C2004" s="36" t="s">
        <v>120</v>
      </c>
      <c r="D2004" s="36" t="s">
        <v>24422</v>
      </c>
      <c r="E2004" s="36" t="s">
        <v>17327</v>
      </c>
      <c r="F2004" s="36" t="s">
        <v>18032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25797</v>
      </c>
      <c r="C2005" s="36" t="s">
        <v>120</v>
      </c>
      <c r="D2005" s="36" t="s">
        <v>25798</v>
      </c>
      <c r="E2005" s="36" t="s">
        <v>17350</v>
      </c>
      <c r="F2005" s="36" t="s">
        <v>18032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26160</v>
      </c>
      <c r="C2006" s="36" t="s">
        <v>120</v>
      </c>
      <c r="D2006" s="36" t="s">
        <v>26161</v>
      </c>
      <c r="E2006" s="36" t="s">
        <v>16887</v>
      </c>
      <c r="F2006" s="36" t="s">
        <v>18032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26162</v>
      </c>
      <c r="C2007" s="36" t="s">
        <v>120</v>
      </c>
      <c r="D2007" s="36" t="s">
        <v>26163</v>
      </c>
      <c r="E2007" s="36" t="s">
        <v>16889</v>
      </c>
      <c r="F2007" s="36" t="s">
        <v>18032</v>
      </c>
      <c r="G2007" s="36" t="s">
        <v>121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26164</v>
      </c>
      <c r="C2008" s="36" t="s">
        <v>120</v>
      </c>
      <c r="D2008" s="36" t="s">
        <v>26165</v>
      </c>
      <c r="E2008" s="36" t="s">
        <v>16845</v>
      </c>
      <c r="F2008" s="36" t="s">
        <v>18032</v>
      </c>
      <c r="G2008" s="36" t="s">
        <v>121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27016</v>
      </c>
      <c r="C2009" s="36" t="s">
        <v>120</v>
      </c>
      <c r="D2009" s="36" t="s">
        <v>27017</v>
      </c>
      <c r="E2009" s="36" t="s">
        <v>16917</v>
      </c>
      <c r="F2009" s="36" t="s">
        <v>18032</v>
      </c>
      <c r="G2009" s="36" t="s">
        <v>121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27018</v>
      </c>
      <c r="C2010" s="36" t="s">
        <v>120</v>
      </c>
      <c r="D2010" s="36" t="s">
        <v>27019</v>
      </c>
      <c r="E2010" s="36" t="s">
        <v>16875</v>
      </c>
      <c r="F2010" s="36" t="s">
        <v>18032</v>
      </c>
      <c r="G2010" s="36" t="s">
        <v>121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27020</v>
      </c>
      <c r="C2011" s="36" t="s">
        <v>120</v>
      </c>
      <c r="D2011" s="36" t="s">
        <v>27021</v>
      </c>
      <c r="E2011" s="36" t="s">
        <v>16823</v>
      </c>
      <c r="F2011" s="36" t="s">
        <v>18032</v>
      </c>
      <c r="G2011" s="36" t="s">
        <v>121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27022</v>
      </c>
      <c r="C2012" s="36" t="s">
        <v>120</v>
      </c>
      <c r="D2012" s="36" t="s">
        <v>27023</v>
      </c>
      <c r="E2012" s="36" t="s">
        <v>16917</v>
      </c>
      <c r="F2012" s="36" t="s">
        <v>18032</v>
      </c>
      <c r="G2012" s="36" t="s">
        <v>121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27024</v>
      </c>
      <c r="C2013" s="36" t="s">
        <v>120</v>
      </c>
      <c r="D2013" s="36" t="s">
        <v>27025</v>
      </c>
      <c r="E2013" s="36" t="s">
        <v>16960</v>
      </c>
      <c r="F2013" s="36" t="s">
        <v>18032</v>
      </c>
      <c r="G2013" s="36" t="s">
        <v>121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27026</v>
      </c>
      <c r="C2014" s="36" t="s">
        <v>120</v>
      </c>
      <c r="D2014" s="36" t="s">
        <v>27027</v>
      </c>
      <c r="E2014" s="36" t="s">
        <v>16960</v>
      </c>
      <c r="F2014" s="36" t="s">
        <v>18032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26212</v>
      </c>
      <c r="C2015" s="36" t="s">
        <v>120</v>
      </c>
      <c r="D2015" s="36" t="s">
        <v>17468</v>
      </c>
      <c r="E2015" s="36" t="s">
        <v>26213</v>
      </c>
      <c r="F2015" s="36" t="s">
        <v>18199</v>
      </c>
      <c r="G2015" s="36" t="s">
        <v>121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26250</v>
      </c>
      <c r="C2016" s="36" t="s">
        <v>120</v>
      </c>
      <c r="D2016" s="36" t="s">
        <v>23113</v>
      </c>
      <c r="E2016" s="36" t="s">
        <v>18614</v>
      </c>
      <c r="F2016" s="36" t="s">
        <v>18199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25083</v>
      </c>
      <c r="C2017" s="36" t="s">
        <v>120</v>
      </c>
      <c r="D2017" s="36" t="s">
        <v>17356</v>
      </c>
      <c r="E2017" s="36" t="s">
        <v>24044</v>
      </c>
      <c r="F2017" s="36" t="s">
        <v>18199</v>
      </c>
      <c r="G2017" s="36" t="s">
        <v>121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25465</v>
      </c>
      <c r="C2018" s="36" t="s">
        <v>120</v>
      </c>
      <c r="D2018" s="36" t="s">
        <v>17266</v>
      </c>
      <c r="E2018" s="36" t="s">
        <v>16946</v>
      </c>
      <c r="F2018" s="36" t="s">
        <v>18199</v>
      </c>
      <c r="G2018" s="36" t="s">
        <v>121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25084</v>
      </c>
      <c r="C2019" s="36" t="s">
        <v>120</v>
      </c>
      <c r="D2019" s="36" t="s">
        <v>17267</v>
      </c>
      <c r="E2019" s="36" t="s">
        <v>20404</v>
      </c>
      <c r="F2019" s="36" t="s">
        <v>18199</v>
      </c>
      <c r="G2019" s="36" t="s">
        <v>121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25085</v>
      </c>
      <c r="C2020" s="36" t="s">
        <v>120</v>
      </c>
      <c r="D2020" s="36" t="s">
        <v>17268</v>
      </c>
      <c r="E2020" s="36" t="s">
        <v>17089</v>
      </c>
      <c r="F2020" s="36" t="s">
        <v>18199</v>
      </c>
      <c r="G2020" s="36" t="s">
        <v>121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25466</v>
      </c>
      <c r="C2021" s="36" t="s">
        <v>120</v>
      </c>
      <c r="D2021" s="36" t="s">
        <v>17269</v>
      </c>
      <c r="E2021" s="36" t="s">
        <v>16868</v>
      </c>
      <c r="F2021" s="36" t="s">
        <v>18199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26214</v>
      </c>
      <c r="C2022" s="36" t="s">
        <v>120</v>
      </c>
      <c r="D2022" s="36" t="s">
        <v>17271</v>
      </c>
      <c r="E2022" s="36" t="s">
        <v>17875</v>
      </c>
      <c r="F2022" s="36" t="s">
        <v>18199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27274</v>
      </c>
      <c r="C2023" s="36" t="s">
        <v>120</v>
      </c>
      <c r="D2023" s="36" t="s">
        <v>17273</v>
      </c>
      <c r="E2023" s="36" t="s">
        <v>17218</v>
      </c>
      <c r="F2023" s="36" t="s">
        <v>18199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26215</v>
      </c>
      <c r="C2024" s="36" t="s">
        <v>120</v>
      </c>
      <c r="D2024" s="36" t="s">
        <v>17048</v>
      </c>
      <c r="E2024" s="36" t="s">
        <v>25722</v>
      </c>
      <c r="F2024" s="36" t="s">
        <v>18199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21011</v>
      </c>
      <c r="C2025" s="36" t="s">
        <v>120</v>
      </c>
      <c r="D2025" s="36" t="s">
        <v>19759</v>
      </c>
      <c r="E2025" s="36" t="s">
        <v>21012</v>
      </c>
      <c r="F2025" s="36" t="s">
        <v>18210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16392</v>
      </c>
      <c r="C2026" s="36" t="s">
        <v>120</v>
      </c>
      <c r="D2026" s="36" t="s">
        <v>19798</v>
      </c>
      <c r="E2026" s="36" t="s">
        <v>16940</v>
      </c>
      <c r="F2026" s="36" t="s">
        <v>18210</v>
      </c>
      <c r="G2026" s="36" t="s">
        <v>123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1374</v>
      </c>
      <c r="C2027" s="36" t="s">
        <v>120</v>
      </c>
      <c r="D2027" s="36" t="s">
        <v>19756</v>
      </c>
      <c r="E2027" s="36" t="s">
        <v>16841</v>
      </c>
      <c r="F2027" s="36" t="s">
        <v>18246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7216</v>
      </c>
      <c r="C2028" s="36" t="s">
        <v>120</v>
      </c>
      <c r="D2028" s="36" t="s">
        <v>19757</v>
      </c>
      <c r="E2028" s="36" t="s">
        <v>16874</v>
      </c>
      <c r="F2028" s="36" t="s">
        <v>18251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7091</v>
      </c>
      <c r="C2029" s="36" t="s">
        <v>120</v>
      </c>
      <c r="D2029" s="36" t="s">
        <v>19758</v>
      </c>
      <c r="E2029" s="36" t="s">
        <v>16819</v>
      </c>
      <c r="F2029" s="36" t="s">
        <v>18251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7217</v>
      </c>
      <c r="C2030" s="36" t="s">
        <v>120</v>
      </c>
      <c r="D2030" s="36" t="s">
        <v>19759</v>
      </c>
      <c r="E2030" s="36" t="s">
        <v>17310</v>
      </c>
      <c r="F2030" s="36" t="s">
        <v>18251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7218</v>
      </c>
      <c r="C2031" s="36" t="s">
        <v>120</v>
      </c>
      <c r="D2031" s="36" t="s">
        <v>19760</v>
      </c>
      <c r="E2031" s="36" t="s">
        <v>16959</v>
      </c>
      <c r="F2031" s="36" t="s">
        <v>18251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8490</v>
      </c>
      <c r="C2032" s="36" t="s">
        <v>120</v>
      </c>
      <c r="D2032" s="36" t="s">
        <v>19761</v>
      </c>
      <c r="E2032" s="36" t="s">
        <v>17029</v>
      </c>
      <c r="F2032" s="36" t="s">
        <v>18251</v>
      </c>
      <c r="G2032" s="36" t="s">
        <v>121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7219</v>
      </c>
      <c r="C2033" s="36" t="s">
        <v>120</v>
      </c>
      <c r="D2033" s="36" t="s">
        <v>19762</v>
      </c>
      <c r="E2033" s="36" t="s">
        <v>16823</v>
      </c>
      <c r="F2033" s="36" t="s">
        <v>18251</v>
      </c>
      <c r="G2033" s="36" t="s">
        <v>121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8491</v>
      </c>
      <c r="C2034" s="36" t="s">
        <v>120</v>
      </c>
      <c r="D2034" s="36" t="s">
        <v>19654</v>
      </c>
      <c r="E2034" s="36" t="s">
        <v>18257</v>
      </c>
      <c r="F2034" s="36" t="s">
        <v>18251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22029</v>
      </c>
      <c r="C2035" s="36" t="s">
        <v>120</v>
      </c>
      <c r="D2035" s="36" t="s">
        <v>17550</v>
      </c>
      <c r="E2035" s="36" t="s">
        <v>21290</v>
      </c>
      <c r="F2035" s="36" t="s">
        <v>18252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21401</v>
      </c>
      <c r="C2036" s="36" t="s">
        <v>120</v>
      </c>
      <c r="D2036" s="36" t="s">
        <v>17560</v>
      </c>
      <c r="E2036" s="36" t="s">
        <v>16951</v>
      </c>
      <c r="F2036" s="36" t="s">
        <v>18253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16669</v>
      </c>
      <c r="C2037" s="36" t="s">
        <v>188</v>
      </c>
      <c r="D2037" s="36" t="s">
        <v>19677</v>
      </c>
      <c r="E2037" s="36" t="s">
        <v>17024</v>
      </c>
      <c r="F2037" s="36" t="s">
        <v>18032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16670</v>
      </c>
      <c r="C2038" s="36" t="s">
        <v>188</v>
      </c>
      <c r="D2038" s="36" t="s">
        <v>19666</v>
      </c>
      <c r="E2038" s="36" t="s">
        <v>17345</v>
      </c>
      <c r="F2038" s="36" t="s">
        <v>18032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25771</v>
      </c>
      <c r="C2039" s="36" t="s">
        <v>188</v>
      </c>
      <c r="D2039" s="36" t="s">
        <v>25772</v>
      </c>
      <c r="E2039" s="36" t="s">
        <v>16821</v>
      </c>
      <c r="F2039" s="36" t="s">
        <v>18032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20462</v>
      </c>
      <c r="C2040" s="36" t="s">
        <v>188</v>
      </c>
      <c r="D2040" s="36" t="s">
        <v>19664</v>
      </c>
      <c r="E2040" s="36" t="s">
        <v>17546</v>
      </c>
      <c r="F2040" s="36" t="s">
        <v>18032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19678</v>
      </c>
      <c r="C2041" s="36" t="s">
        <v>188</v>
      </c>
      <c r="D2041" s="36" t="s">
        <v>19655</v>
      </c>
      <c r="E2041" s="36" t="s">
        <v>17055</v>
      </c>
      <c r="F2041" s="36" t="s">
        <v>18032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20938</v>
      </c>
      <c r="C2042" s="36" t="s">
        <v>188</v>
      </c>
      <c r="D2042" s="36" t="s">
        <v>20939</v>
      </c>
      <c r="E2042" s="36" t="s">
        <v>16841</v>
      </c>
      <c r="F2042" s="36" t="s">
        <v>18032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19886</v>
      </c>
      <c r="C2043" s="36" t="s">
        <v>188</v>
      </c>
      <c r="D2043" s="36" t="s">
        <v>19887</v>
      </c>
      <c r="E2043" s="36" t="s">
        <v>17035</v>
      </c>
      <c r="F2043" s="36" t="s">
        <v>18032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19477</v>
      </c>
      <c r="C2044" s="36" t="s">
        <v>188</v>
      </c>
      <c r="D2044" s="36" t="s">
        <v>17836</v>
      </c>
      <c r="E2044" s="36" t="s">
        <v>17207</v>
      </c>
      <c r="F2044" s="36" t="s">
        <v>18032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19888</v>
      </c>
      <c r="C2045" s="36" t="s">
        <v>188</v>
      </c>
      <c r="D2045" s="36" t="s">
        <v>19889</v>
      </c>
      <c r="E2045" s="36" t="s">
        <v>16843</v>
      </c>
      <c r="F2045" s="36" t="s">
        <v>18032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19478</v>
      </c>
      <c r="C2046" s="36" t="s">
        <v>188</v>
      </c>
      <c r="D2046" s="36" t="s">
        <v>19657</v>
      </c>
      <c r="E2046" s="36" t="s">
        <v>17249</v>
      </c>
      <c r="F2046" s="36" t="s">
        <v>18032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20463</v>
      </c>
      <c r="C2047" s="36" t="s">
        <v>188</v>
      </c>
      <c r="D2047" s="36" t="s">
        <v>20464</v>
      </c>
      <c r="E2047" s="36" t="s">
        <v>17457</v>
      </c>
      <c r="F2047" s="36" t="s">
        <v>18032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19479</v>
      </c>
      <c r="C2048" s="36" t="s">
        <v>188</v>
      </c>
      <c r="D2048" s="36" t="s">
        <v>19658</v>
      </c>
      <c r="E2048" s="36" t="s">
        <v>17746</v>
      </c>
      <c r="F2048" s="36" t="s">
        <v>18032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20641</v>
      </c>
      <c r="C2049" s="36" t="s">
        <v>188</v>
      </c>
      <c r="D2049" s="36" t="s">
        <v>20642</v>
      </c>
      <c r="E2049" s="36" t="s">
        <v>16827</v>
      </c>
      <c r="F2049" s="36" t="s">
        <v>18032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20643</v>
      </c>
      <c r="C2050" s="36" t="s">
        <v>188</v>
      </c>
      <c r="D2050" s="36" t="s">
        <v>19660</v>
      </c>
      <c r="E2050" s="36" t="s">
        <v>16826</v>
      </c>
      <c r="F2050" s="36" t="s">
        <v>18032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20940</v>
      </c>
      <c r="C2051" s="36" t="s">
        <v>188</v>
      </c>
      <c r="D2051" s="36" t="s">
        <v>20582</v>
      </c>
      <c r="E2051" s="36" t="s">
        <v>17577</v>
      </c>
      <c r="F2051" s="36" t="s">
        <v>18032</v>
      </c>
      <c r="G2051" s="36" t="s">
        <v>123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21698</v>
      </c>
      <c r="C2052" s="36" t="s">
        <v>188</v>
      </c>
      <c r="D2052" s="36" t="s">
        <v>20839</v>
      </c>
      <c r="E2052" s="36" t="s">
        <v>17350</v>
      </c>
      <c r="F2052" s="36" t="s">
        <v>18032</v>
      </c>
      <c r="G2052" s="36" t="s">
        <v>123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21699</v>
      </c>
      <c r="C2053" s="36" t="s">
        <v>188</v>
      </c>
      <c r="D2053" s="36" t="s">
        <v>20841</v>
      </c>
      <c r="E2053" s="36" t="s">
        <v>17339</v>
      </c>
      <c r="F2053" s="36" t="s">
        <v>18032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21874</v>
      </c>
      <c r="C2054" s="36" t="s">
        <v>188</v>
      </c>
      <c r="D2054" s="36" t="s">
        <v>21653</v>
      </c>
      <c r="E2054" s="36" t="s">
        <v>17198</v>
      </c>
      <c r="F2054" s="36" t="s">
        <v>18032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21700</v>
      </c>
      <c r="C2055" s="36" t="s">
        <v>188</v>
      </c>
      <c r="D2055" s="36" t="s">
        <v>21655</v>
      </c>
      <c r="E2055" s="36" t="s">
        <v>17202</v>
      </c>
      <c r="F2055" s="36" t="s">
        <v>18032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21875</v>
      </c>
      <c r="C2056" s="36" t="s">
        <v>188</v>
      </c>
      <c r="D2056" s="36" t="s">
        <v>21657</v>
      </c>
      <c r="E2056" s="36" t="s">
        <v>16876</v>
      </c>
      <c r="F2056" s="36" t="s">
        <v>18032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22112</v>
      </c>
      <c r="C2057" s="36" t="s">
        <v>188</v>
      </c>
      <c r="D2057" s="36" t="s">
        <v>21833</v>
      </c>
      <c r="E2057" s="36" t="s">
        <v>16860</v>
      </c>
      <c r="F2057" s="36" t="s">
        <v>18032</v>
      </c>
      <c r="G2057" s="36" t="s">
        <v>123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22362</v>
      </c>
      <c r="C2058" s="36" t="s">
        <v>188</v>
      </c>
      <c r="D2058" s="36" t="s">
        <v>21835</v>
      </c>
      <c r="E2058" s="36" t="s">
        <v>17654</v>
      </c>
      <c r="F2058" s="36" t="s">
        <v>18032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22534</v>
      </c>
      <c r="C2059" s="36" t="s">
        <v>188</v>
      </c>
      <c r="D2059" s="36" t="s">
        <v>22093</v>
      </c>
      <c r="E2059" s="36" t="s">
        <v>17264</v>
      </c>
      <c r="F2059" s="36" t="s">
        <v>18032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22535</v>
      </c>
      <c r="C2060" s="36" t="s">
        <v>188</v>
      </c>
      <c r="D2060" s="36" t="s">
        <v>22536</v>
      </c>
      <c r="E2060" s="36" t="s">
        <v>16827</v>
      </c>
      <c r="F2060" s="36" t="s">
        <v>18032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22955</v>
      </c>
      <c r="C2061" s="36" t="s">
        <v>188</v>
      </c>
      <c r="D2061" s="36" t="s">
        <v>22688</v>
      </c>
      <c r="E2061" s="36" t="s">
        <v>17752</v>
      </c>
      <c r="F2061" s="36" t="s">
        <v>18032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23628</v>
      </c>
      <c r="C2062" s="36" t="s">
        <v>188</v>
      </c>
      <c r="D2062" s="36" t="s">
        <v>22496</v>
      </c>
      <c r="E2062" s="36" t="s">
        <v>17678</v>
      </c>
      <c r="F2062" s="36" t="s">
        <v>18032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23808</v>
      </c>
      <c r="C2063" s="36" t="s">
        <v>188</v>
      </c>
      <c r="D2063" s="36" t="s">
        <v>22926</v>
      </c>
      <c r="E2063" s="36" t="s">
        <v>16860</v>
      </c>
      <c r="F2063" s="36" t="s">
        <v>18032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24393</v>
      </c>
      <c r="C2064" s="36" t="s">
        <v>188</v>
      </c>
      <c r="D2064" s="36" t="s">
        <v>23585</v>
      </c>
      <c r="E2064" s="36" t="s">
        <v>17386</v>
      </c>
      <c r="F2064" s="36" t="s">
        <v>18032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24394</v>
      </c>
      <c r="C2065" s="36" t="s">
        <v>188</v>
      </c>
      <c r="D2065" s="36" t="s">
        <v>23781</v>
      </c>
      <c r="E2065" s="36" t="s">
        <v>16864</v>
      </c>
      <c r="F2065" s="36" t="s">
        <v>18032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26038</v>
      </c>
      <c r="C2066" s="36" t="s">
        <v>188</v>
      </c>
      <c r="D2066" s="36" t="s">
        <v>24420</v>
      </c>
      <c r="E2066" s="36" t="s">
        <v>17037</v>
      </c>
      <c r="F2066" s="36" t="s">
        <v>18032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26734</v>
      </c>
      <c r="C2067" s="36" t="s">
        <v>188</v>
      </c>
      <c r="D2067" s="36" t="s">
        <v>24422</v>
      </c>
      <c r="E2067" s="36" t="s">
        <v>17853</v>
      </c>
      <c r="F2067" s="36" t="s">
        <v>18032</v>
      </c>
      <c r="G2067" s="36" t="s">
        <v>123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24125</v>
      </c>
      <c r="C2068" s="36" t="s">
        <v>188</v>
      </c>
      <c r="D2068" s="36" t="s">
        <v>17447</v>
      </c>
      <c r="E2068" s="36" t="s">
        <v>16822</v>
      </c>
      <c r="F2068" s="36" t="s">
        <v>18199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22141</v>
      </c>
      <c r="C2069" s="36" t="s">
        <v>188</v>
      </c>
      <c r="D2069" s="36" t="s">
        <v>18054</v>
      </c>
      <c r="E2069" s="36" t="s">
        <v>17072</v>
      </c>
      <c r="F2069" s="36" t="s">
        <v>18199</v>
      </c>
      <c r="G2069" s="36" t="s">
        <v>123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25192</v>
      </c>
      <c r="C2070" s="36" t="s">
        <v>188</v>
      </c>
      <c r="D2070" s="36" t="s">
        <v>17702</v>
      </c>
      <c r="E2070" s="36" t="s">
        <v>16981</v>
      </c>
      <c r="F2070" s="36" t="s">
        <v>18199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25193</v>
      </c>
      <c r="C2071" s="36" t="s">
        <v>188</v>
      </c>
      <c r="D2071" s="36" t="s">
        <v>17356</v>
      </c>
      <c r="E2071" s="36" t="s">
        <v>17669</v>
      </c>
      <c r="F2071" s="36" t="s">
        <v>18199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25194</v>
      </c>
      <c r="C2072" s="36" t="s">
        <v>188</v>
      </c>
      <c r="D2072" s="36" t="s">
        <v>17266</v>
      </c>
      <c r="E2072" s="36" t="s">
        <v>17719</v>
      </c>
      <c r="F2072" s="36" t="s">
        <v>18199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25539</v>
      </c>
      <c r="C2073" s="36" t="s">
        <v>188</v>
      </c>
      <c r="D2073" s="36" t="s">
        <v>17267</v>
      </c>
      <c r="E2073" s="36" t="s">
        <v>17977</v>
      </c>
      <c r="F2073" s="36" t="s">
        <v>18199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26267</v>
      </c>
      <c r="C2074" s="36" t="s">
        <v>188</v>
      </c>
      <c r="D2074" s="36" t="s">
        <v>17268</v>
      </c>
      <c r="E2074" s="36" t="s">
        <v>16835</v>
      </c>
      <c r="F2074" s="36" t="s">
        <v>18199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27773</v>
      </c>
      <c r="C2075" s="36" t="s">
        <v>188</v>
      </c>
      <c r="D2075" s="36" t="s">
        <v>17269</v>
      </c>
      <c r="E2075" s="36" t="s">
        <v>23935</v>
      </c>
      <c r="F2075" s="36" t="s">
        <v>18199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1417</v>
      </c>
      <c r="C2076" s="36" t="s">
        <v>188</v>
      </c>
      <c r="D2076" s="36" t="s">
        <v>19756</v>
      </c>
      <c r="E2076" s="36" t="s">
        <v>17036</v>
      </c>
      <c r="F2076" s="36" t="s">
        <v>18246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7220</v>
      </c>
      <c r="C2077" s="36" t="s">
        <v>188</v>
      </c>
      <c r="D2077" s="36" t="s">
        <v>19757</v>
      </c>
      <c r="E2077" s="36" t="s">
        <v>17367</v>
      </c>
      <c r="F2077" s="36" t="s">
        <v>18251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7221</v>
      </c>
      <c r="C2078" s="36" t="s">
        <v>188</v>
      </c>
      <c r="D2078" s="36" t="s">
        <v>19758</v>
      </c>
      <c r="E2078" s="36" t="s">
        <v>17011</v>
      </c>
      <c r="F2078" s="36" t="s">
        <v>18251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8492</v>
      </c>
      <c r="C2079" s="36" t="s">
        <v>188</v>
      </c>
      <c r="D2079" s="36" t="s">
        <v>19761</v>
      </c>
      <c r="E2079" s="36" t="s">
        <v>17677</v>
      </c>
      <c r="F2079" s="36" t="s">
        <v>18251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8493</v>
      </c>
      <c r="C2080" s="36" t="s">
        <v>188</v>
      </c>
      <c r="D2080" s="36" t="s">
        <v>19654</v>
      </c>
      <c r="E2080" s="36" t="s">
        <v>17529</v>
      </c>
      <c r="F2080" s="36" t="s">
        <v>18251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22051</v>
      </c>
      <c r="C2081" s="36" t="s">
        <v>188</v>
      </c>
      <c r="D2081" s="36" t="s">
        <v>17472</v>
      </c>
      <c r="E2081" s="36" t="s">
        <v>17977</v>
      </c>
      <c r="F2081" s="36" t="s">
        <v>18252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1433</v>
      </c>
      <c r="C2082" s="36" t="s">
        <v>188</v>
      </c>
      <c r="D2082" s="36" t="s">
        <v>17835</v>
      </c>
      <c r="E2082" s="36" t="s">
        <v>17023</v>
      </c>
      <c r="F2082" s="36" t="s">
        <v>18248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14061</v>
      </c>
      <c r="C2083" s="36" t="s">
        <v>188</v>
      </c>
      <c r="D2083" s="36" t="s">
        <v>19761</v>
      </c>
      <c r="E2083" s="36" t="s">
        <v>17162</v>
      </c>
      <c r="F2083" s="36" t="s">
        <v>18249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23146</v>
      </c>
      <c r="C2084" s="36" t="s">
        <v>120</v>
      </c>
      <c r="D2084" s="36" t="s">
        <v>22727</v>
      </c>
      <c r="E2084" s="36" t="s">
        <v>17906</v>
      </c>
      <c r="F2084" s="36" t="s">
        <v>18032</v>
      </c>
      <c r="G2084" s="36" t="s">
        <v>121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22947</v>
      </c>
      <c r="C2085" s="36" t="s">
        <v>120</v>
      </c>
      <c r="D2085" s="36" t="s">
        <v>26558</v>
      </c>
      <c r="E2085" s="36" t="s">
        <v>16835</v>
      </c>
      <c r="F2085" s="36" t="s">
        <v>18032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24006</v>
      </c>
      <c r="C2086" s="36" t="s">
        <v>120</v>
      </c>
      <c r="D2086" s="36" t="s">
        <v>22725</v>
      </c>
      <c r="E2086" s="36" t="s">
        <v>17401</v>
      </c>
      <c r="F2086" s="36" t="s">
        <v>18032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24052</v>
      </c>
      <c r="C2087" s="36" t="s">
        <v>120</v>
      </c>
      <c r="D2087" s="36" t="s">
        <v>22608</v>
      </c>
      <c r="E2087" s="36" t="s">
        <v>16942</v>
      </c>
      <c r="F2087" s="36" t="s">
        <v>18032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25050</v>
      </c>
      <c r="C2088" s="36" t="s">
        <v>120</v>
      </c>
      <c r="D2088" s="36" t="s">
        <v>22726</v>
      </c>
      <c r="E2088" s="36" t="s">
        <v>18511</v>
      </c>
      <c r="F2088" s="36" t="s">
        <v>18032</v>
      </c>
      <c r="G2088" s="36" t="s">
        <v>121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26559</v>
      </c>
      <c r="C2089" s="36" t="s">
        <v>120</v>
      </c>
      <c r="D2089" s="36" t="s">
        <v>22729</v>
      </c>
      <c r="E2089" s="36" t="s">
        <v>21487</v>
      </c>
      <c r="F2089" s="36" t="s">
        <v>18032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24053</v>
      </c>
      <c r="C2090" s="36" t="s">
        <v>120</v>
      </c>
      <c r="D2090" s="36" t="s">
        <v>22613</v>
      </c>
      <c r="E2090" s="36" t="s">
        <v>17690</v>
      </c>
      <c r="F2090" s="36" t="s">
        <v>18032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21638</v>
      </c>
      <c r="C2091" s="36" t="s">
        <v>120</v>
      </c>
      <c r="D2091" s="36" t="s">
        <v>22730</v>
      </c>
      <c r="E2091" s="36" t="s">
        <v>17536</v>
      </c>
      <c r="F2091" s="36" t="s">
        <v>18032</v>
      </c>
      <c r="G2091" s="36" t="s">
        <v>121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21481</v>
      </c>
      <c r="C2092" s="36" t="s">
        <v>120</v>
      </c>
      <c r="D2092" s="36" t="s">
        <v>22732</v>
      </c>
      <c r="E2092" s="36" t="s">
        <v>17711</v>
      </c>
      <c r="F2092" s="36" t="s">
        <v>18032</v>
      </c>
      <c r="G2092" s="36" t="s">
        <v>123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16478</v>
      </c>
      <c r="C2093" s="36" t="s">
        <v>120</v>
      </c>
      <c r="D2093" s="36" t="s">
        <v>22710</v>
      </c>
      <c r="E2093" s="36" t="s">
        <v>17055</v>
      </c>
      <c r="F2093" s="36" t="s">
        <v>18032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19402</v>
      </c>
      <c r="C2094" s="36" t="s">
        <v>120</v>
      </c>
      <c r="D2094" s="36" t="s">
        <v>22632</v>
      </c>
      <c r="E2094" s="36" t="s">
        <v>16890</v>
      </c>
      <c r="F2094" s="36" t="s">
        <v>18032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21294</v>
      </c>
      <c r="C2095" s="36" t="s">
        <v>120</v>
      </c>
      <c r="D2095" s="36" t="s">
        <v>22677</v>
      </c>
      <c r="E2095" s="36" t="s">
        <v>17146</v>
      </c>
      <c r="F2095" s="36" t="s">
        <v>18032</v>
      </c>
      <c r="G2095" s="36" t="s">
        <v>121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19728</v>
      </c>
      <c r="C2096" s="36" t="s">
        <v>120</v>
      </c>
      <c r="D2096" s="36" t="s">
        <v>22678</v>
      </c>
      <c r="E2096" s="36" t="s">
        <v>17575</v>
      </c>
      <c r="F2096" s="36" t="s">
        <v>18032</v>
      </c>
      <c r="G2096" s="36" t="s">
        <v>121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23364</v>
      </c>
      <c r="C2097" s="36" t="s">
        <v>120</v>
      </c>
      <c r="D2097" s="36" t="s">
        <v>22711</v>
      </c>
      <c r="E2097" s="36" t="s">
        <v>16932</v>
      </c>
      <c r="F2097" s="36" t="s">
        <v>18032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24659</v>
      </c>
      <c r="C2098" s="36" t="s">
        <v>120</v>
      </c>
      <c r="D2098" s="36" t="s">
        <v>22713</v>
      </c>
      <c r="E2098" s="36" t="s">
        <v>16826</v>
      </c>
      <c r="F2098" s="36" t="s">
        <v>18032</v>
      </c>
      <c r="G2098" s="36" t="s">
        <v>123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16369</v>
      </c>
      <c r="C2099" s="36" t="s">
        <v>120</v>
      </c>
      <c r="D2099" s="36" t="s">
        <v>22680</v>
      </c>
      <c r="E2099" s="36" t="s">
        <v>16923</v>
      </c>
      <c r="F2099" s="36" t="s">
        <v>18032</v>
      </c>
      <c r="G2099" s="36" t="s">
        <v>121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13906</v>
      </c>
      <c r="C2100" s="36" t="s">
        <v>120</v>
      </c>
      <c r="D2100" s="36" t="s">
        <v>18776</v>
      </c>
      <c r="E2100" s="36" t="s">
        <v>17141</v>
      </c>
      <c r="F2100" s="36" t="s">
        <v>18032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22316</v>
      </c>
      <c r="C2101" s="36" t="s">
        <v>120</v>
      </c>
      <c r="D2101" s="36" t="s">
        <v>22609</v>
      </c>
      <c r="E2101" s="36" t="s">
        <v>16876</v>
      </c>
      <c r="F2101" s="36" t="s">
        <v>18032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24660</v>
      </c>
      <c r="C2102" s="36" t="s">
        <v>120</v>
      </c>
      <c r="D2102" s="36" t="s">
        <v>22610</v>
      </c>
      <c r="E2102" s="36" t="s">
        <v>16845</v>
      </c>
      <c r="F2102" s="36" t="s">
        <v>18032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19403</v>
      </c>
      <c r="C2103" s="36" t="s">
        <v>120</v>
      </c>
      <c r="D2103" s="36" t="s">
        <v>22681</v>
      </c>
      <c r="E2103" s="36" t="s">
        <v>16874</v>
      </c>
      <c r="F2103" s="36" t="s">
        <v>18032</v>
      </c>
      <c r="G2103" s="36" t="s">
        <v>121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14142</v>
      </c>
      <c r="C2104" s="36" t="s">
        <v>120</v>
      </c>
      <c r="D2104" s="36" t="s">
        <v>22621</v>
      </c>
      <c r="E2104" s="36" t="s">
        <v>16917</v>
      </c>
      <c r="F2104" s="36" t="s">
        <v>18032</v>
      </c>
      <c r="G2104" s="36" t="s">
        <v>121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24963</v>
      </c>
      <c r="C2105" s="36" t="s">
        <v>120</v>
      </c>
      <c r="D2105" s="36" t="s">
        <v>22611</v>
      </c>
      <c r="E2105" s="36" t="s">
        <v>16823</v>
      </c>
      <c r="F2105" s="36" t="s">
        <v>18032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27028</v>
      </c>
      <c r="C2106" s="36" t="s">
        <v>120</v>
      </c>
      <c r="D2106" s="36" t="s">
        <v>22682</v>
      </c>
      <c r="E2106" s="36" t="s">
        <v>16960</v>
      </c>
      <c r="F2106" s="36" t="s">
        <v>18032</v>
      </c>
      <c r="G2106" s="36" t="s">
        <v>121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19729</v>
      </c>
      <c r="C2107" s="36" t="s">
        <v>120</v>
      </c>
      <c r="D2107" s="36" t="s">
        <v>22683</v>
      </c>
      <c r="E2107" s="36" t="s">
        <v>16960</v>
      </c>
      <c r="F2107" s="36" t="s">
        <v>18032</v>
      </c>
      <c r="G2107" s="36" t="s">
        <v>121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27029</v>
      </c>
      <c r="C2108" s="36" t="s">
        <v>120</v>
      </c>
      <c r="D2108" s="36" t="s">
        <v>22622</v>
      </c>
      <c r="E2108" s="36" t="s">
        <v>16822</v>
      </c>
      <c r="F2108" s="36" t="s">
        <v>18032</v>
      </c>
      <c r="G2108" s="36" t="s">
        <v>121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13879</v>
      </c>
      <c r="C2109" s="36" t="s">
        <v>120</v>
      </c>
      <c r="D2109" s="36" t="s">
        <v>22612</v>
      </c>
      <c r="E2109" s="36" t="s">
        <v>16917</v>
      </c>
      <c r="F2109" s="36" t="s">
        <v>18032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14143</v>
      </c>
      <c r="C2110" s="36" t="s">
        <v>120</v>
      </c>
      <c r="D2110" s="36" t="s">
        <v>22714</v>
      </c>
      <c r="E2110" s="36" t="s">
        <v>17023</v>
      </c>
      <c r="F2110" s="36" t="s">
        <v>18032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27030</v>
      </c>
      <c r="C2111" s="36" t="s">
        <v>120</v>
      </c>
      <c r="D2111" s="36" t="s">
        <v>22623</v>
      </c>
      <c r="E2111" s="36" t="s">
        <v>16939</v>
      </c>
      <c r="F2111" s="36" t="s">
        <v>18032</v>
      </c>
      <c r="G2111" s="36" t="s">
        <v>121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27031</v>
      </c>
      <c r="C2112" s="36" t="s">
        <v>120</v>
      </c>
      <c r="D2112" s="36" t="s">
        <v>22684</v>
      </c>
      <c r="E2112" s="36" t="s">
        <v>16819</v>
      </c>
      <c r="F2112" s="36" t="s">
        <v>18032</v>
      </c>
      <c r="G2112" s="36" t="s">
        <v>121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26251</v>
      </c>
      <c r="C2113" s="36" t="s">
        <v>120</v>
      </c>
      <c r="D2113" s="36" t="s">
        <v>22729</v>
      </c>
      <c r="E2113" s="36" t="s">
        <v>18366</v>
      </c>
      <c r="F2113" s="36" t="s">
        <v>18199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21988</v>
      </c>
      <c r="C2114" s="36" t="s">
        <v>120</v>
      </c>
      <c r="D2114" s="36" t="s">
        <v>22678</v>
      </c>
      <c r="E2114" s="36" t="s">
        <v>17313</v>
      </c>
      <c r="F2114" s="36" t="s">
        <v>18199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27275</v>
      </c>
      <c r="C2115" s="36" t="s">
        <v>120</v>
      </c>
      <c r="D2115" s="36" t="s">
        <v>18776</v>
      </c>
      <c r="E2115" s="36" t="s">
        <v>17237</v>
      </c>
      <c r="F2115" s="36" t="s">
        <v>18199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22428</v>
      </c>
      <c r="C2116" s="36" t="s">
        <v>120</v>
      </c>
      <c r="D2116" s="36" t="s">
        <v>22680</v>
      </c>
      <c r="E2116" s="36" t="s">
        <v>16963</v>
      </c>
      <c r="F2116" s="36" t="s">
        <v>18199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27276</v>
      </c>
      <c r="C2117" s="36" t="s">
        <v>120</v>
      </c>
      <c r="D2117" s="36" t="s">
        <v>22621</v>
      </c>
      <c r="E2117" s="36" t="s">
        <v>17310</v>
      </c>
      <c r="F2117" s="36" t="s">
        <v>18199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21989</v>
      </c>
      <c r="C2118" s="36" t="s">
        <v>120</v>
      </c>
      <c r="D2118" s="36" t="s">
        <v>22681</v>
      </c>
      <c r="E2118" s="36" t="s">
        <v>16852</v>
      </c>
      <c r="F2118" s="36" t="s">
        <v>18199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25086</v>
      </c>
      <c r="C2119" s="36" t="s">
        <v>120</v>
      </c>
      <c r="D2119" s="36" t="s">
        <v>22683</v>
      </c>
      <c r="E2119" s="36" t="s">
        <v>17014</v>
      </c>
      <c r="F2119" s="36" t="s">
        <v>18199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21990</v>
      </c>
      <c r="C2120" s="36" t="s">
        <v>120</v>
      </c>
      <c r="D2120" s="36" t="s">
        <v>18271</v>
      </c>
      <c r="E2120" s="36" t="s">
        <v>16959</v>
      </c>
      <c r="F2120" s="36" t="s">
        <v>18199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21991</v>
      </c>
      <c r="C2121" s="36" t="s">
        <v>120</v>
      </c>
      <c r="D2121" s="36" t="s">
        <v>18272</v>
      </c>
      <c r="E2121" s="36" t="s">
        <v>17711</v>
      </c>
      <c r="F2121" s="36" t="s">
        <v>18199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21992</v>
      </c>
      <c r="C2122" s="36" t="s">
        <v>120</v>
      </c>
      <c r="D2122" s="36" t="s">
        <v>18273</v>
      </c>
      <c r="E2122" s="36" t="s">
        <v>16892</v>
      </c>
      <c r="F2122" s="36" t="s">
        <v>18199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15819</v>
      </c>
      <c r="C2123" s="36" t="s">
        <v>120</v>
      </c>
      <c r="D2123" s="36" t="s">
        <v>22625</v>
      </c>
      <c r="E2123" s="36" t="s">
        <v>17170</v>
      </c>
      <c r="F2123" s="36" t="s">
        <v>18199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28310</v>
      </c>
      <c r="C2124" s="36" t="s">
        <v>120</v>
      </c>
      <c r="D2124" s="36" t="s">
        <v>22611</v>
      </c>
      <c r="E2124" s="36" t="s">
        <v>17106</v>
      </c>
      <c r="F2124" s="36" t="s">
        <v>18205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25293</v>
      </c>
      <c r="C2125" s="36" t="s">
        <v>120</v>
      </c>
      <c r="D2125" s="36" t="s">
        <v>22683</v>
      </c>
      <c r="E2125" s="36" t="s">
        <v>17233</v>
      </c>
      <c r="F2125" s="36" t="s">
        <v>18205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16009</v>
      </c>
      <c r="C2126" s="36" t="s">
        <v>120</v>
      </c>
      <c r="D2126" s="36" t="s">
        <v>22678</v>
      </c>
      <c r="E2126" s="36" t="s">
        <v>17296</v>
      </c>
      <c r="F2126" s="36" t="s">
        <v>18210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15706</v>
      </c>
      <c r="C2127" s="36" t="s">
        <v>120</v>
      </c>
      <c r="D2127" s="36" t="s">
        <v>22711</v>
      </c>
      <c r="E2127" s="36" t="s">
        <v>17091</v>
      </c>
      <c r="F2127" s="36" t="s">
        <v>18210</v>
      </c>
      <c r="G2127" s="36" t="s">
        <v>121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20332</v>
      </c>
      <c r="C2128" s="36" t="s">
        <v>120</v>
      </c>
      <c r="D2128" s="36" t="s">
        <v>18776</v>
      </c>
      <c r="E2128" s="36" t="s">
        <v>17261</v>
      </c>
      <c r="F2128" s="36" t="s">
        <v>18210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15729</v>
      </c>
      <c r="C2129" s="36" t="s">
        <v>120</v>
      </c>
      <c r="D2129" s="36" t="s">
        <v>22681</v>
      </c>
      <c r="E2129" s="36" t="s">
        <v>17238</v>
      </c>
      <c r="F2129" s="36" t="s">
        <v>18210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23042</v>
      </c>
      <c r="C2130" s="36" t="s">
        <v>120</v>
      </c>
      <c r="D2130" s="36" t="s">
        <v>22715</v>
      </c>
      <c r="E2130" s="36" t="s">
        <v>16964</v>
      </c>
      <c r="F2130" s="36" t="s">
        <v>18210</v>
      </c>
      <c r="G2130" s="36" t="s">
        <v>121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15730</v>
      </c>
      <c r="C2131" s="36" t="s">
        <v>120</v>
      </c>
      <c r="D2131" s="36" t="s">
        <v>22684</v>
      </c>
      <c r="E2131" s="36" t="s">
        <v>16923</v>
      </c>
      <c r="F2131" s="36" t="s">
        <v>18210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26350</v>
      </c>
      <c r="C2132" s="36" t="s">
        <v>120</v>
      </c>
      <c r="D2132" s="36" t="s">
        <v>18772</v>
      </c>
      <c r="E2132" s="36" t="s">
        <v>16912</v>
      </c>
      <c r="F2132" s="36" t="s">
        <v>18210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26359</v>
      </c>
      <c r="C2133" s="36" t="s">
        <v>120</v>
      </c>
      <c r="D2133" s="36" t="s">
        <v>28519</v>
      </c>
      <c r="E2133" s="36" t="s">
        <v>16912</v>
      </c>
      <c r="F2133" s="36" t="s">
        <v>18210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16577</v>
      </c>
      <c r="C2134" s="36" t="s">
        <v>120</v>
      </c>
      <c r="D2134" s="36" t="s">
        <v>28475</v>
      </c>
      <c r="E2134" s="36" t="s">
        <v>16819</v>
      </c>
      <c r="F2134" s="36" t="s">
        <v>18210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16578</v>
      </c>
      <c r="C2135" s="36" t="s">
        <v>120</v>
      </c>
      <c r="D2135" s="36" t="s">
        <v>28520</v>
      </c>
      <c r="E2135" s="36" t="s">
        <v>16819</v>
      </c>
      <c r="F2135" s="36" t="s">
        <v>18210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24833</v>
      </c>
      <c r="C2136" s="36" t="s">
        <v>120</v>
      </c>
      <c r="D2136" s="36" t="s">
        <v>22684</v>
      </c>
      <c r="E2136" s="36" t="s">
        <v>16827</v>
      </c>
      <c r="F2136" s="36" t="s">
        <v>18251</v>
      </c>
      <c r="G2136" s="36" t="s">
        <v>121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21500</v>
      </c>
      <c r="C2137" s="36" t="s">
        <v>188</v>
      </c>
      <c r="D2137" s="36" t="s">
        <v>22728</v>
      </c>
      <c r="E2137" s="36" t="s">
        <v>16917</v>
      </c>
      <c r="F2137" s="36" t="s">
        <v>18032</v>
      </c>
      <c r="G2137" s="36" t="s">
        <v>123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21338</v>
      </c>
      <c r="C2138" s="36" t="s">
        <v>188</v>
      </c>
      <c r="D2138" s="36" t="s">
        <v>22675</v>
      </c>
      <c r="E2138" s="36" t="s">
        <v>16957</v>
      </c>
      <c r="F2138" s="36" t="s">
        <v>18032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26735</v>
      </c>
      <c r="C2139" s="36" t="s">
        <v>188</v>
      </c>
      <c r="D2139" s="36" t="s">
        <v>22729</v>
      </c>
      <c r="E2139" s="36" t="s">
        <v>16845</v>
      </c>
      <c r="F2139" s="36" t="s">
        <v>18032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20941</v>
      </c>
      <c r="C2140" s="36" t="s">
        <v>188</v>
      </c>
      <c r="D2140" s="36" t="s">
        <v>22676</v>
      </c>
      <c r="E2140" s="36" t="s">
        <v>16874</v>
      </c>
      <c r="F2140" s="36" t="s">
        <v>18032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26736</v>
      </c>
      <c r="C2141" s="36" t="s">
        <v>188</v>
      </c>
      <c r="D2141" s="36" t="s">
        <v>22613</v>
      </c>
      <c r="E2141" s="36" t="s">
        <v>16959</v>
      </c>
      <c r="F2141" s="36" t="s">
        <v>18032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19679</v>
      </c>
      <c r="C2142" s="36" t="s">
        <v>188</v>
      </c>
      <c r="D2142" s="36" t="s">
        <v>22730</v>
      </c>
      <c r="E2142" s="36" t="s">
        <v>16912</v>
      </c>
      <c r="F2142" s="36" t="s">
        <v>18032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20265</v>
      </c>
      <c r="C2143" s="36" t="s">
        <v>188</v>
      </c>
      <c r="D2143" s="36" t="s">
        <v>22731</v>
      </c>
      <c r="E2143" s="36" t="s">
        <v>16916</v>
      </c>
      <c r="F2143" s="36" t="s">
        <v>18032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16204</v>
      </c>
      <c r="C2144" s="36" t="s">
        <v>188</v>
      </c>
      <c r="D2144" s="36" t="s">
        <v>22732</v>
      </c>
      <c r="E2144" s="36" t="s">
        <v>16889</v>
      </c>
      <c r="F2144" s="36" t="s">
        <v>18032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14509</v>
      </c>
      <c r="C2145" s="36" t="s">
        <v>188</v>
      </c>
      <c r="D2145" s="36" t="s">
        <v>22710</v>
      </c>
      <c r="E2145" s="36" t="s">
        <v>17365</v>
      </c>
      <c r="F2145" s="36" t="s">
        <v>18032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19680</v>
      </c>
      <c r="C2146" s="36" t="s">
        <v>188</v>
      </c>
      <c r="D2146" s="36" t="s">
        <v>22632</v>
      </c>
      <c r="E2146" s="36" t="s">
        <v>16875</v>
      </c>
      <c r="F2146" s="36" t="s">
        <v>18032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26737</v>
      </c>
      <c r="C2147" s="36" t="s">
        <v>188</v>
      </c>
      <c r="D2147" s="36" t="s">
        <v>22677</v>
      </c>
      <c r="E2147" s="36" t="s">
        <v>16881</v>
      </c>
      <c r="F2147" s="36" t="s">
        <v>18032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13880</v>
      </c>
      <c r="C2148" s="36" t="s">
        <v>188</v>
      </c>
      <c r="D2148" s="36" t="s">
        <v>22709</v>
      </c>
      <c r="E2148" s="36" t="s">
        <v>16877</v>
      </c>
      <c r="F2148" s="36" t="s">
        <v>18032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19480</v>
      </c>
      <c r="C2149" s="36" t="s">
        <v>188</v>
      </c>
      <c r="D2149" s="36" t="s">
        <v>22678</v>
      </c>
      <c r="E2149" s="36" t="s">
        <v>16850</v>
      </c>
      <c r="F2149" s="36" t="s">
        <v>18032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21501</v>
      </c>
      <c r="C2150" s="36" t="s">
        <v>188</v>
      </c>
      <c r="D2150" s="36" t="s">
        <v>22711</v>
      </c>
      <c r="E2150" s="36" t="s">
        <v>16924</v>
      </c>
      <c r="F2150" s="36" t="s">
        <v>18032</v>
      </c>
      <c r="G2150" s="36" t="s">
        <v>123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25419</v>
      </c>
      <c r="C2151" s="36" t="s">
        <v>188</v>
      </c>
      <c r="D2151" s="36" t="s">
        <v>22713</v>
      </c>
      <c r="E2151" s="36" t="s">
        <v>16841</v>
      </c>
      <c r="F2151" s="36" t="s">
        <v>18032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19681</v>
      </c>
      <c r="C2152" s="36" t="s">
        <v>188</v>
      </c>
      <c r="D2152" s="36" t="s">
        <v>22680</v>
      </c>
      <c r="E2152" s="36" t="s">
        <v>17575</v>
      </c>
      <c r="F2152" s="36" t="s">
        <v>18032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26738</v>
      </c>
      <c r="C2153" s="36" t="s">
        <v>188</v>
      </c>
      <c r="D2153" s="36" t="s">
        <v>22609</v>
      </c>
      <c r="E2153" s="36" t="s">
        <v>17196</v>
      </c>
      <c r="F2153" s="36" t="s">
        <v>18032</v>
      </c>
      <c r="G2153" s="36" t="s">
        <v>123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22537</v>
      </c>
      <c r="C2154" s="36" t="s">
        <v>188</v>
      </c>
      <c r="D2154" s="36" t="s">
        <v>22610</v>
      </c>
      <c r="E2154" s="36" t="s">
        <v>16836</v>
      </c>
      <c r="F2154" s="36" t="s">
        <v>18032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14144</v>
      </c>
      <c r="C2155" s="36" t="s">
        <v>188</v>
      </c>
      <c r="D2155" s="36" t="s">
        <v>22621</v>
      </c>
      <c r="E2155" s="36" t="s">
        <v>17121</v>
      </c>
      <c r="F2155" s="36" t="s">
        <v>18032</v>
      </c>
      <c r="G2155" s="36" t="s">
        <v>123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26972</v>
      </c>
      <c r="C2156" s="36" t="s">
        <v>188</v>
      </c>
      <c r="D2156" s="36" t="s">
        <v>22623</v>
      </c>
      <c r="E2156" s="36" t="s">
        <v>16960</v>
      </c>
      <c r="F2156" s="36" t="s">
        <v>18032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26985</v>
      </c>
      <c r="C2157" s="36" t="s">
        <v>188</v>
      </c>
      <c r="D2157" s="36" t="s">
        <v>22684</v>
      </c>
      <c r="E2157" s="36" t="s">
        <v>16821</v>
      </c>
      <c r="F2157" s="36" t="s">
        <v>18032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21931</v>
      </c>
      <c r="C2158" s="36" t="s">
        <v>188</v>
      </c>
      <c r="D2158" s="36" t="s">
        <v>22676</v>
      </c>
      <c r="E2158" s="36" t="s">
        <v>17006</v>
      </c>
      <c r="F2158" s="36" t="s">
        <v>18199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21932</v>
      </c>
      <c r="C2159" s="36" t="s">
        <v>188</v>
      </c>
      <c r="D2159" s="36" t="s">
        <v>22730</v>
      </c>
      <c r="E2159" s="36" t="s">
        <v>16850</v>
      </c>
      <c r="F2159" s="36" t="s">
        <v>18199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25540</v>
      </c>
      <c r="C2160" s="36" t="s">
        <v>188</v>
      </c>
      <c r="D2160" s="36" t="s">
        <v>22632</v>
      </c>
      <c r="E2160" s="36" t="s">
        <v>16885</v>
      </c>
      <c r="F2160" s="36" t="s">
        <v>18199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27774</v>
      </c>
      <c r="C2161" s="36" t="s">
        <v>188</v>
      </c>
      <c r="D2161" s="36" t="s">
        <v>22709</v>
      </c>
      <c r="E2161" s="36" t="s">
        <v>17070</v>
      </c>
      <c r="F2161" s="36" t="s">
        <v>18199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27775</v>
      </c>
      <c r="C2162" s="36" t="s">
        <v>188</v>
      </c>
      <c r="D2162" s="36" t="s">
        <v>22677</v>
      </c>
      <c r="E2162" s="36" t="s">
        <v>16827</v>
      </c>
      <c r="F2162" s="36" t="s">
        <v>18199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27776</v>
      </c>
      <c r="C2163" s="36" t="s">
        <v>188</v>
      </c>
      <c r="D2163" s="36" t="s">
        <v>22710</v>
      </c>
      <c r="E2163" s="36" t="s">
        <v>17148</v>
      </c>
      <c r="F2163" s="36" t="s">
        <v>18199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25860</v>
      </c>
      <c r="C2164" s="36" t="s">
        <v>188</v>
      </c>
      <c r="D2164" s="36" t="s">
        <v>22678</v>
      </c>
      <c r="E2164" s="36" t="s">
        <v>17023</v>
      </c>
      <c r="F2164" s="36" t="s">
        <v>18199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21933</v>
      </c>
      <c r="C2165" s="36" t="s">
        <v>188</v>
      </c>
      <c r="D2165" s="36" t="s">
        <v>22711</v>
      </c>
      <c r="E2165" s="36" t="s">
        <v>17035</v>
      </c>
      <c r="F2165" s="36" t="s">
        <v>18199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25541</v>
      </c>
      <c r="C2166" s="36" t="s">
        <v>188</v>
      </c>
      <c r="D2166" s="36" t="s">
        <v>22680</v>
      </c>
      <c r="E2166" s="36" t="s">
        <v>17339</v>
      </c>
      <c r="F2166" s="36" t="s">
        <v>18199</v>
      </c>
      <c r="G2166" s="36" t="s">
        <v>123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27777</v>
      </c>
      <c r="C2167" s="36" t="s">
        <v>188</v>
      </c>
      <c r="D2167" s="36" t="s">
        <v>22609</v>
      </c>
      <c r="E2167" s="36" t="s">
        <v>17206</v>
      </c>
      <c r="F2167" s="36" t="s">
        <v>18199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21934</v>
      </c>
      <c r="C2168" s="36" t="s">
        <v>188</v>
      </c>
      <c r="D2168" s="36" t="s">
        <v>22623</v>
      </c>
      <c r="E2168" s="36" t="s">
        <v>16912</v>
      </c>
      <c r="F2168" s="36" t="s">
        <v>18199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21935</v>
      </c>
      <c r="C2169" s="36" t="s">
        <v>188</v>
      </c>
      <c r="D2169" s="36" t="s">
        <v>18272</v>
      </c>
      <c r="E2169" s="36" t="s">
        <v>16823</v>
      </c>
      <c r="F2169" s="36" t="s">
        <v>18199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21936</v>
      </c>
      <c r="C2170" s="36" t="s">
        <v>188</v>
      </c>
      <c r="D2170" s="36" t="s">
        <v>18273</v>
      </c>
      <c r="E2170" s="36" t="s">
        <v>16842</v>
      </c>
      <c r="F2170" s="36" t="s">
        <v>18199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15820</v>
      </c>
      <c r="C2171" s="36" t="s">
        <v>188</v>
      </c>
      <c r="D2171" s="36" t="s">
        <v>22625</v>
      </c>
      <c r="E2171" s="36" t="s">
        <v>18515</v>
      </c>
      <c r="F2171" s="36" t="s">
        <v>18199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20122</v>
      </c>
      <c r="C2172" s="36" t="s">
        <v>188</v>
      </c>
      <c r="D2172" s="36" t="s">
        <v>18274</v>
      </c>
      <c r="E2172" s="36" t="s">
        <v>18059</v>
      </c>
      <c r="F2172" s="36" t="s">
        <v>18199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25270</v>
      </c>
      <c r="C2173" s="36" t="s">
        <v>188</v>
      </c>
      <c r="D2173" s="36" t="s">
        <v>22675</v>
      </c>
      <c r="E2173" s="36" t="s">
        <v>16880</v>
      </c>
      <c r="F2173" s="36" t="s">
        <v>18205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25271</v>
      </c>
      <c r="C2174" s="36" t="s">
        <v>188</v>
      </c>
      <c r="D2174" s="36" t="s">
        <v>22677</v>
      </c>
      <c r="E2174" s="36" t="s">
        <v>16862</v>
      </c>
      <c r="F2174" s="36" t="s">
        <v>18205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25272</v>
      </c>
      <c r="C2175" s="36" t="s">
        <v>188</v>
      </c>
      <c r="D2175" s="36" t="s">
        <v>22683</v>
      </c>
      <c r="E2175" s="36" t="s">
        <v>17022</v>
      </c>
      <c r="F2175" s="36" t="s">
        <v>18205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23093</v>
      </c>
      <c r="C2176" s="36" t="s">
        <v>188</v>
      </c>
      <c r="D2176" s="36" t="s">
        <v>23807</v>
      </c>
      <c r="E2176" s="36" t="s">
        <v>16912</v>
      </c>
      <c r="F2176" s="36" t="s">
        <v>18210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15731</v>
      </c>
      <c r="C2177" s="36" t="s">
        <v>188</v>
      </c>
      <c r="D2177" s="36" t="s">
        <v>22674</v>
      </c>
      <c r="E2177" s="36" t="s">
        <v>16827</v>
      </c>
      <c r="F2177" s="36" t="s">
        <v>18210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20333</v>
      </c>
      <c r="C2178" s="36" t="s">
        <v>188</v>
      </c>
      <c r="D2178" s="36" t="s">
        <v>22730</v>
      </c>
      <c r="E2178" s="36" t="s">
        <v>17334</v>
      </c>
      <c r="F2178" s="36" t="s">
        <v>18210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23094</v>
      </c>
      <c r="C2179" s="36" t="s">
        <v>188</v>
      </c>
      <c r="D2179" s="36" t="s">
        <v>22632</v>
      </c>
      <c r="E2179" s="36" t="s">
        <v>16887</v>
      </c>
      <c r="F2179" s="36" t="s">
        <v>18210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15732</v>
      </c>
      <c r="C2180" s="36" t="s">
        <v>188</v>
      </c>
      <c r="D2180" s="36" t="s">
        <v>22709</v>
      </c>
      <c r="E2180" s="36" t="s">
        <v>17091</v>
      </c>
      <c r="F2180" s="36" t="s">
        <v>18210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15733</v>
      </c>
      <c r="C2181" s="36" t="s">
        <v>188</v>
      </c>
      <c r="D2181" s="36" t="s">
        <v>22678</v>
      </c>
      <c r="E2181" s="36" t="s">
        <v>16917</v>
      </c>
      <c r="F2181" s="36" t="s">
        <v>18210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15734</v>
      </c>
      <c r="C2182" s="36" t="s">
        <v>188</v>
      </c>
      <c r="D2182" s="36" t="s">
        <v>22681</v>
      </c>
      <c r="E2182" s="36" t="s">
        <v>17030</v>
      </c>
      <c r="F2182" s="36" t="s">
        <v>18210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28556</v>
      </c>
      <c r="C2183" s="36" t="s">
        <v>188</v>
      </c>
      <c r="D2183" s="36" t="s">
        <v>22624</v>
      </c>
      <c r="E2183" s="36" t="s">
        <v>23935</v>
      </c>
      <c r="F2183" s="36" t="s">
        <v>18210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25313</v>
      </c>
      <c r="C2184" s="36" t="s">
        <v>188</v>
      </c>
      <c r="D2184" s="36" t="s">
        <v>19201</v>
      </c>
      <c r="E2184" s="36" t="s">
        <v>18813</v>
      </c>
      <c r="F2184" s="36" t="s">
        <v>18210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26363</v>
      </c>
      <c r="C2185" s="36" t="s">
        <v>188</v>
      </c>
      <c r="D2185" s="36" t="s">
        <v>18772</v>
      </c>
      <c r="E2185" s="36" t="s">
        <v>26364</v>
      </c>
      <c r="F2185" s="36" t="s">
        <v>18210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16569</v>
      </c>
      <c r="C2186" s="36" t="s">
        <v>188</v>
      </c>
      <c r="D2186" s="36" t="s">
        <v>18276</v>
      </c>
      <c r="E2186" s="36" t="s">
        <v>18567</v>
      </c>
      <c r="F2186" s="36" t="s">
        <v>18210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9632</v>
      </c>
      <c r="B2187" s="36" t="s">
        <v>16546</v>
      </c>
      <c r="C2187" s="36" t="s">
        <v>120</v>
      </c>
      <c r="D2187" s="36" t="s">
        <v>17287</v>
      </c>
      <c r="E2187" s="36" t="s">
        <v>16870</v>
      </c>
      <c r="F2187" s="36" t="s">
        <v>18032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16776</v>
      </c>
      <c r="C2188" s="36" t="s">
        <v>120</v>
      </c>
      <c r="D2188" s="36" t="s">
        <v>17085</v>
      </c>
      <c r="E2188" s="36" t="s">
        <v>17162</v>
      </c>
      <c r="F2188" s="36" t="s">
        <v>18032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19012</v>
      </c>
      <c r="C2189" s="36" t="s">
        <v>120</v>
      </c>
      <c r="D2189" s="36" t="s">
        <v>17086</v>
      </c>
      <c r="E2189" s="36" t="s">
        <v>17358</v>
      </c>
      <c r="F2189" s="36" t="s">
        <v>18032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19225</v>
      </c>
      <c r="C2190" s="36" t="s">
        <v>120</v>
      </c>
      <c r="D2190" s="36" t="s">
        <v>17063</v>
      </c>
      <c r="E2190" s="36" t="s">
        <v>17483</v>
      </c>
      <c r="F2190" s="36" t="s">
        <v>18032</v>
      </c>
      <c r="G2190" s="36" t="s">
        <v>121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16370</v>
      </c>
      <c r="C2191" s="36" t="s">
        <v>120</v>
      </c>
      <c r="D2191" s="36" t="s">
        <v>16844</v>
      </c>
      <c r="E2191" s="36" t="s">
        <v>17679</v>
      </c>
      <c r="F2191" s="36" t="s">
        <v>18032</v>
      </c>
      <c r="G2191" s="36" t="s">
        <v>121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16069</v>
      </c>
      <c r="C2192" s="36" t="s">
        <v>120</v>
      </c>
      <c r="D2192" s="36" t="s">
        <v>16847</v>
      </c>
      <c r="E2192" s="36" t="s">
        <v>17479</v>
      </c>
      <c r="F2192" s="36" t="s">
        <v>18032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14203</v>
      </c>
      <c r="C2193" s="36" t="s">
        <v>120</v>
      </c>
      <c r="D2193" s="36" t="s">
        <v>16849</v>
      </c>
      <c r="E2193" s="36" t="s">
        <v>17040</v>
      </c>
      <c r="F2193" s="36" t="s">
        <v>18032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16445</v>
      </c>
      <c r="C2194" s="36" t="s">
        <v>120</v>
      </c>
      <c r="D2194" s="36" t="s">
        <v>16997</v>
      </c>
      <c r="E2194" s="36" t="s">
        <v>16834</v>
      </c>
      <c r="F2194" s="36" t="s">
        <v>18032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16792</v>
      </c>
      <c r="C2195" s="36" t="s">
        <v>120</v>
      </c>
      <c r="D2195" s="36" t="s">
        <v>17069</v>
      </c>
      <c r="E2195" s="36" t="s">
        <v>17091</v>
      </c>
      <c r="F2195" s="36" t="s">
        <v>18032</v>
      </c>
      <c r="G2195" s="36" t="s">
        <v>123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16777</v>
      </c>
      <c r="C2196" s="36" t="s">
        <v>120</v>
      </c>
      <c r="D2196" s="36" t="s">
        <v>16851</v>
      </c>
      <c r="E2196" s="36" t="s">
        <v>16891</v>
      </c>
      <c r="F2196" s="36" t="s">
        <v>18032</v>
      </c>
      <c r="G2196" s="36" t="s">
        <v>121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16205</v>
      </c>
      <c r="C2197" s="36" t="s">
        <v>120</v>
      </c>
      <c r="D2197" s="36" t="s">
        <v>17071</v>
      </c>
      <c r="E2197" s="36" t="s">
        <v>17075</v>
      </c>
      <c r="F2197" s="36" t="s">
        <v>18032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16446</v>
      </c>
      <c r="C2198" s="36" t="s">
        <v>120</v>
      </c>
      <c r="D2198" s="36" t="s">
        <v>17073</v>
      </c>
      <c r="E2198" s="36" t="s">
        <v>17350</v>
      </c>
      <c r="F2198" s="36" t="s">
        <v>18032</v>
      </c>
      <c r="G2198" s="36" t="s">
        <v>121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19226</v>
      </c>
      <c r="C2199" s="36" t="s">
        <v>120</v>
      </c>
      <c r="D2199" s="36" t="s">
        <v>16853</v>
      </c>
      <c r="E2199" s="36" t="s">
        <v>16935</v>
      </c>
      <c r="F2199" s="36" t="s">
        <v>18032</v>
      </c>
      <c r="G2199" s="36" t="s">
        <v>121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12643</v>
      </c>
      <c r="C2200" s="36" t="s">
        <v>120</v>
      </c>
      <c r="D2200" s="36" t="s">
        <v>17291</v>
      </c>
      <c r="E2200" s="36" t="s">
        <v>16935</v>
      </c>
      <c r="F2200" s="36" t="s">
        <v>18032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10579</v>
      </c>
      <c r="C2201" s="36" t="s">
        <v>120</v>
      </c>
      <c r="D2201" s="36" t="s">
        <v>16998</v>
      </c>
      <c r="E2201" s="36" t="s">
        <v>17235</v>
      </c>
      <c r="F2201" s="36" t="s">
        <v>18032</v>
      </c>
      <c r="G2201" s="36" t="s">
        <v>121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12855</v>
      </c>
      <c r="C2202" s="36" t="s">
        <v>120</v>
      </c>
      <c r="D2202" s="36" t="s">
        <v>16855</v>
      </c>
      <c r="E2202" s="36" t="s">
        <v>17233</v>
      </c>
      <c r="F2202" s="36" t="s">
        <v>18032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19835</v>
      </c>
      <c r="C2203" s="36" t="s">
        <v>120</v>
      </c>
      <c r="D2203" s="36" t="s">
        <v>16999</v>
      </c>
      <c r="E2203" s="36" t="s">
        <v>17070</v>
      </c>
      <c r="F2203" s="36" t="s">
        <v>18032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14145</v>
      </c>
      <c r="C2204" s="36" t="s">
        <v>120</v>
      </c>
      <c r="D2204" s="36" t="s">
        <v>17531</v>
      </c>
      <c r="E2204" s="36" t="s">
        <v>16962</v>
      </c>
      <c r="F2204" s="36" t="s">
        <v>18032</v>
      </c>
      <c r="G2204" s="36" t="s">
        <v>121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20842</v>
      </c>
      <c r="C2205" s="36" t="s">
        <v>120</v>
      </c>
      <c r="D2205" s="36" t="s">
        <v>16857</v>
      </c>
      <c r="E2205" s="36" t="s">
        <v>16923</v>
      </c>
      <c r="F2205" s="36" t="s">
        <v>18032</v>
      </c>
      <c r="G2205" s="36" t="s">
        <v>121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20843</v>
      </c>
      <c r="C2206" s="36" t="s">
        <v>120</v>
      </c>
      <c r="D2206" s="36" t="s">
        <v>16861</v>
      </c>
      <c r="E2206" s="36" t="s">
        <v>16964</v>
      </c>
      <c r="F2206" s="36" t="s">
        <v>18032</v>
      </c>
      <c r="G2206" s="36" t="s">
        <v>121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11424</v>
      </c>
      <c r="C2207" s="36" t="s">
        <v>120</v>
      </c>
      <c r="D2207" s="36" t="s">
        <v>17925</v>
      </c>
      <c r="E2207" s="36" t="s">
        <v>16917</v>
      </c>
      <c r="F2207" s="36" t="s">
        <v>18032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12856</v>
      </c>
      <c r="C2208" s="36" t="s">
        <v>120</v>
      </c>
      <c r="D2208" s="36" t="s">
        <v>17362</v>
      </c>
      <c r="E2208" s="36" t="s">
        <v>16824</v>
      </c>
      <c r="F2208" s="36" t="s">
        <v>18032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16447</v>
      </c>
      <c r="C2209" s="36" t="s">
        <v>120</v>
      </c>
      <c r="D2209" s="36" t="s">
        <v>17003</v>
      </c>
      <c r="E2209" s="36" t="s">
        <v>16912</v>
      </c>
      <c r="F2209" s="36" t="s">
        <v>18032</v>
      </c>
      <c r="G2209" s="36" t="s">
        <v>121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10580</v>
      </c>
      <c r="C2210" s="36" t="s">
        <v>120</v>
      </c>
      <c r="D2210" s="36" t="s">
        <v>16865</v>
      </c>
      <c r="E2210" s="36" t="s">
        <v>16960</v>
      </c>
      <c r="F2210" s="36" t="s">
        <v>18032</v>
      </c>
      <c r="G2210" s="36" t="s">
        <v>121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21836</v>
      </c>
      <c r="C2211" s="36" t="s">
        <v>120</v>
      </c>
      <c r="D2211" s="36" t="s">
        <v>17773</v>
      </c>
      <c r="E2211" s="36" t="s">
        <v>16819</v>
      </c>
      <c r="F2211" s="36" t="s">
        <v>18032</v>
      </c>
      <c r="G2211" s="36" t="s">
        <v>121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10581</v>
      </c>
      <c r="C2212" s="36" t="s">
        <v>120</v>
      </c>
      <c r="D2212" s="36" t="s">
        <v>17096</v>
      </c>
      <c r="E2212" s="36" t="s">
        <v>16819</v>
      </c>
      <c r="F2212" s="36" t="s">
        <v>18032</v>
      </c>
      <c r="G2212" s="36" t="s">
        <v>121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19074</v>
      </c>
      <c r="C2213" s="36" t="s">
        <v>120</v>
      </c>
      <c r="D2213" s="36" t="s">
        <v>16847</v>
      </c>
      <c r="E2213" s="36" t="s">
        <v>16835</v>
      </c>
      <c r="F2213" s="36" t="s">
        <v>18199</v>
      </c>
      <c r="G2213" s="36" t="s">
        <v>121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14809</v>
      </c>
      <c r="C2214" s="36" t="s">
        <v>120</v>
      </c>
      <c r="D2214" s="36" t="s">
        <v>16849</v>
      </c>
      <c r="E2214" s="36" t="s">
        <v>19446</v>
      </c>
      <c r="F2214" s="36" t="s">
        <v>18199</v>
      </c>
      <c r="G2214" s="36" t="s">
        <v>121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14810</v>
      </c>
      <c r="C2215" s="36" t="s">
        <v>120</v>
      </c>
      <c r="D2215" s="36" t="s">
        <v>16997</v>
      </c>
      <c r="E2215" s="36" t="s">
        <v>16940</v>
      </c>
      <c r="F2215" s="36" t="s">
        <v>18199</v>
      </c>
      <c r="G2215" s="36" t="s">
        <v>121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19075</v>
      </c>
      <c r="C2216" s="36" t="s">
        <v>120</v>
      </c>
      <c r="D2216" s="36" t="s">
        <v>17073</v>
      </c>
      <c r="E2216" s="36" t="s">
        <v>17504</v>
      </c>
      <c r="F2216" s="36" t="s">
        <v>18199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22183</v>
      </c>
      <c r="C2217" s="36" t="s">
        <v>120</v>
      </c>
      <c r="D2217" s="36" t="s">
        <v>16853</v>
      </c>
      <c r="E2217" s="36" t="s">
        <v>16841</v>
      </c>
      <c r="F2217" s="36" t="s">
        <v>18199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14811</v>
      </c>
      <c r="C2218" s="36" t="s">
        <v>120</v>
      </c>
      <c r="D2218" s="36" t="s">
        <v>17291</v>
      </c>
      <c r="E2218" s="36" t="s">
        <v>16836</v>
      </c>
      <c r="F2218" s="36" t="s">
        <v>18199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22184</v>
      </c>
      <c r="C2219" s="36" t="s">
        <v>120</v>
      </c>
      <c r="D2219" s="36" t="s">
        <v>16998</v>
      </c>
      <c r="E2219" s="36" t="s">
        <v>17068</v>
      </c>
      <c r="F2219" s="36" t="s">
        <v>18199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14812</v>
      </c>
      <c r="C2220" s="36" t="s">
        <v>120</v>
      </c>
      <c r="D2220" s="36" t="s">
        <v>16855</v>
      </c>
      <c r="E2220" s="36" t="s">
        <v>16843</v>
      </c>
      <c r="F2220" s="36" t="s">
        <v>18199</v>
      </c>
      <c r="G2220" s="36" t="s">
        <v>123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14813</v>
      </c>
      <c r="C2221" s="36" t="s">
        <v>120</v>
      </c>
      <c r="D2221" s="36" t="s">
        <v>16999</v>
      </c>
      <c r="E2221" s="36" t="s">
        <v>16862</v>
      </c>
      <c r="F2221" s="36" t="s">
        <v>18199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24728</v>
      </c>
      <c r="C2222" s="36" t="s">
        <v>120</v>
      </c>
      <c r="D2222" s="36" t="s">
        <v>16857</v>
      </c>
      <c r="E2222" s="36" t="s">
        <v>17066</v>
      </c>
      <c r="F2222" s="36" t="s">
        <v>18199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22185</v>
      </c>
      <c r="C2223" s="36" t="s">
        <v>120</v>
      </c>
      <c r="D2223" s="36" t="s">
        <v>16859</v>
      </c>
      <c r="E2223" s="36" t="s">
        <v>17236</v>
      </c>
      <c r="F2223" s="36" t="s">
        <v>18199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22186</v>
      </c>
      <c r="C2224" s="36" t="s">
        <v>120</v>
      </c>
      <c r="D2224" s="36" t="s">
        <v>16861</v>
      </c>
      <c r="E2224" s="36" t="s">
        <v>17006</v>
      </c>
      <c r="F2224" s="36" t="s">
        <v>18199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22187</v>
      </c>
      <c r="C2225" s="36" t="s">
        <v>120</v>
      </c>
      <c r="D2225" s="36" t="s">
        <v>16863</v>
      </c>
      <c r="E2225" s="36" t="s">
        <v>17070</v>
      </c>
      <c r="F2225" s="36" t="s">
        <v>18199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16027</v>
      </c>
      <c r="C2226" s="36" t="s">
        <v>120</v>
      </c>
      <c r="D2226" s="36" t="s">
        <v>17003</v>
      </c>
      <c r="E2226" s="36" t="s">
        <v>17103</v>
      </c>
      <c r="F2226" s="36" t="s">
        <v>18199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22188</v>
      </c>
      <c r="C2227" s="36" t="s">
        <v>120</v>
      </c>
      <c r="D2227" s="36" t="s">
        <v>17005</v>
      </c>
      <c r="E2227" s="36" t="s">
        <v>17359</v>
      </c>
      <c r="F2227" s="36" t="s">
        <v>18199</v>
      </c>
      <c r="G2227" s="36" t="s">
        <v>121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24174</v>
      </c>
      <c r="C2228" s="36" t="s">
        <v>120</v>
      </c>
      <c r="D2228" s="36" t="s">
        <v>16865</v>
      </c>
      <c r="E2228" s="36" t="s">
        <v>17014</v>
      </c>
      <c r="F2228" s="36" t="s">
        <v>18199</v>
      </c>
      <c r="G2228" s="36" t="s">
        <v>121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22189</v>
      </c>
      <c r="C2229" s="36" t="s">
        <v>120</v>
      </c>
      <c r="D2229" s="36" t="s">
        <v>16867</v>
      </c>
      <c r="E2229" s="36" t="s">
        <v>16876</v>
      </c>
      <c r="F2229" s="36" t="s">
        <v>18199</v>
      </c>
      <c r="G2229" s="36" t="s">
        <v>121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23839</v>
      </c>
      <c r="C2230" s="36" t="s">
        <v>120</v>
      </c>
      <c r="D2230" s="36" t="s">
        <v>17010</v>
      </c>
      <c r="E2230" s="36" t="s">
        <v>16964</v>
      </c>
      <c r="F2230" s="36" t="s">
        <v>18199</v>
      </c>
      <c r="G2230" s="36" t="s">
        <v>121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9633</v>
      </c>
      <c r="C2231" s="36" t="s">
        <v>120</v>
      </c>
      <c r="D2231" s="36" t="s">
        <v>17063</v>
      </c>
      <c r="E2231" s="36" t="s">
        <v>16952</v>
      </c>
      <c r="F2231" s="36" t="s">
        <v>18205</v>
      </c>
      <c r="G2231" s="36" t="s">
        <v>121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28353</v>
      </c>
      <c r="C2232" s="36" t="s">
        <v>120</v>
      </c>
      <c r="D2232" s="36" t="s">
        <v>16844</v>
      </c>
      <c r="E2232" s="36" t="s">
        <v>17258</v>
      </c>
      <c r="F2232" s="36" t="s">
        <v>18205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16010</v>
      </c>
      <c r="C2233" s="36" t="s">
        <v>120</v>
      </c>
      <c r="D2233" s="36" t="s">
        <v>16847</v>
      </c>
      <c r="E2233" s="36" t="s">
        <v>16939</v>
      </c>
      <c r="F2233" s="36" t="s">
        <v>18205</v>
      </c>
      <c r="G2233" s="36" t="s">
        <v>121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28354</v>
      </c>
      <c r="C2234" s="36" t="s">
        <v>120</v>
      </c>
      <c r="D2234" s="36" t="s">
        <v>16851</v>
      </c>
      <c r="E2234" s="36" t="s">
        <v>16825</v>
      </c>
      <c r="F2234" s="36" t="s">
        <v>18205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15082</v>
      </c>
      <c r="C2235" s="36" t="s">
        <v>120</v>
      </c>
      <c r="D2235" s="36" t="s">
        <v>17071</v>
      </c>
      <c r="E2235" s="36" t="s">
        <v>17023</v>
      </c>
      <c r="F2235" s="36" t="s">
        <v>18205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19941</v>
      </c>
      <c r="C2236" s="36" t="s">
        <v>120</v>
      </c>
      <c r="D2236" s="36" t="s">
        <v>16853</v>
      </c>
      <c r="E2236" s="36" t="s">
        <v>17261</v>
      </c>
      <c r="F2236" s="36" t="s">
        <v>18205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15083</v>
      </c>
      <c r="C2237" s="36" t="s">
        <v>120</v>
      </c>
      <c r="D2237" s="36" t="s">
        <v>16855</v>
      </c>
      <c r="E2237" s="36" t="s">
        <v>17075</v>
      </c>
      <c r="F2237" s="36" t="s">
        <v>18205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28355</v>
      </c>
      <c r="C2238" s="36" t="s">
        <v>120</v>
      </c>
      <c r="D2238" s="36" t="s">
        <v>16999</v>
      </c>
      <c r="E2238" s="36" t="s">
        <v>16957</v>
      </c>
      <c r="F2238" s="36" t="s">
        <v>18205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21611</v>
      </c>
      <c r="C2239" s="36" t="s">
        <v>120</v>
      </c>
      <c r="D2239" s="36" t="s">
        <v>16857</v>
      </c>
      <c r="E2239" s="36" t="s">
        <v>16889</v>
      </c>
      <c r="F2239" s="36" t="s">
        <v>18205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21626</v>
      </c>
      <c r="C2240" s="36" t="s">
        <v>120</v>
      </c>
      <c r="D2240" s="36" t="s">
        <v>17925</v>
      </c>
      <c r="E2240" s="36" t="s">
        <v>17390</v>
      </c>
      <c r="F2240" s="36" t="s">
        <v>18205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28356</v>
      </c>
      <c r="C2241" s="36" t="s">
        <v>120</v>
      </c>
      <c r="D2241" s="36" t="s">
        <v>17003</v>
      </c>
      <c r="E2241" s="36" t="s">
        <v>16821</v>
      </c>
      <c r="F2241" s="36" t="s">
        <v>18205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1514</v>
      </c>
      <c r="C2242" s="36" t="s">
        <v>120</v>
      </c>
      <c r="D2242" s="36" t="s">
        <v>17003</v>
      </c>
      <c r="E2242" s="36" t="s">
        <v>16834</v>
      </c>
      <c r="F2242" s="36" t="s">
        <v>18255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28357</v>
      </c>
      <c r="C2243" s="36" t="s">
        <v>120</v>
      </c>
      <c r="D2243" s="36" t="s">
        <v>16865</v>
      </c>
      <c r="E2243" s="36" t="s">
        <v>16842</v>
      </c>
      <c r="F2243" s="36" t="s">
        <v>18205</v>
      </c>
      <c r="G2243" s="36" t="s">
        <v>121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8575</v>
      </c>
      <c r="C2244" s="36" t="s">
        <v>120</v>
      </c>
      <c r="D2244" s="36" t="s">
        <v>16869</v>
      </c>
      <c r="E2244" s="36" t="s">
        <v>16876</v>
      </c>
      <c r="F2244" s="36" t="s">
        <v>18205</v>
      </c>
      <c r="G2244" s="36" t="s">
        <v>121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7092</v>
      </c>
      <c r="C2245" s="36" t="s">
        <v>120</v>
      </c>
      <c r="D2245" s="36" t="s">
        <v>17725</v>
      </c>
      <c r="E2245" s="36" t="s">
        <v>16819</v>
      </c>
      <c r="F2245" s="36" t="s">
        <v>18205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22067</v>
      </c>
      <c r="C2246" s="36" t="s">
        <v>120</v>
      </c>
      <c r="D2246" s="36" t="s">
        <v>17061</v>
      </c>
      <c r="E2246" s="36" t="s">
        <v>17655</v>
      </c>
      <c r="F2246" s="36" t="s">
        <v>18210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15707</v>
      </c>
      <c r="C2247" s="36" t="s">
        <v>120</v>
      </c>
      <c r="D2247" s="36" t="s">
        <v>16849</v>
      </c>
      <c r="E2247" s="36" t="s">
        <v>16939</v>
      </c>
      <c r="F2247" s="36" t="s">
        <v>18210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20112</v>
      </c>
      <c r="C2248" s="36" t="s">
        <v>120</v>
      </c>
      <c r="D2248" s="36" t="s">
        <v>17067</v>
      </c>
      <c r="E2248" s="36" t="s">
        <v>17018</v>
      </c>
      <c r="F2248" s="36" t="s">
        <v>18210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24624</v>
      </c>
      <c r="C2249" s="36" t="s">
        <v>120</v>
      </c>
      <c r="D2249" s="36" t="s">
        <v>17074</v>
      </c>
      <c r="E2249" s="36" t="s">
        <v>17152</v>
      </c>
      <c r="F2249" s="36" t="s">
        <v>18210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19972</v>
      </c>
      <c r="C2250" s="36" t="s">
        <v>120</v>
      </c>
      <c r="D2250" s="36" t="s">
        <v>16855</v>
      </c>
      <c r="E2250" s="36" t="s">
        <v>16850</v>
      </c>
      <c r="F2250" s="36" t="s">
        <v>18210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15735</v>
      </c>
      <c r="C2251" s="36" t="s">
        <v>120</v>
      </c>
      <c r="D2251" s="36" t="s">
        <v>17531</v>
      </c>
      <c r="E2251" s="36" t="s">
        <v>17755</v>
      </c>
      <c r="F2251" s="36" t="s">
        <v>18210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24625</v>
      </c>
      <c r="C2252" s="36" t="s">
        <v>120</v>
      </c>
      <c r="D2252" s="36" t="s">
        <v>17361</v>
      </c>
      <c r="E2252" s="36" t="s">
        <v>17399</v>
      </c>
      <c r="F2252" s="36" t="s">
        <v>18210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24626</v>
      </c>
      <c r="C2253" s="36" t="s">
        <v>120</v>
      </c>
      <c r="D2253" s="36" t="s">
        <v>17661</v>
      </c>
      <c r="E2253" s="36" t="s">
        <v>17390</v>
      </c>
      <c r="F2253" s="36" t="s">
        <v>18210</v>
      </c>
      <c r="G2253" s="36" t="s">
        <v>123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20734</v>
      </c>
      <c r="C2254" s="36" t="s">
        <v>120</v>
      </c>
      <c r="D2254" s="36" t="s">
        <v>17291</v>
      </c>
      <c r="E2254" s="36" t="s">
        <v>16939</v>
      </c>
      <c r="F2254" s="36" t="s">
        <v>18251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25697</v>
      </c>
      <c r="C2255" s="36" t="s">
        <v>120</v>
      </c>
      <c r="D2255" s="36" t="s">
        <v>16855</v>
      </c>
      <c r="E2255" s="36" t="s">
        <v>16939</v>
      </c>
      <c r="F2255" s="36" t="s">
        <v>18251</v>
      </c>
      <c r="G2255" s="36" t="s">
        <v>123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20735</v>
      </c>
      <c r="C2256" s="36" t="s">
        <v>120</v>
      </c>
      <c r="D2256" s="36" t="s">
        <v>17361</v>
      </c>
      <c r="E2256" s="36" t="s">
        <v>17682</v>
      </c>
      <c r="F2256" s="36" t="s">
        <v>18251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25698</v>
      </c>
      <c r="C2257" s="36" t="s">
        <v>120</v>
      </c>
      <c r="D2257" s="36" t="s">
        <v>17925</v>
      </c>
      <c r="E2257" s="36" t="s">
        <v>17023</v>
      </c>
      <c r="F2257" s="36" t="s">
        <v>18251</v>
      </c>
      <c r="G2257" s="36" t="s">
        <v>123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25627</v>
      </c>
      <c r="C2258" s="36" t="s">
        <v>120</v>
      </c>
      <c r="D2258" s="36" t="s">
        <v>17005</v>
      </c>
      <c r="E2258" s="36" t="s">
        <v>17075</v>
      </c>
      <c r="F2258" s="36" t="s">
        <v>18251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21015</v>
      </c>
      <c r="C2259" s="36" t="s">
        <v>120</v>
      </c>
      <c r="D2259" s="36" t="s">
        <v>17348</v>
      </c>
      <c r="E2259" s="36" t="s">
        <v>16912</v>
      </c>
      <c r="F2259" s="36" t="s">
        <v>18251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21016</v>
      </c>
      <c r="C2260" s="36" t="s">
        <v>120</v>
      </c>
      <c r="D2260" s="36" t="s">
        <v>17051</v>
      </c>
      <c r="E2260" s="36" t="s">
        <v>16875</v>
      </c>
      <c r="F2260" s="36" t="s">
        <v>18251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26373</v>
      </c>
      <c r="C2261" s="36" t="s">
        <v>120</v>
      </c>
      <c r="D2261" s="36" t="s">
        <v>17346</v>
      </c>
      <c r="E2261" s="36" t="s">
        <v>16819</v>
      </c>
      <c r="F2261" s="36" t="s">
        <v>18252</v>
      </c>
      <c r="G2261" s="36" t="s">
        <v>121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23050</v>
      </c>
      <c r="C2262" s="36" t="s">
        <v>120</v>
      </c>
      <c r="D2262" s="36" t="s">
        <v>17444</v>
      </c>
      <c r="E2262" s="36" t="s">
        <v>16822</v>
      </c>
      <c r="F2262" s="36" t="s">
        <v>18252</v>
      </c>
      <c r="G2262" s="36" t="s">
        <v>121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16565</v>
      </c>
      <c r="C2263" s="36" t="s">
        <v>120</v>
      </c>
      <c r="D2263" s="36" t="s">
        <v>16997</v>
      </c>
      <c r="E2263" s="36" t="s">
        <v>17325</v>
      </c>
      <c r="F2263" s="36" t="s">
        <v>18248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26376</v>
      </c>
      <c r="C2264" s="36" t="s">
        <v>120</v>
      </c>
      <c r="D2264" s="36" t="s">
        <v>16873</v>
      </c>
      <c r="E2264" s="36" t="s">
        <v>17483</v>
      </c>
      <c r="F2264" s="36" t="s">
        <v>18265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18940</v>
      </c>
      <c r="C2265" s="36" t="s">
        <v>188</v>
      </c>
      <c r="D2265" s="36" t="s">
        <v>17082</v>
      </c>
      <c r="E2265" s="36" t="s">
        <v>16821</v>
      </c>
      <c r="F2265" s="36" t="s">
        <v>18032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16206</v>
      </c>
      <c r="C2266" s="36" t="s">
        <v>188</v>
      </c>
      <c r="D2266" s="36" t="s">
        <v>17287</v>
      </c>
      <c r="E2266" s="36" t="s">
        <v>16819</v>
      </c>
      <c r="F2266" s="36" t="s">
        <v>18032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18814</v>
      </c>
      <c r="C2267" s="36" t="s">
        <v>188</v>
      </c>
      <c r="D2267" s="36" t="s">
        <v>17083</v>
      </c>
      <c r="E2267" s="36" t="s">
        <v>16819</v>
      </c>
      <c r="F2267" s="36" t="s">
        <v>18032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16460</v>
      </c>
      <c r="C2268" s="36" t="s">
        <v>188</v>
      </c>
      <c r="D2268" s="36" t="s">
        <v>17084</v>
      </c>
      <c r="E2268" s="36" t="s">
        <v>16819</v>
      </c>
      <c r="F2268" s="36" t="s">
        <v>18032</v>
      </c>
      <c r="G2268" s="36" t="s">
        <v>123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16793</v>
      </c>
      <c r="C2269" s="36" t="s">
        <v>188</v>
      </c>
      <c r="D2269" s="36" t="s">
        <v>17085</v>
      </c>
      <c r="E2269" s="36" t="s">
        <v>16821</v>
      </c>
      <c r="F2269" s="36" t="s">
        <v>18032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19481</v>
      </c>
      <c r="C2270" s="36" t="s">
        <v>188</v>
      </c>
      <c r="D2270" s="36" t="s">
        <v>17086</v>
      </c>
      <c r="E2270" s="36" t="s">
        <v>16917</v>
      </c>
      <c r="F2270" s="36" t="s">
        <v>18032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16207</v>
      </c>
      <c r="C2271" s="36" t="s">
        <v>188</v>
      </c>
      <c r="D2271" s="36" t="s">
        <v>17063</v>
      </c>
      <c r="E2271" s="36" t="s">
        <v>16960</v>
      </c>
      <c r="F2271" s="36" t="s">
        <v>18032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16208</v>
      </c>
      <c r="C2272" s="36" t="s">
        <v>188</v>
      </c>
      <c r="D2272" s="36" t="s">
        <v>16844</v>
      </c>
      <c r="E2272" s="36" t="s">
        <v>16822</v>
      </c>
      <c r="F2272" s="36" t="s">
        <v>18032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18941</v>
      </c>
      <c r="C2273" s="36" t="s">
        <v>188</v>
      </c>
      <c r="D2273" s="36" t="s">
        <v>16847</v>
      </c>
      <c r="E2273" s="36" t="s">
        <v>16957</v>
      </c>
      <c r="F2273" s="36" t="s">
        <v>18032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14146</v>
      </c>
      <c r="C2274" s="36" t="s">
        <v>188</v>
      </c>
      <c r="D2274" s="36" t="s">
        <v>16849</v>
      </c>
      <c r="E2274" s="36" t="s">
        <v>16960</v>
      </c>
      <c r="F2274" s="36" t="s">
        <v>18032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11425</v>
      </c>
      <c r="C2275" s="36" t="s">
        <v>188</v>
      </c>
      <c r="D2275" s="36" t="s">
        <v>16997</v>
      </c>
      <c r="E2275" s="36" t="s">
        <v>16916</v>
      </c>
      <c r="F2275" s="36" t="s">
        <v>18032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11426</v>
      </c>
      <c r="C2276" s="36" t="s">
        <v>188</v>
      </c>
      <c r="D2276" s="36" t="s">
        <v>17069</v>
      </c>
      <c r="E2276" s="36" t="s">
        <v>16914</v>
      </c>
      <c r="F2276" s="36" t="s">
        <v>18032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20942</v>
      </c>
      <c r="C2277" s="36" t="s">
        <v>188</v>
      </c>
      <c r="D2277" s="36" t="s">
        <v>16851</v>
      </c>
      <c r="E2277" s="36" t="s">
        <v>16917</v>
      </c>
      <c r="F2277" s="36" t="s">
        <v>18032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16209</v>
      </c>
      <c r="C2278" s="36" t="s">
        <v>188</v>
      </c>
      <c r="D2278" s="36" t="s">
        <v>17071</v>
      </c>
      <c r="E2278" s="36" t="s">
        <v>16848</v>
      </c>
      <c r="F2278" s="36" t="s">
        <v>18032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20943</v>
      </c>
      <c r="C2279" s="36" t="s">
        <v>188</v>
      </c>
      <c r="D2279" s="36" t="s">
        <v>17073</v>
      </c>
      <c r="E2279" s="36" t="s">
        <v>16876</v>
      </c>
      <c r="F2279" s="36" t="s">
        <v>18032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12857</v>
      </c>
      <c r="C2280" s="36" t="s">
        <v>188</v>
      </c>
      <c r="D2280" s="36" t="s">
        <v>16853</v>
      </c>
      <c r="E2280" s="36" t="s">
        <v>16879</v>
      </c>
      <c r="F2280" s="36" t="s">
        <v>18032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11427</v>
      </c>
      <c r="C2281" s="36" t="s">
        <v>188</v>
      </c>
      <c r="D2281" s="36" t="s">
        <v>17291</v>
      </c>
      <c r="E2281" s="36" t="s">
        <v>16883</v>
      </c>
      <c r="F2281" s="36" t="s">
        <v>18032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21138</v>
      </c>
      <c r="C2282" s="36" t="s">
        <v>188</v>
      </c>
      <c r="D2282" s="36" t="s">
        <v>16998</v>
      </c>
      <c r="E2282" s="36" t="s">
        <v>17152</v>
      </c>
      <c r="F2282" s="36" t="s">
        <v>18032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12858</v>
      </c>
      <c r="C2283" s="36" t="s">
        <v>188</v>
      </c>
      <c r="D2283" s="36" t="s">
        <v>16855</v>
      </c>
      <c r="E2283" s="36" t="s">
        <v>16854</v>
      </c>
      <c r="F2283" s="36" t="s">
        <v>18032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23809</v>
      </c>
      <c r="C2284" s="36" t="s">
        <v>188</v>
      </c>
      <c r="D2284" s="36" t="s">
        <v>16999</v>
      </c>
      <c r="E2284" s="36" t="s">
        <v>17106</v>
      </c>
      <c r="F2284" s="36" t="s">
        <v>18032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14147</v>
      </c>
      <c r="C2285" s="36" t="s">
        <v>188</v>
      </c>
      <c r="D2285" s="36" t="s">
        <v>17531</v>
      </c>
      <c r="E2285" s="36" t="s">
        <v>17345</v>
      </c>
      <c r="F2285" s="36" t="s">
        <v>18032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21701</v>
      </c>
      <c r="C2286" s="36" t="s">
        <v>188</v>
      </c>
      <c r="D2286" s="36" t="s">
        <v>16857</v>
      </c>
      <c r="E2286" s="36" t="s">
        <v>17577</v>
      </c>
      <c r="F2286" s="36" t="s">
        <v>18032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20944</v>
      </c>
      <c r="C2287" s="36" t="s">
        <v>188</v>
      </c>
      <c r="D2287" s="36" t="s">
        <v>16861</v>
      </c>
      <c r="E2287" s="36" t="s">
        <v>17398</v>
      </c>
      <c r="F2287" s="36" t="s">
        <v>18032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23810</v>
      </c>
      <c r="C2288" s="36" t="s">
        <v>188</v>
      </c>
      <c r="D2288" s="36" t="s">
        <v>17362</v>
      </c>
      <c r="E2288" s="36" t="s">
        <v>17239</v>
      </c>
      <c r="F2288" s="36" t="s">
        <v>18032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26739</v>
      </c>
      <c r="C2289" s="36" t="s">
        <v>188</v>
      </c>
      <c r="D2289" s="36" t="s">
        <v>17003</v>
      </c>
      <c r="E2289" s="36" t="s">
        <v>21445</v>
      </c>
      <c r="F2289" s="36" t="s">
        <v>18032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15143</v>
      </c>
      <c r="C2290" s="36" t="s">
        <v>188</v>
      </c>
      <c r="D2290" s="36" t="s">
        <v>17773</v>
      </c>
      <c r="E2290" s="36" t="s">
        <v>17353</v>
      </c>
      <c r="F2290" s="36" t="s">
        <v>18032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11428</v>
      </c>
      <c r="C2291" s="36" t="s">
        <v>188</v>
      </c>
      <c r="D2291" s="36" t="s">
        <v>17096</v>
      </c>
      <c r="E2291" s="36" t="s">
        <v>18019</v>
      </c>
      <c r="F2291" s="36" t="s">
        <v>18032</v>
      </c>
      <c r="G2291" s="36" t="s">
        <v>123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27778</v>
      </c>
      <c r="C2292" s="36" t="s">
        <v>188</v>
      </c>
      <c r="D2292" s="36" t="s">
        <v>17085</v>
      </c>
      <c r="E2292" s="36" t="s">
        <v>16917</v>
      </c>
      <c r="F2292" s="36" t="s">
        <v>18199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22142</v>
      </c>
      <c r="C2293" s="36" t="s">
        <v>188</v>
      </c>
      <c r="D2293" s="36" t="s">
        <v>17063</v>
      </c>
      <c r="E2293" s="36" t="s">
        <v>17170</v>
      </c>
      <c r="F2293" s="36" t="s">
        <v>18199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27779</v>
      </c>
      <c r="C2294" s="36" t="s">
        <v>188</v>
      </c>
      <c r="D2294" s="36" t="s">
        <v>16844</v>
      </c>
      <c r="E2294" s="36" t="s">
        <v>17014</v>
      </c>
      <c r="F2294" s="36" t="s">
        <v>18199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14814</v>
      </c>
      <c r="C2295" s="36" t="s">
        <v>188</v>
      </c>
      <c r="D2295" s="36" t="s">
        <v>16847</v>
      </c>
      <c r="E2295" s="36" t="s">
        <v>17136</v>
      </c>
      <c r="F2295" s="36" t="s">
        <v>18199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14815</v>
      </c>
      <c r="C2296" s="36" t="s">
        <v>188</v>
      </c>
      <c r="D2296" s="36" t="s">
        <v>16849</v>
      </c>
      <c r="E2296" s="36" t="s">
        <v>16923</v>
      </c>
      <c r="F2296" s="36" t="s">
        <v>18199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14816</v>
      </c>
      <c r="C2297" s="36" t="s">
        <v>188</v>
      </c>
      <c r="D2297" s="36" t="s">
        <v>16997</v>
      </c>
      <c r="E2297" s="36" t="s">
        <v>16883</v>
      </c>
      <c r="F2297" s="36" t="s">
        <v>18199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22143</v>
      </c>
      <c r="C2298" s="36" t="s">
        <v>188</v>
      </c>
      <c r="D2298" s="36" t="s">
        <v>16851</v>
      </c>
      <c r="E2298" s="36" t="s">
        <v>16927</v>
      </c>
      <c r="F2298" s="36" t="s">
        <v>18199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22985</v>
      </c>
      <c r="C2299" s="36" t="s">
        <v>188</v>
      </c>
      <c r="D2299" s="36" t="s">
        <v>17073</v>
      </c>
      <c r="E2299" s="36" t="s">
        <v>17188</v>
      </c>
      <c r="F2299" s="36" t="s">
        <v>18199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22144</v>
      </c>
      <c r="C2300" s="36" t="s">
        <v>188</v>
      </c>
      <c r="D2300" s="36" t="s">
        <v>16853</v>
      </c>
      <c r="E2300" s="36" t="s">
        <v>17345</v>
      </c>
      <c r="F2300" s="36" t="s">
        <v>18199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14817</v>
      </c>
      <c r="C2301" s="36" t="s">
        <v>188</v>
      </c>
      <c r="D2301" s="36" t="s">
        <v>17291</v>
      </c>
      <c r="E2301" s="36" t="s">
        <v>16960</v>
      </c>
      <c r="F2301" s="36" t="s">
        <v>18199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22145</v>
      </c>
      <c r="C2302" s="36" t="s">
        <v>188</v>
      </c>
      <c r="D2302" s="36" t="s">
        <v>16998</v>
      </c>
      <c r="E2302" s="36" t="s">
        <v>17146</v>
      </c>
      <c r="F2302" s="36" t="s">
        <v>18199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14818</v>
      </c>
      <c r="C2303" s="36" t="s">
        <v>188</v>
      </c>
      <c r="D2303" s="36" t="s">
        <v>16855</v>
      </c>
      <c r="E2303" s="36" t="s">
        <v>17146</v>
      </c>
      <c r="F2303" s="36" t="s">
        <v>18199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14819</v>
      </c>
      <c r="C2304" s="36" t="s">
        <v>188</v>
      </c>
      <c r="D2304" s="36" t="s">
        <v>16999</v>
      </c>
      <c r="E2304" s="36" t="s">
        <v>17110</v>
      </c>
      <c r="F2304" s="36" t="s">
        <v>18199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25861</v>
      </c>
      <c r="C2305" s="36" t="s">
        <v>188</v>
      </c>
      <c r="D2305" s="36" t="s">
        <v>16857</v>
      </c>
      <c r="E2305" s="36" t="s">
        <v>17398</v>
      </c>
      <c r="F2305" s="36" t="s">
        <v>18199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22146</v>
      </c>
      <c r="C2306" s="36" t="s">
        <v>188</v>
      </c>
      <c r="D2306" s="36" t="s">
        <v>16859</v>
      </c>
      <c r="E2306" s="36" t="s">
        <v>16963</v>
      </c>
      <c r="F2306" s="36" t="s">
        <v>18199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22147</v>
      </c>
      <c r="C2307" s="36" t="s">
        <v>188</v>
      </c>
      <c r="D2307" s="36" t="s">
        <v>16861</v>
      </c>
      <c r="E2307" s="36" t="s">
        <v>16939</v>
      </c>
      <c r="F2307" s="36" t="s">
        <v>18199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15821</v>
      </c>
      <c r="C2308" s="36" t="s">
        <v>188</v>
      </c>
      <c r="D2308" s="36" t="s">
        <v>17003</v>
      </c>
      <c r="E2308" s="36" t="s">
        <v>17522</v>
      </c>
      <c r="F2308" s="36" t="s">
        <v>18199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22148</v>
      </c>
      <c r="C2309" s="36" t="s">
        <v>188</v>
      </c>
      <c r="D2309" s="36" t="s">
        <v>17005</v>
      </c>
      <c r="E2309" s="36" t="s">
        <v>17446</v>
      </c>
      <c r="F2309" s="36" t="s">
        <v>18199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22149</v>
      </c>
      <c r="C2310" s="36" t="s">
        <v>188</v>
      </c>
      <c r="D2310" s="36" t="s">
        <v>16867</v>
      </c>
      <c r="E2310" s="36" t="s">
        <v>16819</v>
      </c>
      <c r="F2310" s="36" t="s">
        <v>18199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7223</v>
      </c>
      <c r="C2311" s="36" t="s">
        <v>188</v>
      </c>
      <c r="D2311" s="36" t="s">
        <v>17063</v>
      </c>
      <c r="E2311" s="36" t="s">
        <v>16968</v>
      </c>
      <c r="F2311" s="36" t="s">
        <v>18205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28123</v>
      </c>
      <c r="C2312" s="36" t="s">
        <v>188</v>
      </c>
      <c r="D2312" s="36" t="s">
        <v>16844</v>
      </c>
      <c r="E2312" s="36" t="s">
        <v>16874</v>
      </c>
      <c r="F2312" s="36" t="s">
        <v>18205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28124</v>
      </c>
      <c r="C2313" s="36" t="s">
        <v>188</v>
      </c>
      <c r="D2313" s="36" t="s">
        <v>16997</v>
      </c>
      <c r="E2313" s="36" t="s">
        <v>17172</v>
      </c>
      <c r="F2313" s="36" t="s">
        <v>18205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28125</v>
      </c>
      <c r="C2314" s="36" t="s">
        <v>188</v>
      </c>
      <c r="D2314" s="36" t="s">
        <v>16851</v>
      </c>
      <c r="E2314" s="36" t="s">
        <v>17148</v>
      </c>
      <c r="F2314" s="36" t="s">
        <v>18205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15084</v>
      </c>
      <c r="C2315" s="36" t="s">
        <v>188</v>
      </c>
      <c r="D2315" s="36" t="s">
        <v>17071</v>
      </c>
      <c r="E2315" s="36" t="s">
        <v>17402</v>
      </c>
      <c r="F2315" s="36" t="s">
        <v>18205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28126</v>
      </c>
      <c r="C2316" s="36" t="s">
        <v>188</v>
      </c>
      <c r="D2316" s="36" t="s">
        <v>17073</v>
      </c>
      <c r="E2316" s="36" t="s">
        <v>17024</v>
      </c>
      <c r="F2316" s="36" t="s">
        <v>18205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19987</v>
      </c>
      <c r="C2317" s="36" t="s">
        <v>188</v>
      </c>
      <c r="D2317" s="36" t="s">
        <v>16853</v>
      </c>
      <c r="E2317" s="36" t="s">
        <v>17388</v>
      </c>
      <c r="F2317" s="36" t="s">
        <v>18205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28127</v>
      </c>
      <c r="C2318" s="36" t="s">
        <v>188</v>
      </c>
      <c r="D2318" s="36" t="s">
        <v>16998</v>
      </c>
      <c r="E2318" s="36" t="s">
        <v>16935</v>
      </c>
      <c r="F2318" s="36" t="s">
        <v>18205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15085</v>
      </c>
      <c r="C2319" s="36" t="s">
        <v>188</v>
      </c>
      <c r="D2319" s="36" t="s">
        <v>16855</v>
      </c>
      <c r="E2319" s="36" t="s">
        <v>16967</v>
      </c>
      <c r="F2319" s="36" t="s">
        <v>18205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28128</v>
      </c>
      <c r="C2320" s="36" t="s">
        <v>188</v>
      </c>
      <c r="D2320" s="36" t="s">
        <v>16999</v>
      </c>
      <c r="E2320" s="36" t="s">
        <v>17261</v>
      </c>
      <c r="F2320" s="36" t="s">
        <v>18205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21627</v>
      </c>
      <c r="C2321" s="36" t="s">
        <v>188</v>
      </c>
      <c r="D2321" s="36" t="s">
        <v>16857</v>
      </c>
      <c r="E2321" s="36" t="s">
        <v>17602</v>
      </c>
      <c r="F2321" s="36" t="s">
        <v>18205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21628</v>
      </c>
      <c r="C2322" s="36" t="s">
        <v>188</v>
      </c>
      <c r="D2322" s="36" t="s">
        <v>17925</v>
      </c>
      <c r="E2322" s="36" t="s">
        <v>16939</v>
      </c>
      <c r="F2322" s="36" t="s">
        <v>18205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28129</v>
      </c>
      <c r="C2323" s="36" t="s">
        <v>188</v>
      </c>
      <c r="D2323" s="36" t="s">
        <v>17003</v>
      </c>
      <c r="E2323" s="36" t="s">
        <v>20404</v>
      </c>
      <c r="F2323" s="36" t="s">
        <v>18205</v>
      </c>
      <c r="G2323" s="36" t="s">
        <v>123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1586</v>
      </c>
      <c r="C2324" s="36" t="s">
        <v>188</v>
      </c>
      <c r="D2324" s="36" t="s">
        <v>17003</v>
      </c>
      <c r="E2324" s="36" t="s">
        <v>17818</v>
      </c>
      <c r="F2324" s="36" t="s">
        <v>18255</v>
      </c>
      <c r="G2324" s="36" t="s">
        <v>123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28130</v>
      </c>
      <c r="C2325" s="36" t="s">
        <v>188</v>
      </c>
      <c r="D2325" s="36" t="s">
        <v>16865</v>
      </c>
      <c r="E2325" s="36" t="s">
        <v>16977</v>
      </c>
      <c r="F2325" s="36" t="s">
        <v>18205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8576</v>
      </c>
      <c r="C2326" s="36" t="s">
        <v>188</v>
      </c>
      <c r="D2326" s="36" t="s">
        <v>17725</v>
      </c>
      <c r="E2326" s="36" t="s">
        <v>28131</v>
      </c>
      <c r="F2326" s="36" t="s">
        <v>18205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15222</v>
      </c>
      <c r="C2327" s="36" t="s">
        <v>188</v>
      </c>
      <c r="D2327" s="36" t="s">
        <v>18613</v>
      </c>
      <c r="E2327" s="36" t="s">
        <v>18614</v>
      </c>
      <c r="F2327" s="36" t="s">
        <v>18205</v>
      </c>
      <c r="G2327" s="36" t="s">
        <v>123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15736</v>
      </c>
      <c r="C2328" s="36" t="s">
        <v>188</v>
      </c>
      <c r="D2328" s="36" t="s">
        <v>17061</v>
      </c>
      <c r="E2328" s="36" t="s">
        <v>17327</v>
      </c>
      <c r="F2328" s="36" t="s">
        <v>18210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20116</v>
      </c>
      <c r="C2329" s="36" t="s">
        <v>188</v>
      </c>
      <c r="D2329" s="36" t="s">
        <v>17065</v>
      </c>
      <c r="E2329" s="36" t="s">
        <v>17075</v>
      </c>
      <c r="F2329" s="36" t="s">
        <v>18210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15737</v>
      </c>
      <c r="C2330" s="36" t="s">
        <v>188</v>
      </c>
      <c r="D2330" s="36" t="s">
        <v>16849</v>
      </c>
      <c r="E2330" s="36" t="s">
        <v>16960</v>
      </c>
      <c r="F2330" s="36" t="s">
        <v>18210</v>
      </c>
      <c r="G2330" s="36" t="s">
        <v>123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24631</v>
      </c>
      <c r="C2331" s="36" t="s">
        <v>188</v>
      </c>
      <c r="D2331" s="36" t="s">
        <v>17074</v>
      </c>
      <c r="E2331" s="36" t="s">
        <v>17075</v>
      </c>
      <c r="F2331" s="36" t="s">
        <v>18210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19977</v>
      </c>
      <c r="C2332" s="36" t="s">
        <v>188</v>
      </c>
      <c r="D2332" s="36" t="s">
        <v>16855</v>
      </c>
      <c r="E2332" s="36" t="s">
        <v>17141</v>
      </c>
      <c r="F2332" s="36" t="s">
        <v>18210</v>
      </c>
      <c r="G2332" s="36" t="s">
        <v>123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15738</v>
      </c>
      <c r="C2333" s="36" t="s">
        <v>188</v>
      </c>
      <c r="D2333" s="36" t="s">
        <v>17531</v>
      </c>
      <c r="E2333" s="36" t="s">
        <v>16870</v>
      </c>
      <c r="F2333" s="36" t="s">
        <v>18210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24632</v>
      </c>
      <c r="C2334" s="36" t="s">
        <v>188</v>
      </c>
      <c r="D2334" s="36" t="s">
        <v>17361</v>
      </c>
      <c r="E2334" s="36" t="s">
        <v>16964</v>
      </c>
      <c r="F2334" s="36" t="s">
        <v>18210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25699</v>
      </c>
      <c r="C2335" s="36" t="s">
        <v>188</v>
      </c>
      <c r="D2335" s="36" t="s">
        <v>17074</v>
      </c>
      <c r="E2335" s="36" t="s">
        <v>17075</v>
      </c>
      <c r="F2335" s="36" t="s">
        <v>18251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20736</v>
      </c>
      <c r="C2336" s="36" t="s">
        <v>188</v>
      </c>
      <c r="D2336" s="36" t="s">
        <v>17291</v>
      </c>
      <c r="E2336" s="36" t="s">
        <v>16819</v>
      </c>
      <c r="F2336" s="36" t="s">
        <v>18251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25700</v>
      </c>
      <c r="C2337" s="36" t="s">
        <v>188</v>
      </c>
      <c r="D2337" s="36" t="s">
        <v>16855</v>
      </c>
      <c r="E2337" s="36" t="s">
        <v>16927</v>
      </c>
      <c r="F2337" s="36" t="s">
        <v>18251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20737</v>
      </c>
      <c r="C2338" s="36" t="s">
        <v>188</v>
      </c>
      <c r="D2338" s="36" t="s">
        <v>17361</v>
      </c>
      <c r="E2338" s="36" t="s">
        <v>16937</v>
      </c>
      <c r="F2338" s="36" t="s">
        <v>18251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25701</v>
      </c>
      <c r="C2339" s="36" t="s">
        <v>188</v>
      </c>
      <c r="D2339" s="36" t="s">
        <v>17925</v>
      </c>
      <c r="E2339" s="36" t="s">
        <v>16875</v>
      </c>
      <c r="F2339" s="36" t="s">
        <v>18251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25702</v>
      </c>
      <c r="C2340" s="36" t="s">
        <v>188</v>
      </c>
      <c r="D2340" s="36" t="s">
        <v>17005</v>
      </c>
      <c r="E2340" s="36" t="s">
        <v>16960</v>
      </c>
      <c r="F2340" s="36" t="s">
        <v>18251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26396</v>
      </c>
      <c r="C2341" s="36" t="s">
        <v>188</v>
      </c>
      <c r="D2341" s="36" t="s">
        <v>17346</v>
      </c>
      <c r="E2341" s="36" t="s">
        <v>17164</v>
      </c>
      <c r="F2341" s="36" t="s">
        <v>18252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23878</v>
      </c>
      <c r="C2342" s="36" t="s">
        <v>188</v>
      </c>
      <c r="D2342" s="36" t="s">
        <v>17444</v>
      </c>
      <c r="E2342" s="36" t="s">
        <v>23879</v>
      </c>
      <c r="F2342" s="36" t="s">
        <v>18252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13473</v>
      </c>
      <c r="C2343" s="36" t="s">
        <v>188</v>
      </c>
      <c r="D2343" s="36" t="s">
        <v>16997</v>
      </c>
      <c r="E2343" s="36" t="s">
        <v>17374</v>
      </c>
      <c r="F2343" s="36" t="s">
        <v>18248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26383</v>
      </c>
      <c r="C2344" s="36" t="s">
        <v>188</v>
      </c>
      <c r="D2344" s="36" t="s">
        <v>16873</v>
      </c>
      <c r="E2344" s="36" t="s">
        <v>17966</v>
      </c>
      <c r="F2344" s="36" t="s">
        <v>18265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25662</v>
      </c>
      <c r="C2345" s="36" t="s">
        <v>188</v>
      </c>
      <c r="D2345" s="36" t="s">
        <v>17630</v>
      </c>
      <c r="E2345" s="36" t="s">
        <v>17870</v>
      </c>
      <c r="F2345" s="36" t="s">
        <v>18265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1656</v>
      </c>
      <c r="B2346" s="36" t="s">
        <v>25390</v>
      </c>
      <c r="C2346" s="36" t="s">
        <v>120</v>
      </c>
      <c r="D2346" s="36" t="s">
        <v>17098</v>
      </c>
      <c r="E2346" s="36" t="s">
        <v>17372</v>
      </c>
      <c r="F2346" s="36" t="s">
        <v>18032</v>
      </c>
      <c r="G2346" s="36" t="s">
        <v>121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24343</v>
      </c>
      <c r="C2347" s="36" t="s">
        <v>120</v>
      </c>
      <c r="D2347" s="36" t="s">
        <v>17099</v>
      </c>
      <c r="E2347" s="36" t="s">
        <v>17124</v>
      </c>
      <c r="F2347" s="36" t="s">
        <v>18032</v>
      </c>
      <c r="G2347" s="36" t="s">
        <v>121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19186</v>
      </c>
      <c r="C2348" s="36" t="s">
        <v>120</v>
      </c>
      <c r="D2348" s="36" t="s">
        <v>17101</v>
      </c>
      <c r="E2348" s="36" t="s">
        <v>17754</v>
      </c>
      <c r="F2348" s="36" t="s">
        <v>18032</v>
      </c>
      <c r="G2348" s="36" t="s">
        <v>121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23782</v>
      </c>
      <c r="C2349" s="36" t="s">
        <v>120</v>
      </c>
      <c r="D2349" s="36" t="s">
        <v>17102</v>
      </c>
      <c r="E2349" s="36" t="s">
        <v>17711</v>
      </c>
      <c r="F2349" s="36" t="s">
        <v>18032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24007</v>
      </c>
      <c r="C2350" s="36" t="s">
        <v>120</v>
      </c>
      <c r="D2350" s="36" t="s">
        <v>17104</v>
      </c>
      <c r="E2350" s="36" t="s">
        <v>17603</v>
      </c>
      <c r="F2350" s="36" t="s">
        <v>18032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21837</v>
      </c>
      <c r="C2351" s="36" t="s">
        <v>120</v>
      </c>
      <c r="D2351" s="36" t="s">
        <v>17105</v>
      </c>
      <c r="E2351" s="36" t="s">
        <v>17399</v>
      </c>
      <c r="F2351" s="36" t="s">
        <v>18032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24008</v>
      </c>
      <c r="C2352" s="36" t="s">
        <v>120</v>
      </c>
      <c r="D2352" s="36" t="s">
        <v>17107</v>
      </c>
      <c r="E2352" s="36" t="s">
        <v>17399</v>
      </c>
      <c r="F2352" s="36" t="s">
        <v>18032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19836</v>
      </c>
      <c r="C2353" s="36" t="s">
        <v>120</v>
      </c>
      <c r="D2353" s="36" t="s">
        <v>17108</v>
      </c>
      <c r="E2353" s="36" t="s">
        <v>17769</v>
      </c>
      <c r="F2353" s="36" t="s">
        <v>18032</v>
      </c>
      <c r="G2353" s="36" t="s">
        <v>121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21295</v>
      </c>
      <c r="C2354" s="36" t="s">
        <v>120</v>
      </c>
      <c r="D2354" s="36" t="s">
        <v>17109</v>
      </c>
      <c r="E2354" s="36" t="s">
        <v>17575</v>
      </c>
      <c r="F2354" s="36" t="s">
        <v>18032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19404</v>
      </c>
      <c r="C2355" s="36" t="s">
        <v>120</v>
      </c>
      <c r="D2355" s="36" t="s">
        <v>17111</v>
      </c>
      <c r="E2355" s="36" t="s">
        <v>16854</v>
      </c>
      <c r="F2355" s="36" t="s">
        <v>18032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21450</v>
      </c>
      <c r="C2356" s="36" t="s">
        <v>120</v>
      </c>
      <c r="D2356" s="36" t="s">
        <v>17112</v>
      </c>
      <c r="E2356" s="36" t="s">
        <v>16826</v>
      </c>
      <c r="F2356" s="36" t="s">
        <v>18032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19405</v>
      </c>
      <c r="C2357" s="36" t="s">
        <v>120</v>
      </c>
      <c r="D2357" s="36" t="s">
        <v>17113</v>
      </c>
      <c r="E2357" s="36" t="s">
        <v>16881</v>
      </c>
      <c r="F2357" s="36" t="s">
        <v>18032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16816</v>
      </c>
      <c r="C2358" s="36" t="s">
        <v>120</v>
      </c>
      <c r="D2358" s="36" t="s">
        <v>17434</v>
      </c>
      <c r="E2358" s="36" t="s">
        <v>16845</v>
      </c>
      <c r="F2358" s="36" t="s">
        <v>18032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19013</v>
      </c>
      <c r="C2359" s="36" t="s">
        <v>120</v>
      </c>
      <c r="D2359" s="36" t="s">
        <v>17114</v>
      </c>
      <c r="E2359" s="36" t="s">
        <v>16842</v>
      </c>
      <c r="F2359" s="36" t="s">
        <v>18032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19406</v>
      </c>
      <c r="C2360" s="36" t="s">
        <v>120</v>
      </c>
      <c r="D2360" s="36" t="s">
        <v>17537</v>
      </c>
      <c r="E2360" s="36" t="s">
        <v>16875</v>
      </c>
      <c r="F2360" s="36" t="s">
        <v>18032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19014</v>
      </c>
      <c r="C2361" s="36" t="s">
        <v>120</v>
      </c>
      <c r="D2361" s="36" t="s">
        <v>17116</v>
      </c>
      <c r="E2361" s="36" t="s">
        <v>16874</v>
      </c>
      <c r="F2361" s="36" t="s">
        <v>18032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16479</v>
      </c>
      <c r="C2362" s="36" t="s">
        <v>120</v>
      </c>
      <c r="D2362" s="36" t="s">
        <v>17538</v>
      </c>
      <c r="E2362" s="36" t="s">
        <v>16823</v>
      </c>
      <c r="F2362" s="36" t="s">
        <v>18032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19730</v>
      </c>
      <c r="C2363" s="36" t="s">
        <v>120</v>
      </c>
      <c r="D2363" s="36" t="s">
        <v>17118</v>
      </c>
      <c r="E2363" s="36" t="s">
        <v>16960</v>
      </c>
      <c r="F2363" s="36" t="s">
        <v>18032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21451</v>
      </c>
      <c r="C2364" s="36" t="s">
        <v>120</v>
      </c>
      <c r="D2364" s="36" t="s">
        <v>21452</v>
      </c>
      <c r="E2364" s="36" t="s">
        <v>16822</v>
      </c>
      <c r="F2364" s="36" t="s">
        <v>18032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24964</v>
      </c>
      <c r="C2365" s="36" t="s">
        <v>120</v>
      </c>
      <c r="D2365" s="36" t="s">
        <v>17974</v>
      </c>
      <c r="E2365" s="36" t="s">
        <v>16821</v>
      </c>
      <c r="F2365" s="36" t="s">
        <v>18032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23241</v>
      </c>
      <c r="C2366" s="36" t="s">
        <v>120</v>
      </c>
      <c r="D2366" s="36" t="s">
        <v>20557</v>
      </c>
      <c r="E2366" s="36" t="s">
        <v>16866</v>
      </c>
      <c r="F2366" s="36" t="s">
        <v>18199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24755</v>
      </c>
      <c r="C2367" s="36" t="s">
        <v>120</v>
      </c>
      <c r="D2367" s="36" t="s">
        <v>24500</v>
      </c>
      <c r="E2367" s="36" t="s">
        <v>16834</v>
      </c>
      <c r="F2367" s="36" t="s">
        <v>18199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25467</v>
      </c>
      <c r="C2368" s="36" t="s">
        <v>120</v>
      </c>
      <c r="D2368" s="36" t="s">
        <v>17102</v>
      </c>
      <c r="E2368" s="36" t="s">
        <v>17127</v>
      </c>
      <c r="F2368" s="36" t="s">
        <v>18199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25087</v>
      </c>
      <c r="C2369" s="36" t="s">
        <v>120</v>
      </c>
      <c r="D2369" s="36" t="s">
        <v>17105</v>
      </c>
      <c r="E2369" s="36" t="s">
        <v>16831</v>
      </c>
      <c r="F2369" s="36" t="s">
        <v>18199</v>
      </c>
      <c r="G2369" s="36" t="s">
        <v>121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25088</v>
      </c>
      <c r="C2370" s="36" t="s">
        <v>120</v>
      </c>
      <c r="D2370" s="36" t="s">
        <v>17108</v>
      </c>
      <c r="E2370" s="36" t="s">
        <v>17087</v>
      </c>
      <c r="F2370" s="36" t="s">
        <v>18199</v>
      </c>
      <c r="G2370" s="36" t="s">
        <v>121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27277</v>
      </c>
      <c r="C2371" s="36" t="s">
        <v>120</v>
      </c>
      <c r="D2371" s="36" t="s">
        <v>17109</v>
      </c>
      <c r="E2371" s="36" t="s">
        <v>16838</v>
      </c>
      <c r="F2371" s="36" t="s">
        <v>18199</v>
      </c>
      <c r="G2371" s="36" t="s">
        <v>121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25089</v>
      </c>
      <c r="C2372" s="36" t="s">
        <v>120</v>
      </c>
      <c r="D2372" s="36" t="s">
        <v>17111</v>
      </c>
      <c r="E2372" s="36" t="s">
        <v>17577</v>
      </c>
      <c r="F2372" s="36" t="s">
        <v>18199</v>
      </c>
      <c r="G2372" s="36" t="s">
        <v>121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27278</v>
      </c>
      <c r="C2373" s="36" t="s">
        <v>120</v>
      </c>
      <c r="D2373" s="36" t="s">
        <v>17112</v>
      </c>
      <c r="E2373" s="36" t="s">
        <v>17327</v>
      </c>
      <c r="F2373" s="36" t="s">
        <v>18199</v>
      </c>
      <c r="G2373" s="36" t="s">
        <v>121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25819</v>
      </c>
      <c r="C2374" s="36" t="s">
        <v>120</v>
      </c>
      <c r="D2374" s="36" t="s">
        <v>17113</v>
      </c>
      <c r="E2374" s="36" t="s">
        <v>17236</v>
      </c>
      <c r="F2374" s="36" t="s">
        <v>18199</v>
      </c>
      <c r="G2374" s="36" t="s">
        <v>121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26216</v>
      </c>
      <c r="C2375" s="36" t="s">
        <v>120</v>
      </c>
      <c r="D2375" s="36" t="s">
        <v>17434</v>
      </c>
      <c r="E2375" s="36" t="s">
        <v>17053</v>
      </c>
      <c r="F2375" s="36" t="s">
        <v>18199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23425</v>
      </c>
      <c r="C2376" s="36" t="s">
        <v>120</v>
      </c>
      <c r="D2376" s="36" t="s">
        <v>17114</v>
      </c>
      <c r="E2376" s="36" t="s">
        <v>17172</v>
      </c>
      <c r="F2376" s="36" t="s">
        <v>18199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26217</v>
      </c>
      <c r="C2377" s="36" t="s">
        <v>120</v>
      </c>
      <c r="D2377" s="36" t="s">
        <v>17116</v>
      </c>
      <c r="E2377" s="36" t="s">
        <v>16826</v>
      </c>
      <c r="F2377" s="36" t="s">
        <v>18199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25468</v>
      </c>
      <c r="C2378" s="36" t="s">
        <v>120</v>
      </c>
      <c r="D2378" s="36" t="s">
        <v>17538</v>
      </c>
      <c r="E2378" s="36" t="s">
        <v>17050</v>
      </c>
      <c r="F2378" s="36" t="s">
        <v>18199</v>
      </c>
      <c r="G2378" s="36" t="s">
        <v>121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22585</v>
      </c>
      <c r="C2379" s="36" t="s">
        <v>120</v>
      </c>
      <c r="D2379" s="36" t="s">
        <v>17118</v>
      </c>
      <c r="E2379" s="36" t="s">
        <v>16848</v>
      </c>
      <c r="F2379" s="36" t="s">
        <v>18199</v>
      </c>
      <c r="G2379" s="36" t="s">
        <v>121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25820</v>
      </c>
      <c r="C2380" s="36" t="s">
        <v>120</v>
      </c>
      <c r="D2380" s="36" t="s">
        <v>21452</v>
      </c>
      <c r="E2380" s="36" t="s">
        <v>16876</v>
      </c>
      <c r="F2380" s="36" t="s">
        <v>18199</v>
      </c>
      <c r="G2380" s="36" t="s">
        <v>121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9707</v>
      </c>
      <c r="C2381" s="36" t="s">
        <v>120</v>
      </c>
      <c r="D2381" s="36" t="s">
        <v>17761</v>
      </c>
      <c r="E2381" s="36" t="s">
        <v>16845</v>
      </c>
      <c r="F2381" s="36" t="s">
        <v>18205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8382</v>
      </c>
      <c r="C2382" s="36" t="s">
        <v>120</v>
      </c>
      <c r="D2382" s="36" t="s">
        <v>18214</v>
      </c>
      <c r="E2382" s="36" t="s">
        <v>16884</v>
      </c>
      <c r="F2382" s="36" t="s">
        <v>18210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8383</v>
      </c>
      <c r="C2383" s="36" t="s">
        <v>120</v>
      </c>
      <c r="D2383" s="36" t="s">
        <v>18215</v>
      </c>
      <c r="E2383" s="36" t="s">
        <v>17327</v>
      </c>
      <c r="F2383" s="36" t="s">
        <v>18210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1657</v>
      </c>
      <c r="C2384" s="36" t="s">
        <v>120</v>
      </c>
      <c r="D2384" s="36" t="s">
        <v>17545</v>
      </c>
      <c r="E2384" s="36" t="s">
        <v>16939</v>
      </c>
      <c r="F2384" s="36" t="s">
        <v>18258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13474</v>
      </c>
      <c r="C2385" s="36" t="s">
        <v>120</v>
      </c>
      <c r="D2385" s="36" t="s">
        <v>18259</v>
      </c>
      <c r="E2385" s="36" t="s">
        <v>16957</v>
      </c>
      <c r="F2385" s="36" t="s">
        <v>18248</v>
      </c>
      <c r="G2385" s="36" t="s">
        <v>121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13475</v>
      </c>
      <c r="C2386" s="36" t="s">
        <v>120</v>
      </c>
      <c r="D2386" s="36" t="s">
        <v>18169</v>
      </c>
      <c r="E2386" s="36" t="s">
        <v>16967</v>
      </c>
      <c r="F2386" s="36" t="s">
        <v>18248</v>
      </c>
      <c r="G2386" s="36" t="s">
        <v>121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25420</v>
      </c>
      <c r="C2387" s="36" t="s">
        <v>188</v>
      </c>
      <c r="D2387" s="36" t="s">
        <v>17097</v>
      </c>
      <c r="E2387" s="36" t="s">
        <v>16821</v>
      </c>
      <c r="F2387" s="36" t="s">
        <v>18032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21502</v>
      </c>
      <c r="C2388" s="36" t="s">
        <v>188</v>
      </c>
      <c r="D2388" s="36" t="s">
        <v>17098</v>
      </c>
      <c r="E2388" s="36" t="s">
        <v>16821</v>
      </c>
      <c r="F2388" s="36" t="s">
        <v>18032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23183</v>
      </c>
      <c r="C2389" s="36" t="s">
        <v>188</v>
      </c>
      <c r="D2389" s="36" t="s">
        <v>20557</v>
      </c>
      <c r="E2389" s="36" t="s">
        <v>16957</v>
      </c>
      <c r="F2389" s="36" t="s">
        <v>18032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21339</v>
      </c>
      <c r="C2390" s="36" t="s">
        <v>188</v>
      </c>
      <c r="D2390" s="36" t="s">
        <v>17099</v>
      </c>
      <c r="E2390" s="36" t="s">
        <v>16874</v>
      </c>
      <c r="F2390" s="36" t="s">
        <v>18032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21340</v>
      </c>
      <c r="C2391" s="36" t="s">
        <v>188</v>
      </c>
      <c r="D2391" s="36" t="s">
        <v>21341</v>
      </c>
      <c r="E2391" s="36" t="s">
        <v>16924</v>
      </c>
      <c r="F2391" s="36" t="s">
        <v>18032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19482</v>
      </c>
      <c r="C2392" s="36" t="s">
        <v>188</v>
      </c>
      <c r="D2392" s="36" t="s">
        <v>17100</v>
      </c>
      <c r="E2392" s="36" t="s">
        <v>16874</v>
      </c>
      <c r="F2392" s="36" t="s">
        <v>18032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22956</v>
      </c>
      <c r="C2393" s="36" t="s">
        <v>188</v>
      </c>
      <c r="D2393" s="36" t="s">
        <v>17101</v>
      </c>
      <c r="E2393" s="36" t="s">
        <v>16912</v>
      </c>
      <c r="F2393" s="36" t="s">
        <v>18032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16210</v>
      </c>
      <c r="C2394" s="36" t="s">
        <v>188</v>
      </c>
      <c r="D2394" s="36" t="s">
        <v>17102</v>
      </c>
      <c r="E2394" s="36" t="s">
        <v>16951</v>
      </c>
      <c r="F2394" s="36" t="s">
        <v>18032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19483</v>
      </c>
      <c r="C2395" s="36" t="s">
        <v>188</v>
      </c>
      <c r="D2395" s="36" t="s">
        <v>17104</v>
      </c>
      <c r="E2395" s="36" t="s">
        <v>16878</v>
      </c>
      <c r="F2395" s="36" t="s">
        <v>18032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20465</v>
      </c>
      <c r="C2396" s="36" t="s">
        <v>188</v>
      </c>
      <c r="D2396" s="36" t="s">
        <v>17981</v>
      </c>
      <c r="E2396" s="36" t="s">
        <v>16876</v>
      </c>
      <c r="F2396" s="36" t="s">
        <v>18032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19890</v>
      </c>
      <c r="C2397" s="36" t="s">
        <v>188</v>
      </c>
      <c r="D2397" s="36" t="s">
        <v>17105</v>
      </c>
      <c r="E2397" s="36" t="s">
        <v>16825</v>
      </c>
      <c r="F2397" s="36" t="s">
        <v>18032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21139</v>
      </c>
      <c r="C2398" s="36" t="s">
        <v>188</v>
      </c>
      <c r="D2398" s="36" t="s">
        <v>17107</v>
      </c>
      <c r="E2398" s="36" t="s">
        <v>16877</v>
      </c>
      <c r="F2398" s="36" t="s">
        <v>18032</v>
      </c>
      <c r="G2398" s="36" t="s">
        <v>123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19484</v>
      </c>
      <c r="C2399" s="36" t="s">
        <v>188</v>
      </c>
      <c r="D2399" s="36" t="s">
        <v>17108</v>
      </c>
      <c r="E2399" s="36" t="s">
        <v>16927</v>
      </c>
      <c r="F2399" s="36" t="s">
        <v>18032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22538</v>
      </c>
      <c r="C2400" s="36" t="s">
        <v>188</v>
      </c>
      <c r="D2400" s="36" t="s">
        <v>17109</v>
      </c>
      <c r="E2400" s="36" t="s">
        <v>16827</v>
      </c>
      <c r="F2400" s="36" t="s">
        <v>18032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19682</v>
      </c>
      <c r="C2401" s="36" t="s">
        <v>188</v>
      </c>
      <c r="D2401" s="36" t="s">
        <v>17111</v>
      </c>
      <c r="E2401" s="36" t="s">
        <v>17058</v>
      </c>
      <c r="F2401" s="36" t="s">
        <v>18032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23184</v>
      </c>
      <c r="C2402" s="36" t="s">
        <v>188</v>
      </c>
      <c r="D2402" s="36" t="s">
        <v>17112</v>
      </c>
      <c r="E2402" s="36" t="s">
        <v>17494</v>
      </c>
      <c r="F2402" s="36" t="s">
        <v>18032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16211</v>
      </c>
      <c r="C2403" s="36" t="s">
        <v>188</v>
      </c>
      <c r="D2403" s="36" t="s">
        <v>17113</v>
      </c>
      <c r="E2403" s="36" t="s">
        <v>17091</v>
      </c>
      <c r="F2403" s="36" t="s">
        <v>18032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16212</v>
      </c>
      <c r="C2404" s="36" t="s">
        <v>188</v>
      </c>
      <c r="D2404" s="36" t="s">
        <v>17434</v>
      </c>
      <c r="E2404" s="36" t="s">
        <v>17247</v>
      </c>
      <c r="F2404" s="36" t="s">
        <v>18032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19485</v>
      </c>
      <c r="C2405" s="36" t="s">
        <v>188</v>
      </c>
      <c r="D2405" s="36" t="s">
        <v>17114</v>
      </c>
      <c r="E2405" s="36" t="s">
        <v>17249</v>
      </c>
      <c r="F2405" s="36" t="s">
        <v>18032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24993</v>
      </c>
      <c r="C2406" s="36" t="s">
        <v>188</v>
      </c>
      <c r="D2406" s="36" t="s">
        <v>21452</v>
      </c>
      <c r="E2406" s="36" t="s">
        <v>25421</v>
      </c>
      <c r="F2406" s="36" t="s">
        <v>18032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24994</v>
      </c>
      <c r="C2407" s="36" t="s">
        <v>188</v>
      </c>
      <c r="D2407" s="36" t="s">
        <v>17974</v>
      </c>
      <c r="E2407" s="36" t="s">
        <v>16898</v>
      </c>
      <c r="F2407" s="36" t="s">
        <v>18032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24766</v>
      </c>
      <c r="C2408" s="36" t="s">
        <v>188</v>
      </c>
      <c r="D2408" s="36" t="s">
        <v>20557</v>
      </c>
      <c r="E2408" s="36" t="s">
        <v>16884</v>
      </c>
      <c r="F2408" s="36" t="s">
        <v>18199</v>
      </c>
      <c r="G2408" s="36" t="s">
        <v>123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24499</v>
      </c>
      <c r="C2409" s="36" t="s">
        <v>188</v>
      </c>
      <c r="D2409" s="36" t="s">
        <v>24500</v>
      </c>
      <c r="E2409" s="36" t="s">
        <v>17298</v>
      </c>
      <c r="F2409" s="36" t="s">
        <v>18199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25195</v>
      </c>
      <c r="C2410" s="36" t="s">
        <v>188</v>
      </c>
      <c r="D2410" s="36" t="s">
        <v>17100</v>
      </c>
      <c r="E2410" s="36" t="s">
        <v>16850</v>
      </c>
      <c r="F2410" s="36" t="s">
        <v>18199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21552</v>
      </c>
      <c r="C2411" s="36" t="s">
        <v>188</v>
      </c>
      <c r="D2411" s="36" t="s">
        <v>17101</v>
      </c>
      <c r="E2411" s="36" t="s">
        <v>17021</v>
      </c>
      <c r="F2411" s="36" t="s">
        <v>18199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22403</v>
      </c>
      <c r="C2412" s="36" t="s">
        <v>188</v>
      </c>
      <c r="D2412" s="36" t="s">
        <v>17102</v>
      </c>
      <c r="E2412" s="36" t="s">
        <v>16884</v>
      </c>
      <c r="F2412" s="36" t="s">
        <v>18199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23822</v>
      </c>
      <c r="C2413" s="36" t="s">
        <v>188</v>
      </c>
      <c r="D2413" s="36" t="s">
        <v>17104</v>
      </c>
      <c r="E2413" s="36" t="s">
        <v>17188</v>
      </c>
      <c r="F2413" s="36" t="s">
        <v>18199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25196</v>
      </c>
      <c r="C2414" s="36" t="s">
        <v>188</v>
      </c>
      <c r="D2414" s="36" t="s">
        <v>17105</v>
      </c>
      <c r="E2414" s="36" t="s">
        <v>17326</v>
      </c>
      <c r="F2414" s="36" t="s">
        <v>18199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23219</v>
      </c>
      <c r="C2415" s="36" t="s">
        <v>188</v>
      </c>
      <c r="D2415" s="36" t="s">
        <v>17108</v>
      </c>
      <c r="E2415" s="36" t="s">
        <v>17146</v>
      </c>
      <c r="F2415" s="36" t="s">
        <v>18199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27780</v>
      </c>
      <c r="C2416" s="36" t="s">
        <v>188</v>
      </c>
      <c r="D2416" s="36" t="s">
        <v>17109</v>
      </c>
      <c r="E2416" s="36" t="s">
        <v>16889</v>
      </c>
      <c r="F2416" s="36" t="s">
        <v>18199</v>
      </c>
      <c r="G2416" s="36" t="s">
        <v>123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23406</v>
      </c>
      <c r="C2417" s="36" t="s">
        <v>188</v>
      </c>
      <c r="D2417" s="36" t="s">
        <v>17111</v>
      </c>
      <c r="E2417" s="36" t="s">
        <v>16972</v>
      </c>
      <c r="F2417" s="36" t="s">
        <v>18199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22404</v>
      </c>
      <c r="C2418" s="36" t="s">
        <v>188</v>
      </c>
      <c r="D2418" s="36" t="s">
        <v>17113</v>
      </c>
      <c r="E2418" s="36" t="s">
        <v>17091</v>
      </c>
      <c r="F2418" s="36" t="s">
        <v>18199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27781</v>
      </c>
      <c r="C2419" s="36" t="s">
        <v>188</v>
      </c>
      <c r="D2419" s="36" t="s">
        <v>17434</v>
      </c>
      <c r="E2419" s="36" t="s">
        <v>17027</v>
      </c>
      <c r="F2419" s="36" t="s">
        <v>18199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26268</v>
      </c>
      <c r="C2420" s="36" t="s">
        <v>188</v>
      </c>
      <c r="D2420" s="36" t="s">
        <v>17114</v>
      </c>
      <c r="E2420" s="36" t="s">
        <v>17041</v>
      </c>
      <c r="F2420" s="36" t="s">
        <v>18199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24785</v>
      </c>
      <c r="C2421" s="36" t="s">
        <v>188</v>
      </c>
      <c r="D2421" s="36" t="s">
        <v>20557</v>
      </c>
      <c r="E2421" s="36" t="s">
        <v>17006</v>
      </c>
      <c r="F2421" s="36" t="s">
        <v>18205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25907</v>
      </c>
      <c r="C2422" s="36" t="s">
        <v>188</v>
      </c>
      <c r="D2422" s="36" t="s">
        <v>17101</v>
      </c>
      <c r="E2422" s="36" t="s">
        <v>16929</v>
      </c>
      <c r="F2422" s="36" t="s">
        <v>18205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28132</v>
      </c>
      <c r="C2423" s="36" t="s">
        <v>188</v>
      </c>
      <c r="D2423" s="36" t="s">
        <v>28133</v>
      </c>
      <c r="E2423" s="36" t="s">
        <v>17188</v>
      </c>
      <c r="F2423" s="36" t="s">
        <v>18205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28134</v>
      </c>
      <c r="C2424" s="36" t="s">
        <v>188</v>
      </c>
      <c r="D2424" s="36" t="s">
        <v>17105</v>
      </c>
      <c r="E2424" s="36" t="s">
        <v>16979</v>
      </c>
      <c r="F2424" s="36" t="s">
        <v>18205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8577</v>
      </c>
      <c r="C2425" s="36" t="s">
        <v>188</v>
      </c>
      <c r="D2425" s="36" t="s">
        <v>17761</v>
      </c>
      <c r="E2425" s="36" t="s">
        <v>17700</v>
      </c>
      <c r="F2425" s="36" t="s">
        <v>18205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8578</v>
      </c>
      <c r="C2426" s="36" t="s">
        <v>188</v>
      </c>
      <c r="D2426" s="36" t="s">
        <v>18615</v>
      </c>
      <c r="E2426" s="36" t="s">
        <v>18616</v>
      </c>
      <c r="F2426" s="36" t="s">
        <v>18205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8384</v>
      </c>
      <c r="C2427" s="36" t="s">
        <v>188</v>
      </c>
      <c r="D2427" s="36" t="s">
        <v>17539</v>
      </c>
      <c r="E2427" s="36" t="s">
        <v>17093</v>
      </c>
      <c r="F2427" s="36" t="s">
        <v>18210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8385</v>
      </c>
      <c r="C2428" s="36" t="s">
        <v>188</v>
      </c>
      <c r="D2428" s="36" t="s">
        <v>18214</v>
      </c>
      <c r="E2428" s="36" t="s">
        <v>18568</v>
      </c>
      <c r="F2428" s="36" t="s">
        <v>18210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8386</v>
      </c>
      <c r="C2429" s="36" t="s">
        <v>188</v>
      </c>
      <c r="D2429" s="36" t="s">
        <v>18215</v>
      </c>
      <c r="E2429" s="36" t="s">
        <v>18020</v>
      </c>
      <c r="F2429" s="36" t="s">
        <v>18210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1702</v>
      </c>
      <c r="C2430" s="36" t="s">
        <v>188</v>
      </c>
      <c r="D2430" s="36" t="s">
        <v>17100</v>
      </c>
      <c r="E2430" s="36" t="s">
        <v>17162</v>
      </c>
      <c r="F2430" s="36" t="s">
        <v>18246</v>
      </c>
      <c r="G2430" s="36" t="s">
        <v>123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1703</v>
      </c>
      <c r="C2431" s="36" t="s">
        <v>188</v>
      </c>
      <c r="D2431" s="36" t="s">
        <v>17545</v>
      </c>
      <c r="E2431" s="36" t="s">
        <v>17615</v>
      </c>
      <c r="F2431" s="36" t="s">
        <v>18258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13476</v>
      </c>
      <c r="C2432" s="36" t="s">
        <v>188</v>
      </c>
      <c r="D2432" s="36" t="s">
        <v>18259</v>
      </c>
      <c r="E2432" s="36" t="s">
        <v>17327</v>
      </c>
      <c r="F2432" s="36" t="s">
        <v>18248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13477</v>
      </c>
      <c r="C2433" s="36" t="s">
        <v>188</v>
      </c>
      <c r="D2433" s="36" t="s">
        <v>18169</v>
      </c>
      <c r="E2433" s="36" t="s">
        <v>16864</v>
      </c>
      <c r="F2433" s="36" t="s">
        <v>18248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1748</v>
      </c>
      <c r="B2434" s="36" t="s">
        <v>16371</v>
      </c>
      <c r="C2434" s="36" t="s">
        <v>120</v>
      </c>
      <c r="D2434" s="36" t="s">
        <v>17013</v>
      </c>
      <c r="E2434" s="36" t="s">
        <v>16881</v>
      </c>
      <c r="F2434" s="36" t="s">
        <v>18032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16213</v>
      </c>
      <c r="C2435" s="36" t="s">
        <v>120</v>
      </c>
      <c r="D2435" s="36" t="s">
        <v>17633</v>
      </c>
      <c r="E2435" s="36" t="s">
        <v>16825</v>
      </c>
      <c r="F2435" s="36" t="s">
        <v>18032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16070</v>
      </c>
      <c r="C2436" s="36" t="s">
        <v>120</v>
      </c>
      <c r="D2436" s="36" t="s">
        <v>17120</v>
      </c>
      <c r="E2436" s="36" t="s">
        <v>16959</v>
      </c>
      <c r="F2436" s="36" t="s">
        <v>18032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14608</v>
      </c>
      <c r="C2437" s="36" t="s">
        <v>120</v>
      </c>
      <c r="D2437" s="36" t="s">
        <v>17015</v>
      </c>
      <c r="E2437" s="36" t="s">
        <v>16874</v>
      </c>
      <c r="F2437" s="36" t="s">
        <v>18032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20446</v>
      </c>
      <c r="C2438" s="36" t="s">
        <v>120</v>
      </c>
      <c r="D2438" s="36" t="s">
        <v>17636</v>
      </c>
      <c r="E2438" s="36" t="s">
        <v>16958</v>
      </c>
      <c r="F2438" s="36" t="s">
        <v>18032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19837</v>
      </c>
      <c r="C2439" s="36" t="s">
        <v>120</v>
      </c>
      <c r="D2439" s="36" t="s">
        <v>17123</v>
      </c>
      <c r="E2439" s="36" t="s">
        <v>16957</v>
      </c>
      <c r="F2439" s="36" t="s">
        <v>18032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14600</v>
      </c>
      <c r="C2440" s="36" t="s">
        <v>120</v>
      </c>
      <c r="D2440" s="36" t="s">
        <v>17016</v>
      </c>
      <c r="E2440" s="36" t="s">
        <v>16957</v>
      </c>
      <c r="F2440" s="36" t="s">
        <v>18032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19227</v>
      </c>
      <c r="C2441" s="36" t="s">
        <v>120</v>
      </c>
      <c r="D2441" s="36" t="s">
        <v>17126</v>
      </c>
      <c r="E2441" s="36" t="s">
        <v>16819</v>
      </c>
      <c r="F2441" s="36" t="s">
        <v>18032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24702</v>
      </c>
      <c r="C2442" s="36" t="s">
        <v>120</v>
      </c>
      <c r="D2442" s="36" t="s">
        <v>17017</v>
      </c>
      <c r="E2442" s="36" t="s">
        <v>16821</v>
      </c>
      <c r="F2442" s="36" t="s">
        <v>18032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24703</v>
      </c>
      <c r="C2443" s="36" t="s">
        <v>120</v>
      </c>
      <c r="D2443" s="36" t="s">
        <v>17316</v>
      </c>
      <c r="E2443" s="36" t="s">
        <v>16821</v>
      </c>
      <c r="F2443" s="36" t="s">
        <v>18032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9634</v>
      </c>
      <c r="C2444" s="36" t="s">
        <v>120</v>
      </c>
      <c r="D2444" s="36" t="s">
        <v>17083</v>
      </c>
      <c r="E2444" s="36" t="s">
        <v>16821</v>
      </c>
      <c r="F2444" s="36" t="s">
        <v>18032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8175</v>
      </c>
      <c r="C2445" s="36" t="s">
        <v>120</v>
      </c>
      <c r="D2445" s="36" t="s">
        <v>17084</v>
      </c>
      <c r="E2445" s="36" t="s">
        <v>17737</v>
      </c>
      <c r="F2445" s="36" t="s">
        <v>18032</v>
      </c>
      <c r="G2445" s="36" t="s">
        <v>121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26166</v>
      </c>
      <c r="C2446" s="36" t="s">
        <v>120</v>
      </c>
      <c r="D2446" s="36" t="s">
        <v>17085</v>
      </c>
      <c r="E2446" s="36" t="s">
        <v>16924</v>
      </c>
      <c r="F2446" s="36" t="s">
        <v>18032</v>
      </c>
      <c r="G2446" s="36" t="s">
        <v>121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8176</v>
      </c>
      <c r="C2447" s="36" t="s">
        <v>120</v>
      </c>
      <c r="D2447" s="36" t="s">
        <v>17063</v>
      </c>
      <c r="E2447" s="36" t="s">
        <v>16819</v>
      </c>
      <c r="F2447" s="36" t="s">
        <v>18032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16214</v>
      </c>
      <c r="C2448" s="36" t="s">
        <v>120</v>
      </c>
      <c r="D2448" s="36" t="s">
        <v>17132</v>
      </c>
      <c r="E2448" s="36" t="s">
        <v>16836</v>
      </c>
      <c r="F2448" s="36" t="s">
        <v>18032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19015</v>
      </c>
      <c r="C2449" s="36" t="s">
        <v>120</v>
      </c>
      <c r="D2449" s="36" t="s">
        <v>17140</v>
      </c>
      <c r="E2449" s="36" t="s">
        <v>16935</v>
      </c>
      <c r="F2449" s="36" t="s">
        <v>18032</v>
      </c>
      <c r="G2449" s="36" t="s">
        <v>121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21453</v>
      </c>
      <c r="C2450" s="36" t="s">
        <v>120</v>
      </c>
      <c r="D2450" s="36" t="s">
        <v>17143</v>
      </c>
      <c r="E2450" s="36" t="s">
        <v>17769</v>
      </c>
      <c r="F2450" s="36" t="s">
        <v>18032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21454</v>
      </c>
      <c r="C2451" s="36" t="s">
        <v>120</v>
      </c>
      <c r="D2451" s="36" t="s">
        <v>17144</v>
      </c>
      <c r="E2451" s="36" t="s">
        <v>17358</v>
      </c>
      <c r="F2451" s="36" t="s">
        <v>18032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20242</v>
      </c>
      <c r="C2452" s="36" t="s">
        <v>120</v>
      </c>
      <c r="D2452" s="36" t="s">
        <v>17145</v>
      </c>
      <c r="E2452" s="36" t="s">
        <v>17148</v>
      </c>
      <c r="F2452" s="36" t="s">
        <v>18032</v>
      </c>
      <c r="G2452" s="36" t="s">
        <v>121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20410</v>
      </c>
      <c r="C2453" s="36" t="s">
        <v>120</v>
      </c>
      <c r="D2453" s="36" t="s">
        <v>17147</v>
      </c>
      <c r="E2453" s="36" t="s">
        <v>16885</v>
      </c>
      <c r="F2453" s="36" t="s">
        <v>18032</v>
      </c>
      <c r="G2453" s="36" t="s">
        <v>121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19838</v>
      </c>
      <c r="C2454" s="36" t="s">
        <v>120</v>
      </c>
      <c r="D2454" s="36" t="s">
        <v>17150</v>
      </c>
      <c r="E2454" s="36" t="s">
        <v>16885</v>
      </c>
      <c r="F2454" s="36" t="s">
        <v>18032</v>
      </c>
      <c r="G2454" s="36" t="s">
        <v>121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27279</v>
      </c>
      <c r="C2455" s="36" t="s">
        <v>120</v>
      </c>
      <c r="D2455" s="36" t="s">
        <v>17013</v>
      </c>
      <c r="E2455" s="36" t="s">
        <v>17152</v>
      </c>
      <c r="F2455" s="36" t="s">
        <v>18199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25090</v>
      </c>
      <c r="C2456" s="36" t="s">
        <v>120</v>
      </c>
      <c r="D2456" s="36" t="s">
        <v>17120</v>
      </c>
      <c r="E2456" s="36" t="s">
        <v>17357</v>
      </c>
      <c r="F2456" s="36" t="s">
        <v>18199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27609</v>
      </c>
      <c r="C2457" s="36" t="s">
        <v>120</v>
      </c>
      <c r="D2457" s="36" t="s">
        <v>17122</v>
      </c>
      <c r="E2457" s="36" t="s">
        <v>16826</v>
      </c>
      <c r="F2457" s="36" t="s">
        <v>18199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23017</v>
      </c>
      <c r="C2458" s="36" t="s">
        <v>120</v>
      </c>
      <c r="D2458" s="36" t="s">
        <v>17015</v>
      </c>
      <c r="E2458" s="36" t="s">
        <v>17231</v>
      </c>
      <c r="F2458" s="36" t="s">
        <v>18199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22190</v>
      </c>
      <c r="C2459" s="36" t="s">
        <v>120</v>
      </c>
      <c r="D2459" s="36" t="s">
        <v>17123</v>
      </c>
      <c r="E2459" s="36" t="s">
        <v>16845</v>
      </c>
      <c r="F2459" s="36" t="s">
        <v>18199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26252</v>
      </c>
      <c r="C2460" s="36" t="s">
        <v>120</v>
      </c>
      <c r="D2460" s="36" t="s">
        <v>17125</v>
      </c>
      <c r="E2460" s="36" t="s">
        <v>16878</v>
      </c>
      <c r="F2460" s="36" t="s">
        <v>18199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8579</v>
      </c>
      <c r="C2461" s="36" t="s">
        <v>120</v>
      </c>
      <c r="D2461" s="36" t="s">
        <v>17016</v>
      </c>
      <c r="E2461" s="36" t="s">
        <v>16824</v>
      </c>
      <c r="F2461" s="36" t="s">
        <v>18199</v>
      </c>
      <c r="G2461" s="36" t="s">
        <v>121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8580</v>
      </c>
      <c r="C2462" s="36" t="s">
        <v>120</v>
      </c>
      <c r="D2462" s="36" t="s">
        <v>17126</v>
      </c>
      <c r="E2462" s="36" t="s">
        <v>16875</v>
      </c>
      <c r="F2462" s="36" t="s">
        <v>18199</v>
      </c>
      <c r="G2462" s="36" t="s">
        <v>121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8581</v>
      </c>
      <c r="C2463" s="36" t="s">
        <v>120</v>
      </c>
      <c r="D2463" s="36" t="s">
        <v>17017</v>
      </c>
      <c r="E2463" s="36" t="s">
        <v>16958</v>
      </c>
      <c r="F2463" s="36" t="s">
        <v>18199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15822</v>
      </c>
      <c r="C2464" s="36" t="s">
        <v>120</v>
      </c>
      <c r="D2464" s="36" t="s">
        <v>17316</v>
      </c>
      <c r="E2464" s="36" t="s">
        <v>16958</v>
      </c>
      <c r="F2464" s="36" t="s">
        <v>18199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8582</v>
      </c>
      <c r="C2465" s="36" t="s">
        <v>120</v>
      </c>
      <c r="D2465" s="36" t="s">
        <v>17080</v>
      </c>
      <c r="E2465" s="36" t="s">
        <v>16821</v>
      </c>
      <c r="F2465" s="36" t="s">
        <v>18199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22191</v>
      </c>
      <c r="C2466" s="36" t="s">
        <v>120</v>
      </c>
      <c r="D2466" s="36" t="s">
        <v>17081</v>
      </c>
      <c r="E2466" s="36" t="s">
        <v>16852</v>
      </c>
      <c r="F2466" s="36" t="s">
        <v>18199</v>
      </c>
      <c r="G2466" s="36" t="s">
        <v>121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22192</v>
      </c>
      <c r="C2467" s="36" t="s">
        <v>120</v>
      </c>
      <c r="D2467" s="36" t="s">
        <v>17082</v>
      </c>
      <c r="E2467" s="36" t="s">
        <v>16881</v>
      </c>
      <c r="F2467" s="36" t="s">
        <v>18199</v>
      </c>
      <c r="G2467" s="36" t="s">
        <v>121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8583</v>
      </c>
      <c r="C2468" s="36" t="s">
        <v>120</v>
      </c>
      <c r="D2468" s="36" t="s">
        <v>17061</v>
      </c>
      <c r="E2468" s="36" t="s">
        <v>16960</v>
      </c>
      <c r="F2468" s="36" t="s">
        <v>18199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21570</v>
      </c>
      <c r="C2469" s="36" t="s">
        <v>120</v>
      </c>
      <c r="D2469" s="36" t="s">
        <v>17387</v>
      </c>
      <c r="E2469" s="36" t="s">
        <v>17219</v>
      </c>
      <c r="F2469" s="36" t="s">
        <v>18199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27280</v>
      </c>
      <c r="C2470" s="36" t="s">
        <v>120</v>
      </c>
      <c r="D2470" s="36" t="s">
        <v>17150</v>
      </c>
      <c r="E2470" s="36" t="s">
        <v>17066</v>
      </c>
      <c r="F2470" s="36" t="s">
        <v>18199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28358</v>
      </c>
      <c r="C2471" s="36" t="s">
        <v>120</v>
      </c>
      <c r="D2471" s="36" t="s">
        <v>17120</v>
      </c>
      <c r="E2471" s="36" t="s">
        <v>17006</v>
      </c>
      <c r="F2471" s="36" t="s">
        <v>18205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19167</v>
      </c>
      <c r="C2472" s="36" t="s">
        <v>120</v>
      </c>
      <c r="D2472" s="36" t="s">
        <v>17122</v>
      </c>
      <c r="E2472" s="36" t="s">
        <v>16885</v>
      </c>
      <c r="F2472" s="36" t="s">
        <v>18205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21762</v>
      </c>
      <c r="C2473" s="36" t="s">
        <v>120</v>
      </c>
      <c r="D2473" s="36" t="s">
        <v>17123</v>
      </c>
      <c r="E2473" s="36" t="s">
        <v>17050</v>
      </c>
      <c r="F2473" s="36" t="s">
        <v>18205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15935</v>
      </c>
      <c r="C2474" s="36" t="s">
        <v>120</v>
      </c>
      <c r="D2474" s="36" t="s">
        <v>17017</v>
      </c>
      <c r="E2474" s="36" t="s">
        <v>16842</v>
      </c>
      <c r="F2474" s="36" t="s">
        <v>18205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15936</v>
      </c>
      <c r="C2475" s="36" t="s">
        <v>120</v>
      </c>
      <c r="D2475" s="36" t="s">
        <v>17079</v>
      </c>
      <c r="E2475" s="36" t="s">
        <v>16874</v>
      </c>
      <c r="F2475" s="36" t="s">
        <v>18205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19988</v>
      </c>
      <c r="C2476" s="36" t="s">
        <v>120</v>
      </c>
      <c r="D2476" s="36" t="s">
        <v>17132</v>
      </c>
      <c r="E2476" s="36" t="s">
        <v>17711</v>
      </c>
      <c r="F2476" s="36" t="s">
        <v>18205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19168</v>
      </c>
      <c r="C2477" s="36" t="s">
        <v>120</v>
      </c>
      <c r="D2477" s="36" t="s">
        <v>17387</v>
      </c>
      <c r="E2477" s="36" t="s">
        <v>16862</v>
      </c>
      <c r="F2477" s="36" t="s">
        <v>18205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28476</v>
      </c>
      <c r="C2478" s="36" t="s">
        <v>120</v>
      </c>
      <c r="D2478" s="36" t="s">
        <v>17016</v>
      </c>
      <c r="E2478" s="36" t="s">
        <v>16879</v>
      </c>
      <c r="F2478" s="36" t="s">
        <v>18210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28583</v>
      </c>
      <c r="C2479" s="36" t="s">
        <v>120</v>
      </c>
      <c r="D2479" s="36" t="s">
        <v>17120</v>
      </c>
      <c r="E2479" s="36" t="s">
        <v>16862</v>
      </c>
      <c r="F2479" s="36" t="s">
        <v>18252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24826</v>
      </c>
      <c r="C2480" s="36" t="s">
        <v>120</v>
      </c>
      <c r="D2480" s="36" t="s">
        <v>17015</v>
      </c>
      <c r="E2480" s="36" t="s">
        <v>17004</v>
      </c>
      <c r="F2480" s="36" t="s">
        <v>18252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16461</v>
      </c>
      <c r="C2481" s="36" t="s">
        <v>188</v>
      </c>
      <c r="D2481" s="36" t="s">
        <v>17013</v>
      </c>
      <c r="E2481" s="36" t="s">
        <v>16923</v>
      </c>
      <c r="F2481" s="36" t="s">
        <v>18032</v>
      </c>
      <c r="G2481" s="36" t="s">
        <v>123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22113</v>
      </c>
      <c r="C2482" s="36" t="s">
        <v>188</v>
      </c>
      <c r="D2482" s="36" t="s">
        <v>17633</v>
      </c>
      <c r="E2482" s="36" t="s">
        <v>16884</v>
      </c>
      <c r="F2482" s="36" t="s">
        <v>18032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19486</v>
      </c>
      <c r="C2483" s="36" t="s">
        <v>188</v>
      </c>
      <c r="D2483" s="36" t="s">
        <v>17120</v>
      </c>
      <c r="E2483" s="36" t="s">
        <v>17310</v>
      </c>
      <c r="F2483" s="36" t="s">
        <v>18032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19683</v>
      </c>
      <c r="C2484" s="36" t="s">
        <v>188</v>
      </c>
      <c r="D2484" s="36" t="s">
        <v>17015</v>
      </c>
      <c r="E2484" s="36" t="s">
        <v>17072</v>
      </c>
      <c r="F2484" s="36" t="s">
        <v>18032</v>
      </c>
      <c r="G2484" s="36" t="s">
        <v>123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20466</v>
      </c>
      <c r="C2485" s="36" t="s">
        <v>188</v>
      </c>
      <c r="D2485" s="36" t="s">
        <v>17636</v>
      </c>
      <c r="E2485" s="36" t="s">
        <v>17053</v>
      </c>
      <c r="F2485" s="36" t="s">
        <v>18032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19891</v>
      </c>
      <c r="C2486" s="36" t="s">
        <v>188</v>
      </c>
      <c r="D2486" s="36" t="s">
        <v>17123</v>
      </c>
      <c r="E2486" s="36" t="s">
        <v>17176</v>
      </c>
      <c r="F2486" s="36" t="s">
        <v>18032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22363</v>
      </c>
      <c r="C2487" s="36" t="s">
        <v>188</v>
      </c>
      <c r="D2487" s="36" t="s">
        <v>17016</v>
      </c>
      <c r="E2487" s="36" t="s">
        <v>17007</v>
      </c>
      <c r="F2487" s="36" t="s">
        <v>18032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21702</v>
      </c>
      <c r="C2488" s="36" t="s">
        <v>188</v>
      </c>
      <c r="D2488" s="36" t="s">
        <v>17126</v>
      </c>
      <c r="E2488" s="36" t="s">
        <v>16940</v>
      </c>
      <c r="F2488" s="36" t="s">
        <v>18032</v>
      </c>
      <c r="G2488" s="36" t="s">
        <v>123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26039</v>
      </c>
      <c r="C2489" s="36" t="s">
        <v>188</v>
      </c>
      <c r="D2489" s="36" t="s">
        <v>17085</v>
      </c>
      <c r="E2489" s="36" t="s">
        <v>18510</v>
      </c>
      <c r="F2489" s="36" t="s">
        <v>18032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16215</v>
      </c>
      <c r="C2490" s="36" t="s">
        <v>188</v>
      </c>
      <c r="D2490" s="36" t="s">
        <v>17132</v>
      </c>
      <c r="E2490" s="36" t="s">
        <v>16821</v>
      </c>
      <c r="F2490" s="36" t="s">
        <v>18032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20467</v>
      </c>
      <c r="C2491" s="36" t="s">
        <v>188</v>
      </c>
      <c r="D2491" s="36" t="s">
        <v>17251</v>
      </c>
      <c r="E2491" s="36" t="s">
        <v>16912</v>
      </c>
      <c r="F2491" s="36" t="s">
        <v>18032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14601</v>
      </c>
      <c r="C2492" s="36" t="s">
        <v>188</v>
      </c>
      <c r="D2492" s="36" t="s">
        <v>17135</v>
      </c>
      <c r="E2492" s="36" t="s">
        <v>16822</v>
      </c>
      <c r="F2492" s="36" t="s">
        <v>18032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21703</v>
      </c>
      <c r="C2493" s="36" t="s">
        <v>188</v>
      </c>
      <c r="D2493" s="36" t="s">
        <v>17140</v>
      </c>
      <c r="E2493" s="36" t="s">
        <v>16822</v>
      </c>
      <c r="F2493" s="36" t="s">
        <v>18032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19892</v>
      </c>
      <c r="C2494" s="36" t="s">
        <v>188</v>
      </c>
      <c r="D2494" s="36" t="s">
        <v>17142</v>
      </c>
      <c r="E2494" s="36" t="s">
        <v>16957</v>
      </c>
      <c r="F2494" s="36" t="s">
        <v>18032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19207</v>
      </c>
      <c r="C2495" s="36" t="s">
        <v>188</v>
      </c>
      <c r="D2495" s="36" t="s">
        <v>17143</v>
      </c>
      <c r="E2495" s="36" t="s">
        <v>16874</v>
      </c>
      <c r="F2495" s="36" t="s">
        <v>18032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20945</v>
      </c>
      <c r="C2496" s="36" t="s">
        <v>188</v>
      </c>
      <c r="D2496" s="36" t="s">
        <v>17144</v>
      </c>
      <c r="E2496" s="36" t="s">
        <v>16912</v>
      </c>
      <c r="F2496" s="36" t="s">
        <v>18032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19893</v>
      </c>
      <c r="C2497" s="36" t="s">
        <v>188</v>
      </c>
      <c r="D2497" s="36" t="s">
        <v>17145</v>
      </c>
      <c r="E2497" s="36" t="s">
        <v>16964</v>
      </c>
      <c r="F2497" s="36" t="s">
        <v>18032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16528</v>
      </c>
      <c r="C2498" s="36" t="s">
        <v>188</v>
      </c>
      <c r="D2498" s="36" t="s">
        <v>17147</v>
      </c>
      <c r="E2498" s="36" t="s">
        <v>16968</v>
      </c>
      <c r="F2498" s="36" t="s">
        <v>18032</v>
      </c>
      <c r="G2498" s="36" t="s">
        <v>123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19684</v>
      </c>
      <c r="C2499" s="36" t="s">
        <v>188</v>
      </c>
      <c r="D2499" s="36" t="s">
        <v>17150</v>
      </c>
      <c r="E2499" s="36" t="s">
        <v>17014</v>
      </c>
      <c r="F2499" s="36" t="s">
        <v>18032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22405</v>
      </c>
      <c r="C2500" s="36" t="s">
        <v>188</v>
      </c>
      <c r="D2500" s="36" t="s">
        <v>17013</v>
      </c>
      <c r="E2500" s="36" t="s">
        <v>17188</v>
      </c>
      <c r="F2500" s="36" t="s">
        <v>18199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22406</v>
      </c>
      <c r="C2501" s="36" t="s">
        <v>188</v>
      </c>
      <c r="D2501" s="36" t="s">
        <v>17120</v>
      </c>
      <c r="E2501" s="36" t="s">
        <v>17024</v>
      </c>
      <c r="F2501" s="36" t="s">
        <v>18199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27782</v>
      </c>
      <c r="C2502" s="36" t="s">
        <v>188</v>
      </c>
      <c r="D2502" s="36" t="s">
        <v>17122</v>
      </c>
      <c r="E2502" s="36" t="s">
        <v>17035</v>
      </c>
      <c r="F2502" s="36" t="s">
        <v>18199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24126</v>
      </c>
      <c r="C2503" s="36" t="s">
        <v>188</v>
      </c>
      <c r="D2503" s="36" t="s">
        <v>17015</v>
      </c>
      <c r="E2503" s="36" t="s">
        <v>16856</v>
      </c>
      <c r="F2503" s="36" t="s">
        <v>18199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22150</v>
      </c>
      <c r="C2504" s="36" t="s">
        <v>188</v>
      </c>
      <c r="D2504" s="36" t="s">
        <v>17123</v>
      </c>
      <c r="E2504" s="36" t="s">
        <v>17510</v>
      </c>
      <c r="F2504" s="36" t="s">
        <v>18199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26269</v>
      </c>
      <c r="C2505" s="36" t="s">
        <v>188</v>
      </c>
      <c r="D2505" s="36" t="s">
        <v>17125</v>
      </c>
      <c r="E2505" s="36" t="s">
        <v>16819</v>
      </c>
      <c r="F2505" s="36" t="s">
        <v>18199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27783</v>
      </c>
      <c r="C2506" s="36" t="s">
        <v>188</v>
      </c>
      <c r="D2506" s="36" t="s">
        <v>17016</v>
      </c>
      <c r="E2506" s="36" t="s">
        <v>17602</v>
      </c>
      <c r="F2506" s="36" t="s">
        <v>18199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7225</v>
      </c>
      <c r="C2507" s="36" t="s">
        <v>188</v>
      </c>
      <c r="D2507" s="36" t="s">
        <v>17126</v>
      </c>
      <c r="E2507" s="36" t="s">
        <v>17262</v>
      </c>
      <c r="F2507" s="36" t="s">
        <v>18199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7226</v>
      </c>
      <c r="C2508" s="36" t="s">
        <v>188</v>
      </c>
      <c r="D2508" s="36" t="s">
        <v>17017</v>
      </c>
      <c r="E2508" s="36" t="s">
        <v>16836</v>
      </c>
      <c r="F2508" s="36" t="s">
        <v>18199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15823</v>
      </c>
      <c r="C2509" s="36" t="s">
        <v>188</v>
      </c>
      <c r="D2509" s="36" t="s">
        <v>17316</v>
      </c>
      <c r="E2509" s="36" t="s">
        <v>16959</v>
      </c>
      <c r="F2509" s="36" t="s">
        <v>18199</v>
      </c>
      <c r="G2509" s="36" t="s">
        <v>123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24127</v>
      </c>
      <c r="C2510" s="36" t="s">
        <v>188</v>
      </c>
      <c r="D2510" s="36" t="s">
        <v>17079</v>
      </c>
      <c r="E2510" s="36" t="s">
        <v>17751</v>
      </c>
      <c r="F2510" s="36" t="s">
        <v>18199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8584</v>
      </c>
      <c r="C2511" s="36" t="s">
        <v>188</v>
      </c>
      <c r="D2511" s="36" t="s">
        <v>17215</v>
      </c>
      <c r="E2511" s="36" t="s">
        <v>16822</v>
      </c>
      <c r="F2511" s="36" t="s">
        <v>18199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27784</v>
      </c>
      <c r="C2512" s="36" t="s">
        <v>188</v>
      </c>
      <c r="D2512" s="36" t="s">
        <v>17137</v>
      </c>
      <c r="E2512" s="36" t="s">
        <v>16842</v>
      </c>
      <c r="F2512" s="36" t="s">
        <v>18199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27785</v>
      </c>
      <c r="C2513" s="36" t="s">
        <v>188</v>
      </c>
      <c r="D2513" s="36" t="s">
        <v>17143</v>
      </c>
      <c r="E2513" s="36" t="s">
        <v>16880</v>
      </c>
      <c r="F2513" s="36" t="s">
        <v>18199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23220</v>
      </c>
      <c r="C2514" s="36" t="s">
        <v>188</v>
      </c>
      <c r="D2514" s="36" t="s">
        <v>17144</v>
      </c>
      <c r="E2514" s="36" t="s">
        <v>17231</v>
      </c>
      <c r="F2514" s="36" t="s">
        <v>18199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23407</v>
      </c>
      <c r="C2515" s="36" t="s">
        <v>188</v>
      </c>
      <c r="D2515" s="36" t="s">
        <v>17145</v>
      </c>
      <c r="E2515" s="36" t="s">
        <v>16923</v>
      </c>
      <c r="F2515" s="36" t="s">
        <v>18199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15824</v>
      </c>
      <c r="C2516" s="36" t="s">
        <v>188</v>
      </c>
      <c r="D2516" s="36" t="s">
        <v>17387</v>
      </c>
      <c r="E2516" s="36" t="s">
        <v>16924</v>
      </c>
      <c r="F2516" s="36" t="s">
        <v>18199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24128</v>
      </c>
      <c r="C2517" s="36" t="s">
        <v>188</v>
      </c>
      <c r="D2517" s="36" t="s">
        <v>17147</v>
      </c>
      <c r="E2517" s="36" t="s">
        <v>17232</v>
      </c>
      <c r="F2517" s="36" t="s">
        <v>18199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23823</v>
      </c>
      <c r="C2518" s="36" t="s">
        <v>188</v>
      </c>
      <c r="D2518" s="36" t="s">
        <v>17150</v>
      </c>
      <c r="E2518" s="36" t="s">
        <v>17298</v>
      </c>
      <c r="F2518" s="36" t="s">
        <v>18199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28135</v>
      </c>
      <c r="C2519" s="36" t="s">
        <v>188</v>
      </c>
      <c r="D2519" s="36" t="s">
        <v>17013</v>
      </c>
      <c r="E2519" s="36" t="s">
        <v>17034</v>
      </c>
      <c r="F2519" s="36" t="s">
        <v>18205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19169</v>
      </c>
      <c r="C2520" s="36" t="s">
        <v>188</v>
      </c>
      <c r="D2520" s="36" t="s">
        <v>17132</v>
      </c>
      <c r="E2520" s="36" t="s">
        <v>16917</v>
      </c>
      <c r="F2520" s="36" t="s">
        <v>18205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23321</v>
      </c>
      <c r="C2521" s="36" t="s">
        <v>188</v>
      </c>
      <c r="D2521" s="36" t="s">
        <v>17143</v>
      </c>
      <c r="E2521" s="36" t="s">
        <v>17103</v>
      </c>
      <c r="F2521" s="36" t="s">
        <v>18205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15937</v>
      </c>
      <c r="C2522" s="36" t="s">
        <v>188</v>
      </c>
      <c r="D2522" s="36" t="s">
        <v>17387</v>
      </c>
      <c r="E2522" s="36" t="s">
        <v>16973</v>
      </c>
      <c r="F2522" s="36" t="s">
        <v>18205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28557</v>
      </c>
      <c r="C2523" s="36" t="s">
        <v>188</v>
      </c>
      <c r="D2523" s="36" t="s">
        <v>17132</v>
      </c>
      <c r="E2523" s="36" t="s">
        <v>16917</v>
      </c>
      <c r="F2523" s="36" t="s">
        <v>18210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28558</v>
      </c>
      <c r="C2524" s="36" t="s">
        <v>188</v>
      </c>
      <c r="D2524" s="36" t="s">
        <v>17143</v>
      </c>
      <c r="E2524" s="36" t="s">
        <v>16884</v>
      </c>
      <c r="F2524" s="36" t="s">
        <v>18210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24883</v>
      </c>
      <c r="C2525" s="36" t="s">
        <v>188</v>
      </c>
      <c r="D2525" s="36" t="s">
        <v>17120</v>
      </c>
      <c r="E2525" s="36" t="s">
        <v>17457</v>
      </c>
      <c r="F2525" s="36" t="s">
        <v>18252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13977</v>
      </c>
      <c r="B2526" s="36" t="s">
        <v>28990</v>
      </c>
      <c r="C2526" s="36" t="s">
        <v>120</v>
      </c>
      <c r="D2526" s="36" t="s">
        <v>24354</v>
      </c>
      <c r="E2526" s="36" t="s">
        <v>16845</v>
      </c>
      <c r="F2526" s="36" t="s">
        <v>18032</v>
      </c>
      <c r="G2526" s="36" t="s">
        <v>123</v>
      </c>
      <c r="H2526" s="1"/>
      <c r="I2526" s="1"/>
      <c r="K2526" s="1"/>
    </row>
    <row r="2527" spans="1:11" customFormat="1" ht="15" hidden="1" x14ac:dyDescent="0.25">
      <c r="A2527" s="36"/>
      <c r="B2527" s="36" t="s">
        <v>16407</v>
      </c>
      <c r="C2527" s="36" t="s">
        <v>120</v>
      </c>
      <c r="D2527" s="36" t="s">
        <v>26742</v>
      </c>
      <c r="E2527" s="36" t="s">
        <v>17022</v>
      </c>
      <c r="F2527" s="36" t="s">
        <v>18032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14204</v>
      </c>
      <c r="C2528" s="36" t="s">
        <v>120</v>
      </c>
      <c r="D2528" s="36" t="s">
        <v>27032</v>
      </c>
      <c r="E2528" s="36" t="s">
        <v>16826</v>
      </c>
      <c r="F2528" s="36" t="s">
        <v>18032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13999</v>
      </c>
      <c r="C2529" s="36" t="s">
        <v>120</v>
      </c>
      <c r="D2529" s="36" t="s">
        <v>26560</v>
      </c>
      <c r="E2529" s="36" t="s">
        <v>16958</v>
      </c>
      <c r="F2529" s="36" t="s">
        <v>18032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27281</v>
      </c>
      <c r="C2530" s="36" t="s">
        <v>120</v>
      </c>
      <c r="D2530" s="36" t="s">
        <v>27282</v>
      </c>
      <c r="E2530" s="36" t="s">
        <v>16968</v>
      </c>
      <c r="F2530" s="36" t="s">
        <v>18199</v>
      </c>
      <c r="G2530" s="36" t="s">
        <v>121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26959</v>
      </c>
      <c r="C2531" s="36" t="s">
        <v>188</v>
      </c>
      <c r="D2531" s="36" t="s">
        <v>26960</v>
      </c>
      <c r="E2531" s="36" t="s">
        <v>16822</v>
      </c>
      <c r="F2531" s="36" t="s">
        <v>18032</v>
      </c>
      <c r="G2531" s="36" t="s">
        <v>123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26740</v>
      </c>
      <c r="C2532" s="36" t="s">
        <v>188</v>
      </c>
      <c r="D2532" s="36" t="s">
        <v>26741</v>
      </c>
      <c r="E2532" s="36" t="s">
        <v>17231</v>
      </c>
      <c r="F2532" s="36" t="s">
        <v>18032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14000</v>
      </c>
      <c r="C2533" s="36" t="s">
        <v>188</v>
      </c>
      <c r="D2533" s="36" t="s">
        <v>26742</v>
      </c>
      <c r="E2533" s="36" t="s">
        <v>17006</v>
      </c>
      <c r="F2533" s="36" t="s">
        <v>18032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9708</v>
      </c>
      <c r="B2534" s="36" t="s">
        <v>23310</v>
      </c>
      <c r="C2534" s="36" t="s">
        <v>120</v>
      </c>
      <c r="D2534" s="36" t="s">
        <v>17854</v>
      </c>
      <c r="E2534" s="36" t="s">
        <v>16845</v>
      </c>
      <c r="F2534" s="36" t="s">
        <v>18032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23154</v>
      </c>
      <c r="C2535" s="36" t="s">
        <v>120</v>
      </c>
      <c r="D2535" s="36" t="s">
        <v>17275</v>
      </c>
      <c r="E2535" s="36" t="s">
        <v>17483</v>
      </c>
      <c r="F2535" s="36" t="s">
        <v>18032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22281</v>
      </c>
      <c r="C2536" s="36" t="s">
        <v>120</v>
      </c>
      <c r="D2536" s="36" t="s">
        <v>17688</v>
      </c>
      <c r="E2536" s="36" t="s">
        <v>18574</v>
      </c>
      <c r="F2536" s="36" t="s">
        <v>18032</v>
      </c>
      <c r="G2536" s="36" t="s">
        <v>121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25051</v>
      </c>
      <c r="C2537" s="36" t="s">
        <v>120</v>
      </c>
      <c r="D2537" s="36" t="s">
        <v>17156</v>
      </c>
      <c r="E2537" s="36" t="s">
        <v>17315</v>
      </c>
      <c r="F2537" s="36" t="s">
        <v>18032</v>
      </c>
      <c r="G2537" s="36" t="s">
        <v>121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24704</v>
      </c>
      <c r="C2538" s="36" t="s">
        <v>120</v>
      </c>
      <c r="D2538" s="36" t="s">
        <v>17707</v>
      </c>
      <c r="E2538" s="36" t="s">
        <v>16889</v>
      </c>
      <c r="F2538" s="36" t="s">
        <v>18032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23783</v>
      </c>
      <c r="C2539" s="36" t="s">
        <v>120</v>
      </c>
      <c r="D2539" s="36" t="s">
        <v>21007</v>
      </c>
      <c r="E2539" s="36" t="s">
        <v>17345</v>
      </c>
      <c r="F2539" s="36" t="s">
        <v>18032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24705</v>
      </c>
      <c r="C2540" s="36" t="s">
        <v>120</v>
      </c>
      <c r="D2540" s="36" t="s">
        <v>18791</v>
      </c>
      <c r="E2540" s="36" t="s">
        <v>17365</v>
      </c>
      <c r="F2540" s="36" t="s">
        <v>18032</v>
      </c>
      <c r="G2540" s="36" t="s">
        <v>121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16480</v>
      </c>
      <c r="C2541" s="36" t="s">
        <v>120</v>
      </c>
      <c r="D2541" s="36" t="s">
        <v>17161</v>
      </c>
      <c r="E2541" s="36" t="s">
        <v>16884</v>
      </c>
      <c r="F2541" s="36" t="s">
        <v>18032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25799</v>
      </c>
      <c r="C2542" s="36" t="s">
        <v>120</v>
      </c>
      <c r="D2542" s="36" t="s">
        <v>17709</v>
      </c>
      <c r="E2542" s="36" t="s">
        <v>16939</v>
      </c>
      <c r="F2542" s="36" t="s">
        <v>18032</v>
      </c>
      <c r="G2542" s="36" t="s">
        <v>121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16448</v>
      </c>
      <c r="C2543" s="36" t="s">
        <v>120</v>
      </c>
      <c r="D2543" s="36" t="s">
        <v>17165</v>
      </c>
      <c r="E2543" s="36" t="s">
        <v>16923</v>
      </c>
      <c r="F2543" s="36" t="s">
        <v>18032</v>
      </c>
      <c r="G2543" s="36" t="s">
        <v>121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27283</v>
      </c>
      <c r="C2544" s="36" t="s">
        <v>120</v>
      </c>
      <c r="D2544" s="36" t="s">
        <v>17854</v>
      </c>
      <c r="E2544" s="36" t="s">
        <v>16826</v>
      </c>
      <c r="F2544" s="36" t="s">
        <v>18199</v>
      </c>
      <c r="G2544" s="36" t="s">
        <v>121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27284</v>
      </c>
      <c r="C2545" s="36" t="s">
        <v>120</v>
      </c>
      <c r="D2545" s="36" t="s">
        <v>17156</v>
      </c>
      <c r="E2545" s="36" t="s">
        <v>17548</v>
      </c>
      <c r="F2545" s="36" t="s">
        <v>18199</v>
      </c>
      <c r="G2545" s="36" t="s">
        <v>121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21374</v>
      </c>
      <c r="C2546" s="36" t="s">
        <v>120</v>
      </c>
      <c r="D2546" s="36" t="s">
        <v>20565</v>
      </c>
      <c r="E2546" s="36" t="s">
        <v>16836</v>
      </c>
      <c r="F2546" s="36" t="s">
        <v>18199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21006</v>
      </c>
      <c r="C2547" s="36" t="s">
        <v>120</v>
      </c>
      <c r="D2547" s="36" t="s">
        <v>21007</v>
      </c>
      <c r="E2547" s="36" t="s">
        <v>17746</v>
      </c>
      <c r="F2547" s="36" t="s">
        <v>18199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21008</v>
      </c>
      <c r="C2548" s="36" t="s">
        <v>120</v>
      </c>
      <c r="D2548" s="36" t="s">
        <v>17709</v>
      </c>
      <c r="E2548" s="36" t="s">
        <v>17176</v>
      </c>
      <c r="F2548" s="36" t="s">
        <v>18199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24175</v>
      </c>
      <c r="C2549" s="36" t="s">
        <v>120</v>
      </c>
      <c r="D2549" s="36" t="s">
        <v>17163</v>
      </c>
      <c r="E2549" s="36" t="s">
        <v>17032</v>
      </c>
      <c r="F2549" s="36" t="s">
        <v>18199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16393</v>
      </c>
      <c r="C2550" s="36" t="s">
        <v>120</v>
      </c>
      <c r="D2550" s="36" t="s">
        <v>18201</v>
      </c>
      <c r="E2550" s="36" t="s">
        <v>17023</v>
      </c>
      <c r="F2550" s="36" t="s">
        <v>18199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25273</v>
      </c>
      <c r="C2551" s="36" t="s">
        <v>120</v>
      </c>
      <c r="D2551" s="36" t="s">
        <v>25274</v>
      </c>
      <c r="E2551" s="36" t="s">
        <v>17352</v>
      </c>
      <c r="F2551" s="36" t="s">
        <v>18205</v>
      </c>
      <c r="G2551" s="36" t="s">
        <v>123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25275</v>
      </c>
      <c r="C2552" s="36" t="s">
        <v>120</v>
      </c>
      <c r="D2552" s="36" t="s">
        <v>25276</v>
      </c>
      <c r="E2552" s="36" t="s">
        <v>24431</v>
      </c>
      <c r="F2552" s="36" t="s">
        <v>18205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9709</v>
      </c>
      <c r="C2553" s="36" t="s">
        <v>120</v>
      </c>
      <c r="D2553" s="36" t="s">
        <v>18216</v>
      </c>
      <c r="E2553" s="36" t="s">
        <v>17875</v>
      </c>
      <c r="F2553" s="36" t="s">
        <v>18210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23457</v>
      </c>
      <c r="C2554" s="36" t="s">
        <v>120</v>
      </c>
      <c r="D2554" s="36" t="s">
        <v>17273</v>
      </c>
      <c r="E2554" s="36" t="s">
        <v>20561</v>
      </c>
      <c r="F2554" s="36" t="s">
        <v>18252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23458</v>
      </c>
      <c r="C2555" s="36" t="s">
        <v>120</v>
      </c>
      <c r="D2555" s="36" t="s">
        <v>17156</v>
      </c>
      <c r="E2555" s="36" t="s">
        <v>17768</v>
      </c>
      <c r="F2555" s="36" t="s">
        <v>18252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19894</v>
      </c>
      <c r="C2556" s="36" t="s">
        <v>188</v>
      </c>
      <c r="D2556" s="36" t="s">
        <v>17854</v>
      </c>
      <c r="E2556" s="36" t="s">
        <v>25727</v>
      </c>
      <c r="F2556" s="36" t="s">
        <v>18032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21503</v>
      </c>
      <c r="C2557" s="36" t="s">
        <v>188</v>
      </c>
      <c r="D2557" s="36" t="s">
        <v>17266</v>
      </c>
      <c r="E2557" s="36" t="s">
        <v>16912</v>
      </c>
      <c r="F2557" s="36" t="s">
        <v>18032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21504</v>
      </c>
      <c r="C2558" s="36" t="s">
        <v>188</v>
      </c>
      <c r="D2558" s="36" t="s">
        <v>17275</v>
      </c>
      <c r="E2558" s="36" t="s">
        <v>16979</v>
      </c>
      <c r="F2558" s="36" t="s">
        <v>18032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21876</v>
      </c>
      <c r="C2559" s="36" t="s">
        <v>188</v>
      </c>
      <c r="D2559" s="36" t="s">
        <v>17688</v>
      </c>
      <c r="E2559" s="36" t="s">
        <v>20562</v>
      </c>
      <c r="F2559" s="36" t="s">
        <v>18032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24395</v>
      </c>
      <c r="C2560" s="36" t="s">
        <v>188</v>
      </c>
      <c r="D2560" s="36" t="s">
        <v>17156</v>
      </c>
      <c r="E2560" s="36" t="s">
        <v>17618</v>
      </c>
      <c r="F2560" s="36" t="s">
        <v>18032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25422</v>
      </c>
      <c r="C2561" s="36" t="s">
        <v>188</v>
      </c>
      <c r="D2561" s="36" t="s">
        <v>17707</v>
      </c>
      <c r="E2561" s="36" t="s">
        <v>17225</v>
      </c>
      <c r="F2561" s="36" t="s">
        <v>18032</v>
      </c>
      <c r="G2561" s="36" t="s">
        <v>123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24676</v>
      </c>
      <c r="C2562" s="36" t="s">
        <v>188</v>
      </c>
      <c r="D2562" s="36" t="s">
        <v>21007</v>
      </c>
      <c r="E2562" s="36" t="s">
        <v>17668</v>
      </c>
      <c r="F2562" s="36" t="s">
        <v>18032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25423</v>
      </c>
      <c r="C2563" s="36" t="s">
        <v>188</v>
      </c>
      <c r="D2563" s="36" t="s">
        <v>17161</v>
      </c>
      <c r="E2563" s="36" t="s">
        <v>26743</v>
      </c>
      <c r="F2563" s="36" t="s">
        <v>18032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24501</v>
      </c>
      <c r="C2564" s="36" t="s">
        <v>188</v>
      </c>
      <c r="D2564" s="36" t="s">
        <v>17854</v>
      </c>
      <c r="E2564" s="36" t="s">
        <v>26270</v>
      </c>
      <c r="F2564" s="36" t="s">
        <v>18199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21421</v>
      </c>
      <c r="C2565" s="36" t="s">
        <v>188</v>
      </c>
      <c r="D2565" s="36" t="s">
        <v>17702</v>
      </c>
      <c r="E2565" s="36" t="s">
        <v>16979</v>
      </c>
      <c r="F2565" s="36" t="s">
        <v>18199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21052</v>
      </c>
      <c r="C2566" s="36" t="s">
        <v>188</v>
      </c>
      <c r="D2566" s="36" t="s">
        <v>17271</v>
      </c>
      <c r="E2566" s="36" t="s">
        <v>17018</v>
      </c>
      <c r="F2566" s="36" t="s">
        <v>18199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24129</v>
      </c>
      <c r="C2567" s="36" t="s">
        <v>188</v>
      </c>
      <c r="D2567" s="36" t="s">
        <v>17275</v>
      </c>
      <c r="E2567" s="36" t="s">
        <v>17270</v>
      </c>
      <c r="F2567" s="36" t="s">
        <v>18199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21237</v>
      </c>
      <c r="C2568" s="36" t="s">
        <v>188</v>
      </c>
      <c r="D2568" s="36" t="s">
        <v>17151</v>
      </c>
      <c r="E2568" s="36" t="s">
        <v>17041</v>
      </c>
      <c r="F2568" s="36" t="s">
        <v>18199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23662</v>
      </c>
      <c r="C2569" s="36" t="s">
        <v>188</v>
      </c>
      <c r="D2569" s="36" t="s">
        <v>17155</v>
      </c>
      <c r="E2569" s="36" t="s">
        <v>17869</v>
      </c>
      <c r="F2569" s="36" t="s">
        <v>18199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27786</v>
      </c>
      <c r="C2570" s="36" t="s">
        <v>188</v>
      </c>
      <c r="D2570" s="36" t="s">
        <v>17156</v>
      </c>
      <c r="E2570" s="36" t="s">
        <v>17673</v>
      </c>
      <c r="F2570" s="36" t="s">
        <v>18199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23069</v>
      </c>
      <c r="C2571" s="36" t="s">
        <v>188</v>
      </c>
      <c r="D2571" s="36" t="s">
        <v>17051</v>
      </c>
      <c r="E2571" s="36" t="s">
        <v>17281</v>
      </c>
      <c r="F2571" s="36" t="s">
        <v>18255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23070</v>
      </c>
      <c r="C2572" s="36" t="s">
        <v>188</v>
      </c>
      <c r="D2572" s="36" t="s">
        <v>17267</v>
      </c>
      <c r="E2572" s="36" t="s">
        <v>17689</v>
      </c>
      <c r="F2572" s="36" t="s">
        <v>18255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28136</v>
      </c>
      <c r="C2573" s="36" t="s">
        <v>188</v>
      </c>
      <c r="D2573" s="36" t="s">
        <v>25274</v>
      </c>
      <c r="E2573" s="36" t="s">
        <v>24699</v>
      </c>
      <c r="F2573" s="36" t="s">
        <v>18205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14259</v>
      </c>
      <c r="C2574" s="36" t="s">
        <v>188</v>
      </c>
      <c r="D2574" s="36" t="s">
        <v>18569</v>
      </c>
      <c r="E2574" s="36" t="s">
        <v>19148</v>
      </c>
      <c r="F2574" s="36" t="s">
        <v>18210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8387</v>
      </c>
      <c r="C2575" s="36" t="s">
        <v>188</v>
      </c>
      <c r="D2575" s="36" t="s">
        <v>18216</v>
      </c>
      <c r="E2575" s="36" t="s">
        <v>16852</v>
      </c>
      <c r="F2575" s="36" t="s">
        <v>18210</v>
      </c>
      <c r="G2575" s="36" t="s">
        <v>123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14260</v>
      </c>
      <c r="C2576" s="36" t="s">
        <v>188</v>
      </c>
      <c r="D2576" s="36" t="s">
        <v>18570</v>
      </c>
      <c r="E2576" s="36" t="s">
        <v>16903</v>
      </c>
      <c r="F2576" s="36" t="s">
        <v>18210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12645</v>
      </c>
      <c r="C2577" s="36" t="s">
        <v>120</v>
      </c>
      <c r="D2577" s="36" t="s">
        <v>17671</v>
      </c>
      <c r="E2577" s="36" t="s">
        <v>18368</v>
      </c>
      <c r="F2577" s="36" t="s">
        <v>18369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10599</v>
      </c>
      <c r="C2578" s="36" t="s">
        <v>120</v>
      </c>
      <c r="D2578" s="36" t="s">
        <v>17671</v>
      </c>
      <c r="E2578" s="36" t="s">
        <v>18203</v>
      </c>
      <c r="F2578" s="36" t="s">
        <v>18369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13452</v>
      </c>
      <c r="C2579" s="36" t="s">
        <v>120</v>
      </c>
      <c r="D2579" s="36" t="s">
        <v>17671</v>
      </c>
      <c r="E2579" s="36" t="s">
        <v>17090</v>
      </c>
      <c r="F2579" s="36" t="s">
        <v>18369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12730</v>
      </c>
      <c r="C2580" s="36" t="s">
        <v>120</v>
      </c>
      <c r="D2580" s="36" t="s">
        <v>17671</v>
      </c>
      <c r="E2580" s="36" t="s">
        <v>17746</v>
      </c>
      <c r="F2580" s="36" t="s">
        <v>18369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14014</v>
      </c>
      <c r="C2581" s="36" t="s">
        <v>120</v>
      </c>
      <c r="D2581" s="36" t="s">
        <v>17671</v>
      </c>
      <c r="E2581" s="36" t="s">
        <v>16834</v>
      </c>
      <c r="F2581" s="36" t="s">
        <v>18369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10600</v>
      </c>
      <c r="C2582" s="36" t="s">
        <v>120</v>
      </c>
      <c r="D2582" s="36" t="s">
        <v>17671</v>
      </c>
      <c r="E2582" s="36" t="s">
        <v>18129</v>
      </c>
      <c r="F2582" s="36" t="s">
        <v>18369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12731</v>
      </c>
      <c r="C2583" s="36" t="s">
        <v>120</v>
      </c>
      <c r="D2583" s="36" t="s">
        <v>17671</v>
      </c>
      <c r="E2583" s="36" t="s">
        <v>17018</v>
      </c>
      <c r="F2583" s="36" t="s">
        <v>18369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14015</v>
      </c>
      <c r="C2584" s="36" t="s">
        <v>120</v>
      </c>
      <c r="D2584" s="36" t="s">
        <v>17671</v>
      </c>
      <c r="E2584" s="36" t="s">
        <v>17198</v>
      </c>
      <c r="F2584" s="36" t="s">
        <v>18369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14016</v>
      </c>
      <c r="C2585" s="36" t="s">
        <v>120</v>
      </c>
      <c r="D2585" s="36" t="s">
        <v>17671</v>
      </c>
      <c r="E2585" s="36" t="s">
        <v>17226</v>
      </c>
      <c r="F2585" s="36" t="s">
        <v>18369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14017</v>
      </c>
      <c r="C2586" s="36" t="s">
        <v>120</v>
      </c>
      <c r="D2586" s="36" t="s">
        <v>17671</v>
      </c>
      <c r="E2586" s="36" t="s">
        <v>16935</v>
      </c>
      <c r="F2586" s="36" t="s">
        <v>18369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14359</v>
      </c>
      <c r="C2587" s="36" t="s">
        <v>120</v>
      </c>
      <c r="D2587" s="36" t="s">
        <v>17671</v>
      </c>
      <c r="E2587" s="36" t="s">
        <v>17690</v>
      </c>
      <c r="F2587" s="36" t="s">
        <v>18369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14753</v>
      </c>
      <c r="C2588" s="36" t="s">
        <v>120</v>
      </c>
      <c r="D2588" s="36" t="s">
        <v>17671</v>
      </c>
      <c r="E2588" s="36" t="s">
        <v>17040</v>
      </c>
      <c r="F2588" s="36" t="s">
        <v>18369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14528</v>
      </c>
      <c r="C2589" s="36" t="s">
        <v>120</v>
      </c>
      <c r="D2589" s="36" t="s">
        <v>17671</v>
      </c>
      <c r="E2589" s="36" t="s">
        <v>18370</v>
      </c>
      <c r="F2589" s="36" t="s">
        <v>18369</v>
      </c>
      <c r="G2589" s="36" t="s">
        <v>121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14018</v>
      </c>
      <c r="C2590" s="36" t="s">
        <v>120</v>
      </c>
      <c r="D2590" s="36" t="s">
        <v>17671</v>
      </c>
      <c r="E2590" s="36" t="s">
        <v>17501</v>
      </c>
      <c r="F2590" s="36" t="s">
        <v>18369</v>
      </c>
      <c r="G2590" s="36" t="s">
        <v>121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14988</v>
      </c>
      <c r="C2591" s="36" t="s">
        <v>120</v>
      </c>
      <c r="D2591" s="36" t="s">
        <v>17671</v>
      </c>
      <c r="E2591" s="36" t="s">
        <v>17243</v>
      </c>
      <c r="F2591" s="36" t="s">
        <v>18369</v>
      </c>
      <c r="G2591" s="36" t="s">
        <v>121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14360</v>
      </c>
      <c r="C2592" s="36" t="s">
        <v>120</v>
      </c>
      <c r="D2592" s="36" t="s">
        <v>17671</v>
      </c>
      <c r="E2592" s="36" t="s">
        <v>18371</v>
      </c>
      <c r="F2592" s="36" t="s">
        <v>18369</v>
      </c>
      <c r="G2592" s="36" t="s">
        <v>121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14754</v>
      </c>
      <c r="C2593" s="36" t="s">
        <v>120</v>
      </c>
      <c r="D2593" s="36" t="s">
        <v>17671</v>
      </c>
      <c r="E2593" s="36" t="s">
        <v>17908</v>
      </c>
      <c r="F2593" s="36" t="s">
        <v>18369</v>
      </c>
      <c r="G2593" s="36" t="s">
        <v>121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15052</v>
      </c>
      <c r="C2594" s="36" t="s">
        <v>120</v>
      </c>
      <c r="D2594" s="36" t="s">
        <v>17671</v>
      </c>
      <c r="E2594" s="36" t="s">
        <v>18372</v>
      </c>
      <c r="F2594" s="36" t="s">
        <v>18369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14913</v>
      </c>
      <c r="C2595" s="36" t="s">
        <v>120</v>
      </c>
      <c r="D2595" s="36" t="s">
        <v>17671</v>
      </c>
      <c r="E2595" s="36" t="s">
        <v>16994</v>
      </c>
      <c r="F2595" s="36" t="s">
        <v>18369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14755</v>
      </c>
      <c r="C2596" s="36" t="s">
        <v>120</v>
      </c>
      <c r="D2596" s="36" t="s">
        <v>17671</v>
      </c>
      <c r="E2596" s="36" t="s">
        <v>17737</v>
      </c>
      <c r="F2596" s="36" t="s">
        <v>18369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14361</v>
      </c>
      <c r="C2597" s="36" t="s">
        <v>120</v>
      </c>
      <c r="D2597" s="36" t="s">
        <v>17671</v>
      </c>
      <c r="E2597" s="36" t="s">
        <v>23938</v>
      </c>
      <c r="F2597" s="36" t="s">
        <v>18369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14756</v>
      </c>
      <c r="C2598" s="36" t="s">
        <v>120</v>
      </c>
      <c r="D2598" s="36" t="s">
        <v>17671</v>
      </c>
      <c r="E2598" s="36" t="s">
        <v>18373</v>
      </c>
      <c r="F2598" s="36" t="s">
        <v>18369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15053</v>
      </c>
      <c r="C2599" s="36" t="s">
        <v>120</v>
      </c>
      <c r="D2599" s="36" t="s">
        <v>17671</v>
      </c>
      <c r="E2599" s="36" t="s">
        <v>17815</v>
      </c>
      <c r="F2599" s="36" t="s">
        <v>18369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14757</v>
      </c>
      <c r="C2600" s="36" t="s">
        <v>120</v>
      </c>
      <c r="D2600" s="36" t="s">
        <v>17671</v>
      </c>
      <c r="E2600" s="36" t="s">
        <v>17626</v>
      </c>
      <c r="F2600" s="36" t="s">
        <v>18369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15348</v>
      </c>
      <c r="C2601" s="36" t="s">
        <v>120</v>
      </c>
      <c r="D2601" s="36" t="s">
        <v>17671</v>
      </c>
      <c r="E2601" s="36" t="s">
        <v>18374</v>
      </c>
      <c r="F2601" s="36" t="s">
        <v>18369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14758</v>
      </c>
      <c r="C2602" s="36" t="s">
        <v>120</v>
      </c>
      <c r="D2602" s="36" t="s">
        <v>17671</v>
      </c>
      <c r="E2602" s="36" t="s">
        <v>18270</v>
      </c>
      <c r="F2602" s="36" t="s">
        <v>18369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14914</v>
      </c>
      <c r="C2603" s="36" t="s">
        <v>120</v>
      </c>
      <c r="D2603" s="36" t="s">
        <v>17671</v>
      </c>
      <c r="E2603" s="36" t="s">
        <v>17627</v>
      </c>
      <c r="F2603" s="36" t="s">
        <v>18369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14915</v>
      </c>
      <c r="C2604" s="36" t="s">
        <v>120</v>
      </c>
      <c r="D2604" s="36" t="s">
        <v>17671</v>
      </c>
      <c r="E2604" s="36" t="s">
        <v>17506</v>
      </c>
      <c r="F2604" s="36" t="s">
        <v>18369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14759</v>
      </c>
      <c r="C2605" s="36" t="s">
        <v>120</v>
      </c>
      <c r="D2605" s="36" t="s">
        <v>17671</v>
      </c>
      <c r="E2605" s="36" t="s">
        <v>16940</v>
      </c>
      <c r="F2605" s="36" t="s">
        <v>18369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14916</v>
      </c>
      <c r="C2606" s="36" t="s">
        <v>120</v>
      </c>
      <c r="D2606" s="36" t="s">
        <v>17671</v>
      </c>
      <c r="E2606" s="36" t="s">
        <v>17507</v>
      </c>
      <c r="F2606" s="36" t="s">
        <v>18369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14760</v>
      </c>
      <c r="C2607" s="36" t="s">
        <v>120</v>
      </c>
      <c r="D2607" s="36" t="s">
        <v>17671</v>
      </c>
      <c r="E2607" s="36" t="s">
        <v>18899</v>
      </c>
      <c r="F2607" s="36" t="s">
        <v>18369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15349</v>
      </c>
      <c r="C2608" s="36" t="s">
        <v>120</v>
      </c>
      <c r="D2608" s="36" t="s">
        <v>17671</v>
      </c>
      <c r="E2608" s="36" t="s">
        <v>17690</v>
      </c>
      <c r="F2608" s="36" t="s">
        <v>18369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15350</v>
      </c>
      <c r="C2609" s="36" t="s">
        <v>120</v>
      </c>
      <c r="D2609" s="36" t="s">
        <v>17671</v>
      </c>
      <c r="E2609" s="36" t="s">
        <v>16836</v>
      </c>
      <c r="F2609" s="36" t="s">
        <v>18369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15054</v>
      </c>
      <c r="C2610" s="36" t="s">
        <v>120</v>
      </c>
      <c r="D2610" s="36" t="s">
        <v>17671</v>
      </c>
      <c r="E2610" s="36" t="s">
        <v>17040</v>
      </c>
      <c r="F2610" s="36" t="s">
        <v>18369</v>
      </c>
      <c r="G2610" s="36" t="s">
        <v>121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14761</v>
      </c>
      <c r="C2611" s="36" t="s">
        <v>120</v>
      </c>
      <c r="D2611" s="36" t="s">
        <v>17671</v>
      </c>
      <c r="E2611" s="36" t="s">
        <v>17700</v>
      </c>
      <c r="F2611" s="36" t="s">
        <v>18369</v>
      </c>
      <c r="G2611" s="36" t="s">
        <v>121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14917</v>
      </c>
      <c r="C2612" s="36" t="s">
        <v>120</v>
      </c>
      <c r="D2612" s="36" t="s">
        <v>17671</v>
      </c>
      <c r="E2612" s="36" t="s">
        <v>16935</v>
      </c>
      <c r="F2612" s="36" t="s">
        <v>18369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14762</v>
      </c>
      <c r="C2613" s="36" t="s">
        <v>120</v>
      </c>
      <c r="D2613" s="36" t="s">
        <v>17671</v>
      </c>
      <c r="E2613" s="36" t="s">
        <v>17690</v>
      </c>
      <c r="F2613" s="36" t="s">
        <v>18369</v>
      </c>
      <c r="G2613" s="36" t="s">
        <v>121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15351</v>
      </c>
      <c r="C2614" s="36" t="s">
        <v>120</v>
      </c>
      <c r="D2614" s="36" t="s">
        <v>17671</v>
      </c>
      <c r="E2614" s="36" t="s">
        <v>17621</v>
      </c>
      <c r="F2614" s="36" t="s">
        <v>18369</v>
      </c>
      <c r="G2614" s="36" t="s">
        <v>121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15352</v>
      </c>
      <c r="C2615" s="36" t="s">
        <v>120</v>
      </c>
      <c r="D2615" s="36" t="s">
        <v>17671</v>
      </c>
      <c r="E2615" s="36" t="s">
        <v>17565</v>
      </c>
      <c r="F2615" s="36" t="s">
        <v>18369</v>
      </c>
      <c r="G2615" s="36" t="s">
        <v>121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15353</v>
      </c>
      <c r="C2616" s="36" t="s">
        <v>120</v>
      </c>
      <c r="D2616" s="36" t="s">
        <v>17671</v>
      </c>
      <c r="E2616" s="36" t="s">
        <v>16973</v>
      </c>
      <c r="F2616" s="36" t="s">
        <v>18369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15354</v>
      </c>
      <c r="C2617" s="36" t="s">
        <v>120</v>
      </c>
      <c r="D2617" s="36" t="s">
        <v>17671</v>
      </c>
      <c r="E2617" s="36" t="s">
        <v>26553</v>
      </c>
      <c r="F2617" s="36" t="s">
        <v>18369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15355</v>
      </c>
      <c r="C2618" s="36" t="s">
        <v>120</v>
      </c>
      <c r="D2618" s="36" t="s">
        <v>17671</v>
      </c>
      <c r="E2618" s="36" t="s">
        <v>17673</v>
      </c>
      <c r="F2618" s="36" t="s">
        <v>18369</v>
      </c>
      <c r="G2618" s="36" t="s">
        <v>121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15356</v>
      </c>
      <c r="C2619" s="36" t="s">
        <v>120</v>
      </c>
      <c r="D2619" s="36" t="s">
        <v>17671</v>
      </c>
      <c r="E2619" s="36" t="s">
        <v>28894</v>
      </c>
      <c r="F2619" s="36" t="s">
        <v>18369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24573</v>
      </c>
      <c r="C2620" s="36" t="s">
        <v>120</v>
      </c>
      <c r="D2620" s="36" t="s">
        <v>17671</v>
      </c>
      <c r="E2620" s="36" t="s">
        <v>17367</v>
      </c>
      <c r="F2620" s="36" t="s">
        <v>18369</v>
      </c>
      <c r="G2620" s="36" t="s">
        <v>121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15357</v>
      </c>
      <c r="C2621" s="36" t="s">
        <v>120</v>
      </c>
      <c r="D2621" s="36" t="s">
        <v>17671</v>
      </c>
      <c r="E2621" s="36" t="s">
        <v>17141</v>
      </c>
      <c r="F2621" s="36" t="s">
        <v>18369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15358</v>
      </c>
      <c r="C2622" s="36" t="s">
        <v>120</v>
      </c>
      <c r="D2622" s="36" t="s">
        <v>17671</v>
      </c>
      <c r="E2622" s="36" t="s">
        <v>25401</v>
      </c>
      <c r="F2622" s="36" t="s">
        <v>18369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15359</v>
      </c>
      <c r="C2623" s="36" t="s">
        <v>120</v>
      </c>
      <c r="D2623" s="36" t="s">
        <v>17671</v>
      </c>
      <c r="E2623" s="36" t="s">
        <v>17755</v>
      </c>
      <c r="F2623" s="36" t="s">
        <v>18369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15360</v>
      </c>
      <c r="C2624" s="36" t="s">
        <v>120</v>
      </c>
      <c r="D2624" s="36" t="s">
        <v>17671</v>
      </c>
      <c r="E2624" s="36" t="s">
        <v>16860</v>
      </c>
      <c r="F2624" s="36" t="s">
        <v>18369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15361</v>
      </c>
      <c r="C2625" s="36" t="s">
        <v>120</v>
      </c>
      <c r="D2625" s="36" t="s">
        <v>17671</v>
      </c>
      <c r="E2625" s="36" t="s">
        <v>26758</v>
      </c>
      <c r="F2625" s="36" t="s">
        <v>18369</v>
      </c>
      <c r="G2625" s="36" t="s">
        <v>121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22071</v>
      </c>
      <c r="C2626" s="36" t="s">
        <v>120</v>
      </c>
      <c r="D2626" s="36" t="s">
        <v>17671</v>
      </c>
      <c r="E2626" s="36" t="s">
        <v>17040</v>
      </c>
      <c r="F2626" s="36" t="s">
        <v>18369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16498</v>
      </c>
      <c r="C2627" s="36" t="s">
        <v>120</v>
      </c>
      <c r="D2627" s="36" t="s">
        <v>17671</v>
      </c>
      <c r="E2627" s="36" t="s">
        <v>17979</v>
      </c>
      <c r="F2627" s="36" t="s">
        <v>18369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15362</v>
      </c>
      <c r="C2628" s="36" t="s">
        <v>120</v>
      </c>
      <c r="D2628" s="36" t="s">
        <v>17671</v>
      </c>
      <c r="E2628" s="36" t="s">
        <v>20562</v>
      </c>
      <c r="F2628" s="36" t="s">
        <v>18369</v>
      </c>
      <c r="G2628" s="36" t="s">
        <v>121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22072</v>
      </c>
      <c r="C2629" s="36" t="s">
        <v>120</v>
      </c>
      <c r="D2629" s="36" t="s">
        <v>17671</v>
      </c>
      <c r="E2629" s="36" t="s">
        <v>17075</v>
      </c>
      <c r="F2629" s="36" t="s">
        <v>18369</v>
      </c>
      <c r="G2629" s="36" t="s">
        <v>121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28895</v>
      </c>
      <c r="C2630" s="36" t="s">
        <v>120</v>
      </c>
      <c r="D2630" s="36" t="s">
        <v>17671</v>
      </c>
      <c r="E2630" s="36" t="s">
        <v>17018</v>
      </c>
      <c r="F2630" s="36" t="s">
        <v>18369</v>
      </c>
      <c r="G2630" s="36" t="s">
        <v>121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16608</v>
      </c>
      <c r="C2631" s="36" t="s">
        <v>120</v>
      </c>
      <c r="D2631" s="36" t="s">
        <v>17671</v>
      </c>
      <c r="E2631" s="36" t="s">
        <v>17390</v>
      </c>
      <c r="F2631" s="36" t="s">
        <v>18369</v>
      </c>
      <c r="G2631" s="36" t="s">
        <v>121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15363</v>
      </c>
      <c r="C2632" s="36" t="s">
        <v>120</v>
      </c>
      <c r="D2632" s="36" t="s">
        <v>17671</v>
      </c>
      <c r="E2632" s="36" t="s">
        <v>17075</v>
      </c>
      <c r="F2632" s="36" t="s">
        <v>18369</v>
      </c>
      <c r="G2632" s="36" t="s">
        <v>121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16499</v>
      </c>
      <c r="C2633" s="36" t="s">
        <v>120</v>
      </c>
      <c r="D2633" s="36" t="s">
        <v>17671</v>
      </c>
      <c r="E2633" s="36" t="s">
        <v>16949</v>
      </c>
      <c r="F2633" s="36" t="s">
        <v>18369</v>
      </c>
      <c r="G2633" s="36" t="s">
        <v>121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16500</v>
      </c>
      <c r="C2634" s="36" t="s">
        <v>120</v>
      </c>
      <c r="D2634" s="36" t="s">
        <v>17671</v>
      </c>
      <c r="E2634" s="36" t="s">
        <v>16870</v>
      </c>
      <c r="F2634" s="36" t="s">
        <v>18369</v>
      </c>
      <c r="G2634" s="36" t="s">
        <v>121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16609</v>
      </c>
      <c r="C2635" s="36" t="s">
        <v>120</v>
      </c>
      <c r="D2635" s="36" t="s">
        <v>17671</v>
      </c>
      <c r="E2635" s="36" t="s">
        <v>17091</v>
      </c>
      <c r="F2635" s="36" t="s">
        <v>18369</v>
      </c>
      <c r="G2635" s="36" t="s">
        <v>121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16553</v>
      </c>
      <c r="C2636" s="36" t="s">
        <v>120</v>
      </c>
      <c r="D2636" s="36" t="s">
        <v>17671</v>
      </c>
      <c r="E2636" s="36" t="s">
        <v>16845</v>
      </c>
      <c r="F2636" s="36" t="s">
        <v>18369</v>
      </c>
      <c r="G2636" s="36" t="s">
        <v>121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19118</v>
      </c>
      <c r="C2637" s="36" t="s">
        <v>120</v>
      </c>
      <c r="D2637" s="36" t="s">
        <v>17671</v>
      </c>
      <c r="E2637" s="36" t="s">
        <v>16860</v>
      </c>
      <c r="F2637" s="36" t="s">
        <v>18369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16501</v>
      </c>
      <c r="C2638" s="36" t="s">
        <v>120</v>
      </c>
      <c r="D2638" s="36" t="s">
        <v>17671</v>
      </c>
      <c r="E2638" s="36" t="s">
        <v>16884</v>
      </c>
      <c r="F2638" s="36" t="s">
        <v>18369</v>
      </c>
      <c r="G2638" s="36" t="s">
        <v>121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16610</v>
      </c>
      <c r="C2639" s="36" t="s">
        <v>120</v>
      </c>
      <c r="D2639" s="36" t="s">
        <v>17671</v>
      </c>
      <c r="E2639" s="36" t="s">
        <v>17006</v>
      </c>
      <c r="F2639" s="36" t="s">
        <v>18369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19767</v>
      </c>
      <c r="C2640" s="36" t="s">
        <v>120</v>
      </c>
      <c r="D2640" s="36" t="s">
        <v>17671</v>
      </c>
      <c r="E2640" s="36" t="s">
        <v>16960</v>
      </c>
      <c r="F2640" s="36" t="s">
        <v>18369</v>
      </c>
      <c r="G2640" s="36" t="s">
        <v>121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10601</v>
      </c>
      <c r="C2641" s="36" t="s">
        <v>188</v>
      </c>
      <c r="D2641" s="36" t="s">
        <v>17671</v>
      </c>
      <c r="E2641" s="36" t="s">
        <v>16841</v>
      </c>
      <c r="F2641" s="36" t="s">
        <v>18369</v>
      </c>
      <c r="G2641" s="36" t="s">
        <v>121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10602</v>
      </c>
      <c r="C2642" s="36" t="s">
        <v>188</v>
      </c>
      <c r="D2642" s="36" t="s">
        <v>17671</v>
      </c>
      <c r="E2642" s="36" t="s">
        <v>16958</v>
      </c>
      <c r="F2642" s="36" t="s">
        <v>18369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12732</v>
      </c>
      <c r="C2643" s="36" t="s">
        <v>188</v>
      </c>
      <c r="D2643" s="36" t="s">
        <v>17671</v>
      </c>
      <c r="E2643" s="36" t="s">
        <v>17023</v>
      </c>
      <c r="F2643" s="36" t="s">
        <v>18369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14019</v>
      </c>
      <c r="C2644" s="36" t="s">
        <v>188</v>
      </c>
      <c r="D2644" s="36" t="s">
        <v>17671</v>
      </c>
      <c r="E2644" s="36" t="s">
        <v>17237</v>
      </c>
      <c r="F2644" s="36" t="s">
        <v>18369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12733</v>
      </c>
      <c r="C2645" s="36" t="s">
        <v>188</v>
      </c>
      <c r="D2645" s="36" t="s">
        <v>17671</v>
      </c>
      <c r="E2645" s="36" t="s">
        <v>16917</v>
      </c>
      <c r="F2645" s="36" t="s">
        <v>18369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14020</v>
      </c>
      <c r="C2646" s="36" t="s">
        <v>188</v>
      </c>
      <c r="D2646" s="36" t="s">
        <v>17671</v>
      </c>
      <c r="E2646" s="36" t="s">
        <v>16841</v>
      </c>
      <c r="F2646" s="36" t="s">
        <v>18369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14918</v>
      </c>
      <c r="C2647" s="36" t="s">
        <v>188</v>
      </c>
      <c r="D2647" s="36" t="s">
        <v>17671</v>
      </c>
      <c r="E2647" s="36" t="s">
        <v>17170</v>
      </c>
      <c r="F2647" s="36" t="s">
        <v>18369</v>
      </c>
      <c r="G2647" s="36" t="s">
        <v>121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14362</v>
      </c>
      <c r="C2648" s="36" t="s">
        <v>188</v>
      </c>
      <c r="D2648" s="36" t="s">
        <v>17671</v>
      </c>
      <c r="E2648" s="36" t="s">
        <v>16876</v>
      </c>
      <c r="F2648" s="36" t="s">
        <v>18369</v>
      </c>
      <c r="G2648" s="36" t="s">
        <v>121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14220</v>
      </c>
      <c r="C2649" s="36" t="s">
        <v>188</v>
      </c>
      <c r="D2649" s="36" t="s">
        <v>17671</v>
      </c>
      <c r="E2649" s="36" t="s">
        <v>17023</v>
      </c>
      <c r="F2649" s="36" t="s">
        <v>18369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14021</v>
      </c>
      <c r="C2650" s="36" t="s">
        <v>188</v>
      </c>
      <c r="D2650" s="36" t="s">
        <v>17671</v>
      </c>
      <c r="E2650" s="36" t="s">
        <v>16860</v>
      </c>
      <c r="F2650" s="36" t="s">
        <v>18369</v>
      </c>
      <c r="G2650" s="36" t="s">
        <v>121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14919</v>
      </c>
      <c r="C2651" s="36" t="s">
        <v>188</v>
      </c>
      <c r="D2651" s="36" t="s">
        <v>17671</v>
      </c>
      <c r="E2651" s="36" t="s">
        <v>17141</v>
      </c>
      <c r="F2651" s="36" t="s">
        <v>18369</v>
      </c>
      <c r="G2651" s="36" t="s">
        <v>121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14363</v>
      </c>
      <c r="C2652" s="36" t="s">
        <v>188</v>
      </c>
      <c r="D2652" s="36" t="s">
        <v>17671</v>
      </c>
      <c r="E2652" s="36" t="s">
        <v>16884</v>
      </c>
      <c r="F2652" s="36" t="s">
        <v>18369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14989</v>
      </c>
      <c r="C2653" s="36" t="s">
        <v>188</v>
      </c>
      <c r="D2653" s="36" t="s">
        <v>17671</v>
      </c>
      <c r="E2653" s="36" t="s">
        <v>17577</v>
      </c>
      <c r="F2653" s="36" t="s">
        <v>18369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14529</v>
      </c>
      <c r="C2654" s="36" t="s">
        <v>188</v>
      </c>
      <c r="D2654" s="36" t="s">
        <v>17671</v>
      </c>
      <c r="E2654" s="36" t="s">
        <v>16889</v>
      </c>
      <c r="F2654" s="36" t="s">
        <v>18369</v>
      </c>
      <c r="G2654" s="36" t="s">
        <v>121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14920</v>
      </c>
      <c r="C2655" s="36" t="s">
        <v>188</v>
      </c>
      <c r="D2655" s="36" t="s">
        <v>17671</v>
      </c>
      <c r="E2655" s="36" t="s">
        <v>17293</v>
      </c>
      <c r="F2655" s="36" t="s">
        <v>18369</v>
      </c>
      <c r="G2655" s="36" t="s">
        <v>121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15201</v>
      </c>
      <c r="C2656" s="36" t="s">
        <v>188</v>
      </c>
      <c r="D2656" s="36" t="s">
        <v>17671</v>
      </c>
      <c r="E2656" s="36" t="s">
        <v>16828</v>
      </c>
      <c r="F2656" s="36" t="s">
        <v>18369</v>
      </c>
      <c r="G2656" s="36" t="s">
        <v>121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14530</v>
      </c>
      <c r="C2657" s="36" t="s">
        <v>188</v>
      </c>
      <c r="D2657" s="36" t="s">
        <v>17671</v>
      </c>
      <c r="E2657" s="36" t="s">
        <v>17032</v>
      </c>
      <c r="F2657" s="36" t="s">
        <v>18369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14763</v>
      </c>
      <c r="C2658" s="36" t="s">
        <v>188</v>
      </c>
      <c r="D2658" s="36" t="s">
        <v>17671</v>
      </c>
      <c r="E2658" s="36" t="s">
        <v>17103</v>
      </c>
      <c r="F2658" s="36" t="s">
        <v>18369</v>
      </c>
      <c r="G2658" s="36" t="s">
        <v>121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14764</v>
      </c>
      <c r="C2659" s="36" t="s">
        <v>188</v>
      </c>
      <c r="D2659" s="36" t="s">
        <v>17671</v>
      </c>
      <c r="E2659" s="36" t="s">
        <v>17399</v>
      </c>
      <c r="F2659" s="36" t="s">
        <v>18369</v>
      </c>
      <c r="G2659" s="36" t="s">
        <v>121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14765</v>
      </c>
      <c r="C2660" s="36" t="s">
        <v>188</v>
      </c>
      <c r="D2660" s="36" t="s">
        <v>17671</v>
      </c>
      <c r="E2660" s="36" t="s">
        <v>16884</v>
      </c>
      <c r="F2660" s="36" t="s">
        <v>18369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15364</v>
      </c>
      <c r="C2661" s="36" t="s">
        <v>188</v>
      </c>
      <c r="D2661" s="36" t="s">
        <v>17671</v>
      </c>
      <c r="E2661" s="36" t="s">
        <v>16889</v>
      </c>
      <c r="F2661" s="36" t="s">
        <v>18369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15365</v>
      </c>
      <c r="C2662" s="36" t="s">
        <v>188</v>
      </c>
      <c r="D2662" s="36" t="s">
        <v>17671</v>
      </c>
      <c r="E2662" s="36" t="s">
        <v>16912</v>
      </c>
      <c r="F2662" s="36" t="s">
        <v>18369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15366</v>
      </c>
      <c r="C2663" s="36" t="s">
        <v>188</v>
      </c>
      <c r="D2663" s="36" t="s">
        <v>17671</v>
      </c>
      <c r="E2663" s="36" t="s">
        <v>16862</v>
      </c>
      <c r="F2663" s="36" t="s">
        <v>18369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15367</v>
      </c>
      <c r="C2664" s="36" t="s">
        <v>188</v>
      </c>
      <c r="D2664" s="36" t="s">
        <v>17671</v>
      </c>
      <c r="E2664" s="36" t="s">
        <v>16960</v>
      </c>
      <c r="F2664" s="36" t="s">
        <v>18369</v>
      </c>
      <c r="G2664" s="36" t="s">
        <v>121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15368</v>
      </c>
      <c r="C2665" s="36" t="s">
        <v>188</v>
      </c>
      <c r="D2665" s="36" t="s">
        <v>17671</v>
      </c>
      <c r="E2665" s="36" t="s">
        <v>17091</v>
      </c>
      <c r="F2665" s="36" t="s">
        <v>18369</v>
      </c>
      <c r="G2665" s="36" t="s">
        <v>121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15369</v>
      </c>
      <c r="C2666" s="36" t="s">
        <v>188</v>
      </c>
      <c r="D2666" s="36" t="s">
        <v>17671</v>
      </c>
      <c r="E2666" s="36" t="s">
        <v>17088</v>
      </c>
      <c r="F2666" s="36" t="s">
        <v>18369</v>
      </c>
      <c r="G2666" s="36" t="s">
        <v>121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15370</v>
      </c>
      <c r="C2667" s="36" t="s">
        <v>188</v>
      </c>
      <c r="D2667" s="36" t="s">
        <v>17671</v>
      </c>
      <c r="E2667" s="36" t="s">
        <v>16836</v>
      </c>
      <c r="F2667" s="36" t="s">
        <v>18369</v>
      </c>
      <c r="G2667" s="36" t="s">
        <v>121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23715</v>
      </c>
      <c r="C2668" s="36" t="s">
        <v>188</v>
      </c>
      <c r="D2668" s="36" t="s">
        <v>17671</v>
      </c>
      <c r="E2668" s="36" t="s">
        <v>17196</v>
      </c>
      <c r="F2668" s="36" t="s">
        <v>18369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15202</v>
      </c>
      <c r="C2669" s="36" t="s">
        <v>188</v>
      </c>
      <c r="D2669" s="36" t="s">
        <v>17671</v>
      </c>
      <c r="E2669" s="36" t="s">
        <v>16917</v>
      </c>
      <c r="F2669" s="36" t="s">
        <v>18369</v>
      </c>
      <c r="G2669" s="36" t="s">
        <v>121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15371</v>
      </c>
      <c r="C2670" s="36" t="s">
        <v>188</v>
      </c>
      <c r="D2670" s="36" t="s">
        <v>17671</v>
      </c>
      <c r="E2670" s="36" t="s">
        <v>16850</v>
      </c>
      <c r="F2670" s="36" t="s">
        <v>18369</v>
      </c>
      <c r="G2670" s="36" t="s">
        <v>121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15372</v>
      </c>
      <c r="C2671" s="36" t="s">
        <v>188</v>
      </c>
      <c r="D2671" s="36" t="s">
        <v>17671</v>
      </c>
      <c r="E2671" s="36" t="s">
        <v>17032</v>
      </c>
      <c r="F2671" s="36" t="s">
        <v>18369</v>
      </c>
      <c r="G2671" s="36" t="s">
        <v>121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15373</v>
      </c>
      <c r="C2672" s="36" t="s">
        <v>188</v>
      </c>
      <c r="D2672" s="36" t="s">
        <v>17671</v>
      </c>
      <c r="E2672" s="36" t="s">
        <v>17293</v>
      </c>
      <c r="F2672" s="36" t="s">
        <v>18369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21397</v>
      </c>
      <c r="C2673" s="36" t="s">
        <v>188</v>
      </c>
      <c r="D2673" s="36" t="s">
        <v>17671</v>
      </c>
      <c r="E2673" s="36" t="s">
        <v>16827</v>
      </c>
      <c r="F2673" s="36" t="s">
        <v>18369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22892</v>
      </c>
      <c r="C2674" s="36" t="s">
        <v>188</v>
      </c>
      <c r="D2674" s="36" t="s">
        <v>17671</v>
      </c>
      <c r="E2674" s="36" t="s">
        <v>16949</v>
      </c>
      <c r="F2674" s="36" t="s">
        <v>18369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24574</v>
      </c>
      <c r="C2675" s="36" t="s">
        <v>188</v>
      </c>
      <c r="D2675" s="36" t="s">
        <v>17671</v>
      </c>
      <c r="E2675" s="36" t="s">
        <v>17250</v>
      </c>
      <c r="F2675" s="36" t="s">
        <v>18369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23123</v>
      </c>
      <c r="C2676" s="36" t="s">
        <v>188</v>
      </c>
      <c r="D2676" s="36" t="s">
        <v>17671</v>
      </c>
      <c r="E2676" s="36" t="s">
        <v>17204</v>
      </c>
      <c r="F2676" s="36" t="s">
        <v>18369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15374</v>
      </c>
      <c r="C2677" s="36" t="s">
        <v>188</v>
      </c>
      <c r="D2677" s="36" t="s">
        <v>17671</v>
      </c>
      <c r="E2677" s="36" t="s">
        <v>16939</v>
      </c>
      <c r="F2677" s="36" t="s">
        <v>18369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22893</v>
      </c>
      <c r="C2678" s="36" t="s">
        <v>188</v>
      </c>
      <c r="D2678" s="36" t="s">
        <v>17671</v>
      </c>
      <c r="E2678" s="36" t="s">
        <v>16935</v>
      </c>
      <c r="F2678" s="36" t="s">
        <v>18369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16414</v>
      </c>
      <c r="C2679" s="36" t="s">
        <v>188</v>
      </c>
      <c r="D2679" s="36" t="s">
        <v>17671</v>
      </c>
      <c r="E2679" s="36" t="s">
        <v>17007</v>
      </c>
      <c r="F2679" s="36" t="s">
        <v>18369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22275</v>
      </c>
      <c r="C2680" s="36" t="s">
        <v>188</v>
      </c>
      <c r="D2680" s="36" t="s">
        <v>17671</v>
      </c>
      <c r="E2680" s="36" t="s">
        <v>20239</v>
      </c>
      <c r="F2680" s="36" t="s">
        <v>18369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15375</v>
      </c>
      <c r="C2681" s="36" t="s">
        <v>188</v>
      </c>
      <c r="D2681" s="36" t="s">
        <v>17671</v>
      </c>
      <c r="E2681" s="36" t="s">
        <v>17438</v>
      </c>
      <c r="F2681" s="36" t="s">
        <v>18369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15376</v>
      </c>
      <c r="C2682" s="36" t="s">
        <v>188</v>
      </c>
      <c r="D2682" s="36" t="s">
        <v>17671</v>
      </c>
      <c r="E2682" s="36" t="s">
        <v>17141</v>
      </c>
      <c r="F2682" s="36" t="s">
        <v>18369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15377</v>
      </c>
      <c r="C2683" s="36" t="s">
        <v>188</v>
      </c>
      <c r="D2683" s="36" t="s">
        <v>17671</v>
      </c>
      <c r="E2683" s="36" t="s">
        <v>18123</v>
      </c>
      <c r="F2683" s="36" t="s">
        <v>18369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19119</v>
      </c>
      <c r="C2684" s="36" t="s">
        <v>188</v>
      </c>
      <c r="D2684" s="36" t="s">
        <v>17671</v>
      </c>
      <c r="E2684" s="36" t="s">
        <v>16949</v>
      </c>
      <c r="F2684" s="36" t="s">
        <v>18369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14221</v>
      </c>
      <c r="C2685" s="36" t="s">
        <v>120</v>
      </c>
      <c r="D2685" s="36" t="s">
        <v>17671</v>
      </c>
      <c r="E2685" s="36" t="s">
        <v>17655</v>
      </c>
      <c r="F2685" s="36" t="s">
        <v>18205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10603</v>
      </c>
      <c r="C2686" s="36" t="s">
        <v>120</v>
      </c>
      <c r="D2686" s="36" t="s">
        <v>17671</v>
      </c>
      <c r="E2686" s="36" t="s">
        <v>17555</v>
      </c>
      <c r="F2686" s="36" t="s">
        <v>18205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12734</v>
      </c>
      <c r="C2687" s="36" t="s">
        <v>120</v>
      </c>
      <c r="D2687" s="36" t="s">
        <v>17671</v>
      </c>
      <c r="E2687" s="36" t="s">
        <v>17032</v>
      </c>
      <c r="F2687" s="36" t="s">
        <v>18205</v>
      </c>
      <c r="G2687" s="36" t="s">
        <v>121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14364</v>
      </c>
      <c r="C2688" s="36" t="s">
        <v>120</v>
      </c>
      <c r="D2688" s="36" t="s">
        <v>17671</v>
      </c>
      <c r="E2688" s="36" t="s">
        <v>17959</v>
      </c>
      <c r="F2688" s="36" t="s">
        <v>18205</v>
      </c>
      <c r="G2688" s="36" t="s">
        <v>121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14921</v>
      </c>
      <c r="C2689" s="36" t="s">
        <v>120</v>
      </c>
      <c r="D2689" s="36" t="s">
        <v>17671</v>
      </c>
      <c r="E2689" s="36" t="s">
        <v>18049</v>
      </c>
      <c r="F2689" s="36" t="s">
        <v>18205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15055</v>
      </c>
      <c r="C2690" s="36" t="s">
        <v>120</v>
      </c>
      <c r="D2690" s="36" t="s">
        <v>17671</v>
      </c>
      <c r="E2690" s="36" t="s">
        <v>17401</v>
      </c>
      <c r="F2690" s="36" t="s">
        <v>18205</v>
      </c>
      <c r="G2690" s="36" t="s">
        <v>121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14365</v>
      </c>
      <c r="C2691" s="36" t="s">
        <v>120</v>
      </c>
      <c r="D2691" s="36" t="s">
        <v>17671</v>
      </c>
      <c r="E2691" s="36" t="s">
        <v>23867</v>
      </c>
      <c r="F2691" s="36" t="s">
        <v>18205</v>
      </c>
      <c r="G2691" s="36" t="s">
        <v>121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15056</v>
      </c>
      <c r="C2692" s="36" t="s">
        <v>120</v>
      </c>
      <c r="D2692" s="36" t="s">
        <v>17671</v>
      </c>
      <c r="E2692" s="36" t="s">
        <v>16994</v>
      </c>
      <c r="F2692" s="36" t="s">
        <v>18205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15378</v>
      </c>
      <c r="C2693" s="36" t="s">
        <v>120</v>
      </c>
      <c r="D2693" s="36" t="s">
        <v>17671</v>
      </c>
      <c r="E2693" s="36" t="s">
        <v>18356</v>
      </c>
      <c r="F2693" s="36" t="s">
        <v>18205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15379</v>
      </c>
      <c r="C2694" s="36" t="s">
        <v>120</v>
      </c>
      <c r="D2694" s="36" t="s">
        <v>17671</v>
      </c>
      <c r="E2694" s="36" t="s">
        <v>18357</v>
      </c>
      <c r="F2694" s="36" t="s">
        <v>18205</v>
      </c>
      <c r="G2694" s="36" t="s">
        <v>121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15380</v>
      </c>
      <c r="C2695" s="36" t="s">
        <v>120</v>
      </c>
      <c r="D2695" s="36" t="s">
        <v>17671</v>
      </c>
      <c r="E2695" s="36" t="s">
        <v>17406</v>
      </c>
      <c r="F2695" s="36" t="s">
        <v>18205</v>
      </c>
      <c r="G2695" s="36" t="s">
        <v>121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15381</v>
      </c>
      <c r="C2696" s="36" t="s">
        <v>120</v>
      </c>
      <c r="D2696" s="36" t="s">
        <v>17671</v>
      </c>
      <c r="E2696" s="36" t="s">
        <v>17613</v>
      </c>
      <c r="F2696" s="36" t="s">
        <v>18205</v>
      </c>
      <c r="G2696" s="36" t="s">
        <v>121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23953</v>
      </c>
      <c r="C2697" s="36" t="s">
        <v>120</v>
      </c>
      <c r="D2697" s="36" t="s">
        <v>17671</v>
      </c>
      <c r="E2697" s="36" t="s">
        <v>17814</v>
      </c>
      <c r="F2697" s="36" t="s">
        <v>18205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15382</v>
      </c>
      <c r="C2698" s="36" t="s">
        <v>120</v>
      </c>
      <c r="D2698" s="36" t="s">
        <v>17671</v>
      </c>
      <c r="E2698" s="36" t="s">
        <v>17686</v>
      </c>
      <c r="F2698" s="36" t="s">
        <v>18205</v>
      </c>
      <c r="G2698" s="36" t="s">
        <v>121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15383</v>
      </c>
      <c r="C2699" s="36" t="s">
        <v>120</v>
      </c>
      <c r="D2699" s="36" t="s">
        <v>17671</v>
      </c>
      <c r="E2699" s="36" t="s">
        <v>17075</v>
      </c>
      <c r="F2699" s="36" t="s">
        <v>18205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28460</v>
      </c>
      <c r="C2700" s="36" t="s">
        <v>120</v>
      </c>
      <c r="D2700" s="36" t="s">
        <v>17671</v>
      </c>
      <c r="E2700" s="36" t="s">
        <v>26670</v>
      </c>
      <c r="F2700" s="36" t="s">
        <v>18205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15384</v>
      </c>
      <c r="C2701" s="36" t="s">
        <v>120</v>
      </c>
      <c r="D2701" s="36" t="s">
        <v>17671</v>
      </c>
      <c r="E2701" s="36" t="s">
        <v>18187</v>
      </c>
      <c r="F2701" s="36" t="s">
        <v>18205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24211</v>
      </c>
      <c r="C2702" s="36" t="s">
        <v>120</v>
      </c>
      <c r="D2702" s="36" t="s">
        <v>17671</v>
      </c>
      <c r="E2702" s="36" t="s">
        <v>17272</v>
      </c>
      <c r="F2702" s="36" t="s">
        <v>18205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15385</v>
      </c>
      <c r="C2703" s="36" t="s">
        <v>120</v>
      </c>
      <c r="D2703" s="36" t="s">
        <v>17671</v>
      </c>
      <c r="E2703" s="36" t="s">
        <v>17088</v>
      </c>
      <c r="F2703" s="36" t="s">
        <v>18205</v>
      </c>
      <c r="G2703" s="36" t="s">
        <v>121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15386</v>
      </c>
      <c r="C2704" s="36" t="s">
        <v>120</v>
      </c>
      <c r="D2704" s="36" t="s">
        <v>17671</v>
      </c>
      <c r="E2704" s="36" t="s">
        <v>17401</v>
      </c>
      <c r="F2704" s="36" t="s">
        <v>18205</v>
      </c>
      <c r="G2704" s="36" t="s">
        <v>121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21763</v>
      </c>
      <c r="C2705" s="36" t="s">
        <v>120</v>
      </c>
      <c r="D2705" s="36" t="s">
        <v>17671</v>
      </c>
      <c r="E2705" s="36" t="s">
        <v>17253</v>
      </c>
      <c r="F2705" s="36" t="s">
        <v>18205</v>
      </c>
      <c r="G2705" s="36" t="s">
        <v>121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21631</v>
      </c>
      <c r="C2706" s="36" t="s">
        <v>120</v>
      </c>
      <c r="D2706" s="36" t="s">
        <v>17671</v>
      </c>
      <c r="E2706" s="36" t="s">
        <v>21487</v>
      </c>
      <c r="F2706" s="36" t="s">
        <v>18205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19113</v>
      </c>
      <c r="C2707" s="36" t="s">
        <v>120</v>
      </c>
      <c r="D2707" s="36" t="s">
        <v>17671</v>
      </c>
      <c r="E2707" s="36" t="s">
        <v>16866</v>
      </c>
      <c r="F2707" s="36" t="s">
        <v>18205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28461</v>
      </c>
      <c r="C2708" s="36" t="s">
        <v>120</v>
      </c>
      <c r="D2708" s="36" t="s">
        <v>17671</v>
      </c>
      <c r="E2708" s="36" t="s">
        <v>27439</v>
      </c>
      <c r="F2708" s="36" t="s">
        <v>18205</v>
      </c>
      <c r="G2708" s="36" t="s">
        <v>121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28462</v>
      </c>
      <c r="C2709" s="36" t="s">
        <v>120</v>
      </c>
      <c r="D2709" s="36" t="s">
        <v>17671</v>
      </c>
      <c r="E2709" s="36" t="s">
        <v>18095</v>
      </c>
      <c r="F2709" s="36" t="s">
        <v>18205</v>
      </c>
      <c r="G2709" s="36" t="s">
        <v>121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16554</v>
      </c>
      <c r="C2710" s="36" t="s">
        <v>120</v>
      </c>
      <c r="D2710" s="36" t="s">
        <v>17671</v>
      </c>
      <c r="E2710" s="36" t="s">
        <v>17399</v>
      </c>
      <c r="F2710" s="36" t="s">
        <v>18205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28463</v>
      </c>
      <c r="C2711" s="36" t="s">
        <v>120</v>
      </c>
      <c r="D2711" s="36" t="s">
        <v>17671</v>
      </c>
      <c r="E2711" s="36" t="s">
        <v>17009</v>
      </c>
      <c r="F2711" s="36" t="s">
        <v>18205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22010</v>
      </c>
      <c r="C2712" s="36" t="s">
        <v>120</v>
      </c>
      <c r="D2712" s="36" t="s">
        <v>17671</v>
      </c>
      <c r="E2712" s="36" t="s">
        <v>16935</v>
      </c>
      <c r="F2712" s="36" t="s">
        <v>18205</v>
      </c>
      <c r="G2712" s="36" t="s">
        <v>121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20507</v>
      </c>
      <c r="C2713" s="36" t="s">
        <v>120</v>
      </c>
      <c r="D2713" s="36" t="s">
        <v>17671</v>
      </c>
      <c r="E2713" s="36" t="s">
        <v>16884</v>
      </c>
      <c r="F2713" s="36" t="s">
        <v>18205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14531</v>
      </c>
      <c r="C2714" s="36" t="s">
        <v>188</v>
      </c>
      <c r="D2714" s="36" t="s">
        <v>17671</v>
      </c>
      <c r="E2714" s="36" t="s">
        <v>16960</v>
      </c>
      <c r="F2714" s="36" t="s">
        <v>18205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10604</v>
      </c>
      <c r="C2715" s="36" t="s">
        <v>188</v>
      </c>
      <c r="D2715" s="36" t="s">
        <v>17671</v>
      </c>
      <c r="E2715" s="36" t="s">
        <v>16845</v>
      </c>
      <c r="F2715" s="36" t="s">
        <v>18205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12735</v>
      </c>
      <c r="C2716" s="36" t="s">
        <v>188</v>
      </c>
      <c r="D2716" s="36" t="s">
        <v>17671</v>
      </c>
      <c r="E2716" s="36" t="s">
        <v>17032</v>
      </c>
      <c r="F2716" s="36" t="s">
        <v>18205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14532</v>
      </c>
      <c r="C2717" s="36" t="s">
        <v>188</v>
      </c>
      <c r="D2717" s="36" t="s">
        <v>17671</v>
      </c>
      <c r="E2717" s="36" t="s">
        <v>16852</v>
      </c>
      <c r="F2717" s="36" t="s">
        <v>18205</v>
      </c>
      <c r="G2717" s="36" t="s">
        <v>121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14222</v>
      </c>
      <c r="C2718" s="36" t="s">
        <v>188</v>
      </c>
      <c r="D2718" s="36" t="s">
        <v>17671</v>
      </c>
      <c r="E2718" s="36" t="s">
        <v>17298</v>
      </c>
      <c r="F2718" s="36" t="s">
        <v>18205</v>
      </c>
      <c r="G2718" s="36" t="s">
        <v>121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15057</v>
      </c>
      <c r="C2719" s="36" t="s">
        <v>188</v>
      </c>
      <c r="D2719" s="36" t="s">
        <v>17671</v>
      </c>
      <c r="E2719" s="36" t="s">
        <v>16887</v>
      </c>
      <c r="F2719" s="36" t="s">
        <v>18205</v>
      </c>
      <c r="G2719" s="36" t="s">
        <v>121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14533</v>
      </c>
      <c r="C2720" s="36" t="s">
        <v>188</v>
      </c>
      <c r="D2720" s="36" t="s">
        <v>17671</v>
      </c>
      <c r="E2720" s="36" t="s">
        <v>17023</v>
      </c>
      <c r="F2720" s="36" t="s">
        <v>18205</v>
      </c>
      <c r="G2720" s="36" t="s">
        <v>121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14766</v>
      </c>
      <c r="C2721" s="36" t="s">
        <v>188</v>
      </c>
      <c r="D2721" s="36" t="s">
        <v>17671</v>
      </c>
      <c r="E2721" s="36" t="s">
        <v>17645</v>
      </c>
      <c r="F2721" s="36" t="s">
        <v>18205</v>
      </c>
      <c r="G2721" s="36" t="s">
        <v>121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14767</v>
      </c>
      <c r="C2722" s="36" t="s">
        <v>188</v>
      </c>
      <c r="D2722" s="36" t="s">
        <v>17671</v>
      </c>
      <c r="E2722" s="36" t="s">
        <v>16912</v>
      </c>
      <c r="F2722" s="36" t="s">
        <v>18205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14768</v>
      </c>
      <c r="C2723" s="36" t="s">
        <v>188</v>
      </c>
      <c r="D2723" s="36" t="s">
        <v>17671</v>
      </c>
      <c r="E2723" s="36" t="s">
        <v>17510</v>
      </c>
      <c r="F2723" s="36" t="s">
        <v>18205</v>
      </c>
      <c r="G2723" s="36" t="s">
        <v>121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14922</v>
      </c>
      <c r="C2724" s="36" t="s">
        <v>188</v>
      </c>
      <c r="D2724" s="36" t="s">
        <v>17671</v>
      </c>
      <c r="E2724" s="36" t="s">
        <v>16939</v>
      </c>
      <c r="F2724" s="36" t="s">
        <v>18205</v>
      </c>
      <c r="G2724" s="36" t="s">
        <v>121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15058</v>
      </c>
      <c r="C2725" s="36" t="s">
        <v>188</v>
      </c>
      <c r="D2725" s="36" t="s">
        <v>17671</v>
      </c>
      <c r="E2725" s="36" t="s">
        <v>16916</v>
      </c>
      <c r="F2725" s="36" t="s">
        <v>18205</v>
      </c>
      <c r="G2725" s="36" t="s">
        <v>121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15387</v>
      </c>
      <c r="C2726" s="36" t="s">
        <v>188</v>
      </c>
      <c r="D2726" s="36" t="s">
        <v>17671</v>
      </c>
      <c r="E2726" s="36" t="s">
        <v>17023</v>
      </c>
      <c r="F2726" s="36" t="s">
        <v>18205</v>
      </c>
      <c r="G2726" s="36" t="s">
        <v>121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15388</v>
      </c>
      <c r="C2727" s="36" t="s">
        <v>188</v>
      </c>
      <c r="D2727" s="36" t="s">
        <v>17671</v>
      </c>
      <c r="E2727" s="36" t="s">
        <v>16850</v>
      </c>
      <c r="F2727" s="36" t="s">
        <v>18205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15389</v>
      </c>
      <c r="C2728" s="36" t="s">
        <v>188</v>
      </c>
      <c r="D2728" s="36" t="s">
        <v>17671</v>
      </c>
      <c r="E2728" s="36" t="s">
        <v>17172</v>
      </c>
      <c r="F2728" s="36" t="s">
        <v>18205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15390</v>
      </c>
      <c r="C2729" s="36" t="s">
        <v>188</v>
      </c>
      <c r="D2729" s="36" t="s">
        <v>17671</v>
      </c>
      <c r="E2729" s="36" t="s">
        <v>17075</v>
      </c>
      <c r="F2729" s="36" t="s">
        <v>18205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15391</v>
      </c>
      <c r="C2730" s="36" t="s">
        <v>188</v>
      </c>
      <c r="D2730" s="36" t="s">
        <v>17671</v>
      </c>
      <c r="E2730" s="36" t="s">
        <v>17233</v>
      </c>
      <c r="F2730" s="36" t="s">
        <v>18205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15392</v>
      </c>
      <c r="C2731" s="36" t="s">
        <v>188</v>
      </c>
      <c r="D2731" s="36" t="s">
        <v>17671</v>
      </c>
      <c r="E2731" s="36" t="s">
        <v>17023</v>
      </c>
      <c r="F2731" s="36" t="s">
        <v>18205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15393</v>
      </c>
      <c r="C2732" s="36" t="s">
        <v>188</v>
      </c>
      <c r="D2732" s="36" t="s">
        <v>17671</v>
      </c>
      <c r="E2732" s="36" t="s">
        <v>17075</v>
      </c>
      <c r="F2732" s="36" t="s">
        <v>18205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15394</v>
      </c>
      <c r="C2733" s="36" t="s">
        <v>188</v>
      </c>
      <c r="D2733" s="36" t="s">
        <v>17671</v>
      </c>
      <c r="E2733" s="36" t="s">
        <v>17170</v>
      </c>
      <c r="F2733" s="36" t="s">
        <v>18205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19949</v>
      </c>
      <c r="C2734" s="36" t="s">
        <v>188</v>
      </c>
      <c r="D2734" s="36" t="s">
        <v>17671</v>
      </c>
      <c r="E2734" s="36" t="s">
        <v>17154</v>
      </c>
      <c r="F2734" s="36" t="s">
        <v>18205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23253</v>
      </c>
      <c r="C2735" s="36" t="s">
        <v>188</v>
      </c>
      <c r="D2735" s="36" t="s">
        <v>17671</v>
      </c>
      <c r="E2735" s="36" t="s">
        <v>17339</v>
      </c>
      <c r="F2735" s="36" t="s">
        <v>18205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15395</v>
      </c>
      <c r="C2736" s="36" t="s">
        <v>188</v>
      </c>
      <c r="D2736" s="36" t="s">
        <v>17671</v>
      </c>
      <c r="E2736" s="36" t="s">
        <v>16827</v>
      </c>
      <c r="F2736" s="36" t="s">
        <v>18205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25305</v>
      </c>
      <c r="C2737" s="36" t="s">
        <v>188</v>
      </c>
      <c r="D2737" s="36" t="s">
        <v>17671</v>
      </c>
      <c r="E2737" s="36" t="s">
        <v>17148</v>
      </c>
      <c r="F2737" s="36" t="s">
        <v>18205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23254</v>
      </c>
      <c r="C2738" s="36" t="s">
        <v>188</v>
      </c>
      <c r="D2738" s="36" t="s">
        <v>17671</v>
      </c>
      <c r="E2738" s="36" t="s">
        <v>17899</v>
      </c>
      <c r="F2738" s="36" t="s">
        <v>18205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15396</v>
      </c>
      <c r="C2739" s="36" t="s">
        <v>188</v>
      </c>
      <c r="D2739" s="36" t="s">
        <v>17671</v>
      </c>
      <c r="E2739" s="36" t="s">
        <v>16939</v>
      </c>
      <c r="F2739" s="36" t="s">
        <v>18205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15397</v>
      </c>
      <c r="C2740" s="36" t="s">
        <v>188</v>
      </c>
      <c r="D2740" s="36" t="s">
        <v>17671</v>
      </c>
      <c r="E2740" s="36" t="s">
        <v>16883</v>
      </c>
      <c r="F2740" s="36" t="s">
        <v>18205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23868</v>
      </c>
      <c r="C2741" s="36" t="s">
        <v>188</v>
      </c>
      <c r="D2741" s="36" t="s">
        <v>17671</v>
      </c>
      <c r="E2741" s="36" t="s">
        <v>17030</v>
      </c>
      <c r="F2741" s="36" t="s">
        <v>18205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23869</v>
      </c>
      <c r="C2742" s="36" t="s">
        <v>188</v>
      </c>
      <c r="D2742" s="36" t="s">
        <v>17671</v>
      </c>
      <c r="E2742" s="36" t="s">
        <v>17483</v>
      </c>
      <c r="F2742" s="36" t="s">
        <v>18205</v>
      </c>
      <c r="G2742" s="36" t="s">
        <v>121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15398</v>
      </c>
      <c r="C2743" s="36" t="s">
        <v>188</v>
      </c>
      <c r="D2743" s="36" t="s">
        <v>17671</v>
      </c>
      <c r="E2743" s="36" t="s">
        <v>16963</v>
      </c>
      <c r="F2743" s="36" t="s">
        <v>18205</v>
      </c>
      <c r="G2743" s="36" t="s">
        <v>121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23444</v>
      </c>
      <c r="C2744" s="36" t="s">
        <v>188</v>
      </c>
      <c r="D2744" s="36" t="s">
        <v>17671</v>
      </c>
      <c r="E2744" s="36" t="s">
        <v>16836</v>
      </c>
      <c r="F2744" s="36" t="s">
        <v>18205</v>
      </c>
      <c r="G2744" s="36" t="s">
        <v>121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15399</v>
      </c>
      <c r="C2745" s="36" t="s">
        <v>188</v>
      </c>
      <c r="D2745" s="36" t="s">
        <v>17671</v>
      </c>
      <c r="E2745" s="36" t="s">
        <v>16939</v>
      </c>
      <c r="F2745" s="36" t="s">
        <v>18205</v>
      </c>
      <c r="G2745" s="36" t="s">
        <v>121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28464</v>
      </c>
      <c r="C2746" s="36" t="s">
        <v>188</v>
      </c>
      <c r="D2746" s="36" t="s">
        <v>17671</v>
      </c>
      <c r="E2746" s="36" t="s">
        <v>17826</v>
      </c>
      <c r="F2746" s="36" t="s">
        <v>18205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18847</v>
      </c>
      <c r="C2747" s="36" t="s">
        <v>188</v>
      </c>
      <c r="D2747" s="36" t="s">
        <v>17671</v>
      </c>
      <c r="E2747" s="36" t="s">
        <v>17066</v>
      </c>
      <c r="F2747" s="36" t="s">
        <v>18205</v>
      </c>
      <c r="G2747" s="36" t="s">
        <v>121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23870</v>
      </c>
      <c r="C2748" s="36" t="s">
        <v>188</v>
      </c>
      <c r="D2748" s="36" t="s">
        <v>17671</v>
      </c>
      <c r="E2748" s="36" t="s">
        <v>17262</v>
      </c>
      <c r="F2748" s="36" t="s">
        <v>18205</v>
      </c>
      <c r="G2748" s="36" t="s">
        <v>121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21018</v>
      </c>
      <c r="C2749" s="36" t="s">
        <v>188</v>
      </c>
      <c r="D2749" s="36" t="s">
        <v>17671</v>
      </c>
      <c r="E2749" s="36" t="s">
        <v>16955</v>
      </c>
      <c r="F2749" s="36" t="s">
        <v>18205</v>
      </c>
      <c r="G2749" s="36" t="s">
        <v>121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22835</v>
      </c>
      <c r="C2750" s="36" t="s">
        <v>188</v>
      </c>
      <c r="D2750" s="36" t="s">
        <v>17671</v>
      </c>
      <c r="E2750" s="36" t="s">
        <v>17087</v>
      </c>
      <c r="F2750" s="36" t="s">
        <v>18205</v>
      </c>
      <c r="G2750" s="36" t="s">
        <v>121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15400</v>
      </c>
      <c r="C2751" s="36" t="s">
        <v>188</v>
      </c>
      <c r="D2751" s="36" t="s">
        <v>17671</v>
      </c>
      <c r="E2751" s="36" t="s">
        <v>16939</v>
      </c>
      <c r="F2751" s="36" t="s">
        <v>18205</v>
      </c>
      <c r="G2751" s="36" t="s">
        <v>121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15401</v>
      </c>
      <c r="C2752" s="36" t="s">
        <v>188</v>
      </c>
      <c r="D2752" s="36" t="s">
        <v>17671</v>
      </c>
      <c r="E2752" s="36" t="s">
        <v>18011</v>
      </c>
      <c r="F2752" s="36" t="s">
        <v>18205</v>
      </c>
      <c r="G2752" s="36" t="s">
        <v>121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20508</v>
      </c>
      <c r="C2753" s="36" t="s">
        <v>188</v>
      </c>
      <c r="D2753" s="36" t="s">
        <v>17671</v>
      </c>
      <c r="E2753" s="36" t="s">
        <v>17030</v>
      </c>
      <c r="F2753" s="36" t="s">
        <v>18205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15402</v>
      </c>
      <c r="C2754" s="36" t="s">
        <v>188</v>
      </c>
      <c r="D2754" s="36" t="s">
        <v>17671</v>
      </c>
      <c r="E2754" s="36" t="s">
        <v>18358</v>
      </c>
      <c r="F2754" s="36" t="s">
        <v>18205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20509</v>
      </c>
      <c r="C2755" s="36" t="s">
        <v>188</v>
      </c>
      <c r="D2755" s="36" t="s">
        <v>17671</v>
      </c>
      <c r="E2755" s="36" t="s">
        <v>17621</v>
      </c>
      <c r="F2755" s="36" t="s">
        <v>18205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15403</v>
      </c>
      <c r="C2756" s="36" t="s">
        <v>120</v>
      </c>
      <c r="D2756" s="36" t="s">
        <v>17671</v>
      </c>
      <c r="E2756" s="36" t="s">
        <v>17791</v>
      </c>
      <c r="F2756" s="36" t="s">
        <v>18359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24253</v>
      </c>
      <c r="C2757" s="36" t="s">
        <v>120</v>
      </c>
      <c r="D2757" s="36" t="s">
        <v>17671</v>
      </c>
      <c r="E2757" s="36" t="s">
        <v>24254</v>
      </c>
      <c r="F2757" s="36" t="s">
        <v>18359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14476</v>
      </c>
      <c r="C2758" s="36" t="s">
        <v>120</v>
      </c>
      <c r="D2758" s="36" t="s">
        <v>17671</v>
      </c>
      <c r="E2758" s="36" t="s">
        <v>17162</v>
      </c>
      <c r="F2758" s="36" t="s">
        <v>18359</v>
      </c>
      <c r="G2758" s="36" t="s">
        <v>121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15203</v>
      </c>
      <c r="C2759" s="36" t="s">
        <v>120</v>
      </c>
      <c r="D2759" s="36" t="s">
        <v>17671</v>
      </c>
      <c r="E2759" s="36" t="s">
        <v>17620</v>
      </c>
      <c r="F2759" s="36" t="s">
        <v>18359</v>
      </c>
      <c r="G2759" s="36" t="s">
        <v>121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14990</v>
      </c>
      <c r="C2760" s="36" t="s">
        <v>120</v>
      </c>
      <c r="D2760" s="36" t="s">
        <v>17671</v>
      </c>
      <c r="E2760" s="36" t="s">
        <v>18360</v>
      </c>
      <c r="F2760" s="36" t="s">
        <v>18359</v>
      </c>
      <c r="G2760" s="36" t="s">
        <v>121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14366</v>
      </c>
      <c r="C2761" s="36" t="s">
        <v>120</v>
      </c>
      <c r="D2761" s="36" t="s">
        <v>17671</v>
      </c>
      <c r="E2761" s="36" t="s">
        <v>18361</v>
      </c>
      <c r="F2761" s="36" t="s">
        <v>18359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15059</v>
      </c>
      <c r="C2762" s="36" t="s">
        <v>120</v>
      </c>
      <c r="D2762" s="36" t="s">
        <v>17671</v>
      </c>
      <c r="E2762" s="36" t="s">
        <v>17401</v>
      </c>
      <c r="F2762" s="36" t="s">
        <v>18359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14769</v>
      </c>
      <c r="C2763" s="36" t="s">
        <v>120</v>
      </c>
      <c r="D2763" s="36" t="s">
        <v>17671</v>
      </c>
      <c r="E2763" s="36" t="s">
        <v>17676</v>
      </c>
      <c r="F2763" s="36" t="s">
        <v>18359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15404</v>
      </c>
      <c r="C2764" s="36" t="s">
        <v>120</v>
      </c>
      <c r="D2764" s="36" t="s">
        <v>17671</v>
      </c>
      <c r="E2764" s="36" t="s">
        <v>18284</v>
      </c>
      <c r="F2764" s="36" t="s">
        <v>18359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15405</v>
      </c>
      <c r="C2765" s="36" t="s">
        <v>120</v>
      </c>
      <c r="D2765" s="36" t="s">
        <v>17671</v>
      </c>
      <c r="E2765" s="36" t="s">
        <v>17404</v>
      </c>
      <c r="F2765" s="36" t="s">
        <v>18359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14991</v>
      </c>
      <c r="C2766" s="36" t="s">
        <v>120</v>
      </c>
      <c r="D2766" s="36" t="s">
        <v>17671</v>
      </c>
      <c r="E2766" s="36" t="s">
        <v>18362</v>
      </c>
      <c r="F2766" s="36" t="s">
        <v>18359</v>
      </c>
      <c r="G2766" s="36" t="s">
        <v>121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15406</v>
      </c>
      <c r="C2767" s="36" t="s">
        <v>120</v>
      </c>
      <c r="D2767" s="36" t="s">
        <v>17671</v>
      </c>
      <c r="E2767" s="36" t="s">
        <v>17658</v>
      </c>
      <c r="F2767" s="36" t="s">
        <v>18359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15407</v>
      </c>
      <c r="C2768" s="36" t="s">
        <v>120</v>
      </c>
      <c r="D2768" s="36" t="s">
        <v>17671</v>
      </c>
      <c r="E2768" s="36" t="s">
        <v>16832</v>
      </c>
      <c r="F2768" s="36" t="s">
        <v>18359</v>
      </c>
      <c r="G2768" s="36" t="s">
        <v>121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15408</v>
      </c>
      <c r="C2769" s="36" t="s">
        <v>120</v>
      </c>
      <c r="D2769" s="36" t="s">
        <v>17671</v>
      </c>
      <c r="E2769" s="36" t="s">
        <v>18050</v>
      </c>
      <c r="F2769" s="36" t="s">
        <v>18359</v>
      </c>
      <c r="G2769" s="36" t="s">
        <v>121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15409</v>
      </c>
      <c r="C2770" s="36" t="s">
        <v>120</v>
      </c>
      <c r="D2770" s="36" t="s">
        <v>17671</v>
      </c>
      <c r="E2770" s="36" t="s">
        <v>17504</v>
      </c>
      <c r="F2770" s="36" t="s">
        <v>18359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15410</v>
      </c>
      <c r="C2771" s="36" t="s">
        <v>120</v>
      </c>
      <c r="D2771" s="36" t="s">
        <v>17671</v>
      </c>
      <c r="E2771" s="36" t="s">
        <v>16994</v>
      </c>
      <c r="F2771" s="36" t="s">
        <v>18359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24255</v>
      </c>
      <c r="C2772" s="36" t="s">
        <v>120</v>
      </c>
      <c r="D2772" s="36" t="s">
        <v>17671</v>
      </c>
      <c r="E2772" s="36" t="s">
        <v>18282</v>
      </c>
      <c r="F2772" s="36" t="s">
        <v>18359</v>
      </c>
      <c r="G2772" s="36" t="s">
        <v>121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15411</v>
      </c>
      <c r="C2773" s="36" t="s">
        <v>120</v>
      </c>
      <c r="D2773" s="36" t="s">
        <v>17671</v>
      </c>
      <c r="E2773" s="36" t="s">
        <v>17565</v>
      </c>
      <c r="F2773" s="36" t="s">
        <v>18359</v>
      </c>
      <c r="G2773" s="36" t="s">
        <v>121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26399</v>
      </c>
      <c r="C2774" s="36" t="s">
        <v>120</v>
      </c>
      <c r="D2774" s="36" t="s">
        <v>17671</v>
      </c>
      <c r="E2774" s="36" t="s">
        <v>17964</v>
      </c>
      <c r="F2774" s="36" t="s">
        <v>18359</v>
      </c>
      <c r="G2774" s="36" t="s">
        <v>121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19257</v>
      </c>
      <c r="C2775" s="36" t="s">
        <v>120</v>
      </c>
      <c r="D2775" s="36" t="s">
        <v>17671</v>
      </c>
      <c r="E2775" s="36" t="s">
        <v>17258</v>
      </c>
      <c r="F2775" s="36" t="s">
        <v>18359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20705</v>
      </c>
      <c r="C2776" s="36" t="s">
        <v>120</v>
      </c>
      <c r="D2776" s="36" t="s">
        <v>17671</v>
      </c>
      <c r="E2776" s="36" t="s">
        <v>16948</v>
      </c>
      <c r="F2776" s="36" t="s">
        <v>18359</v>
      </c>
      <c r="G2776" s="36" t="s">
        <v>121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28896</v>
      </c>
      <c r="C2777" s="36" t="s">
        <v>120</v>
      </c>
      <c r="D2777" s="36" t="s">
        <v>17671</v>
      </c>
      <c r="E2777" s="36" t="s">
        <v>17495</v>
      </c>
      <c r="F2777" s="36" t="s">
        <v>18359</v>
      </c>
      <c r="G2777" s="36" t="s">
        <v>121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19950</v>
      </c>
      <c r="C2778" s="36" t="s">
        <v>120</v>
      </c>
      <c r="D2778" s="36" t="s">
        <v>17671</v>
      </c>
      <c r="E2778" s="36" t="s">
        <v>17534</v>
      </c>
      <c r="F2778" s="36" t="s">
        <v>18359</v>
      </c>
      <c r="G2778" s="36" t="s">
        <v>121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21632</v>
      </c>
      <c r="C2779" s="36" t="s">
        <v>120</v>
      </c>
      <c r="D2779" s="36" t="s">
        <v>17671</v>
      </c>
      <c r="E2779" s="36" t="s">
        <v>17869</v>
      </c>
      <c r="F2779" s="36" t="s">
        <v>18359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15412</v>
      </c>
      <c r="C2780" s="36" t="s">
        <v>120</v>
      </c>
      <c r="D2780" s="36" t="s">
        <v>17671</v>
      </c>
      <c r="E2780" s="36" t="s">
        <v>17009</v>
      </c>
      <c r="F2780" s="36" t="s">
        <v>18359</v>
      </c>
      <c r="G2780" s="36" t="s">
        <v>121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15413</v>
      </c>
      <c r="C2781" s="36" t="s">
        <v>120</v>
      </c>
      <c r="D2781" s="36" t="s">
        <v>17671</v>
      </c>
      <c r="E2781" s="36" t="s">
        <v>17028</v>
      </c>
      <c r="F2781" s="36" t="s">
        <v>18359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15414</v>
      </c>
      <c r="C2782" s="36" t="s">
        <v>120</v>
      </c>
      <c r="D2782" s="36" t="s">
        <v>17671</v>
      </c>
      <c r="E2782" s="36" t="s">
        <v>17626</v>
      </c>
      <c r="F2782" s="36" t="s">
        <v>18359</v>
      </c>
      <c r="G2782" s="36" t="s">
        <v>121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19567</v>
      </c>
      <c r="C2783" s="36" t="s">
        <v>120</v>
      </c>
      <c r="D2783" s="36" t="s">
        <v>17671</v>
      </c>
      <c r="E2783" s="36" t="s">
        <v>17711</v>
      </c>
      <c r="F2783" s="36" t="s">
        <v>18359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15415</v>
      </c>
      <c r="C2784" s="36" t="s">
        <v>120</v>
      </c>
      <c r="D2784" s="36" t="s">
        <v>17671</v>
      </c>
      <c r="E2784" s="36" t="s">
        <v>17088</v>
      </c>
      <c r="F2784" s="36" t="s">
        <v>18359</v>
      </c>
      <c r="G2784" s="36" t="s">
        <v>121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16555</v>
      </c>
      <c r="C2785" s="36" t="s">
        <v>120</v>
      </c>
      <c r="D2785" s="36" t="s">
        <v>17671</v>
      </c>
      <c r="E2785" s="36" t="s">
        <v>17643</v>
      </c>
      <c r="F2785" s="36" t="s">
        <v>18359</v>
      </c>
      <c r="G2785" s="36" t="s">
        <v>121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15416</v>
      </c>
      <c r="C2786" s="36" t="s">
        <v>120</v>
      </c>
      <c r="D2786" s="36" t="s">
        <v>17671</v>
      </c>
      <c r="E2786" s="36" t="s">
        <v>16884</v>
      </c>
      <c r="F2786" s="36" t="s">
        <v>18359</v>
      </c>
      <c r="G2786" s="36" t="s">
        <v>121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20706</v>
      </c>
      <c r="C2787" s="36" t="s">
        <v>120</v>
      </c>
      <c r="D2787" s="36" t="s">
        <v>17671</v>
      </c>
      <c r="E2787" s="36" t="s">
        <v>17018</v>
      </c>
      <c r="F2787" s="36" t="s">
        <v>18359</v>
      </c>
      <c r="G2787" s="36" t="s">
        <v>121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28897</v>
      </c>
      <c r="C2788" s="36" t="s">
        <v>120</v>
      </c>
      <c r="D2788" s="36" t="s">
        <v>17671</v>
      </c>
      <c r="E2788" s="36" t="s">
        <v>17075</v>
      </c>
      <c r="F2788" s="36" t="s">
        <v>18359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19258</v>
      </c>
      <c r="C2789" s="36" t="s">
        <v>120</v>
      </c>
      <c r="D2789" s="36" t="s">
        <v>17671</v>
      </c>
      <c r="E2789" s="36" t="s">
        <v>16939</v>
      </c>
      <c r="F2789" s="36" t="s">
        <v>18359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28898</v>
      </c>
      <c r="C2790" s="36" t="s">
        <v>120</v>
      </c>
      <c r="D2790" s="36" t="s">
        <v>17671</v>
      </c>
      <c r="E2790" s="36" t="s">
        <v>17769</v>
      </c>
      <c r="F2790" s="36" t="s">
        <v>18359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19114</v>
      </c>
      <c r="C2791" s="36" t="s">
        <v>120</v>
      </c>
      <c r="D2791" s="36" t="s">
        <v>17671</v>
      </c>
      <c r="E2791" s="36" t="s">
        <v>17023</v>
      </c>
      <c r="F2791" s="36" t="s">
        <v>18359</v>
      </c>
      <c r="G2791" s="36" t="s">
        <v>121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18848</v>
      </c>
      <c r="C2792" s="36" t="s">
        <v>120</v>
      </c>
      <c r="D2792" s="36" t="s">
        <v>17671</v>
      </c>
      <c r="E2792" s="36" t="s">
        <v>16850</v>
      </c>
      <c r="F2792" s="36" t="s">
        <v>18359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12649</v>
      </c>
      <c r="C2793" s="36" t="s">
        <v>188</v>
      </c>
      <c r="D2793" s="36" t="s">
        <v>17671</v>
      </c>
      <c r="E2793" s="36" t="s">
        <v>17365</v>
      </c>
      <c r="F2793" s="36" t="s">
        <v>18359</v>
      </c>
      <c r="G2793" s="36" t="s">
        <v>121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10605</v>
      </c>
      <c r="C2794" s="36" t="s">
        <v>188</v>
      </c>
      <c r="D2794" s="36" t="s">
        <v>17671</v>
      </c>
      <c r="E2794" s="36" t="s">
        <v>16819</v>
      </c>
      <c r="F2794" s="36" t="s">
        <v>18359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13850</v>
      </c>
      <c r="C2795" s="36" t="s">
        <v>188</v>
      </c>
      <c r="D2795" s="36" t="s">
        <v>17671</v>
      </c>
      <c r="E2795" s="36" t="s">
        <v>17009</v>
      </c>
      <c r="F2795" s="36" t="s">
        <v>18359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14534</v>
      </c>
      <c r="C2796" s="36" t="s">
        <v>188</v>
      </c>
      <c r="D2796" s="36" t="s">
        <v>17671</v>
      </c>
      <c r="E2796" s="36" t="s">
        <v>17072</v>
      </c>
      <c r="F2796" s="36" t="s">
        <v>18359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14022</v>
      </c>
      <c r="C2797" s="36" t="s">
        <v>188</v>
      </c>
      <c r="D2797" s="36" t="s">
        <v>17671</v>
      </c>
      <c r="E2797" s="36" t="s">
        <v>17690</v>
      </c>
      <c r="F2797" s="36" t="s">
        <v>18359</v>
      </c>
      <c r="G2797" s="36" t="s">
        <v>121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14367</v>
      </c>
      <c r="C2798" s="36" t="s">
        <v>188</v>
      </c>
      <c r="D2798" s="36" t="s">
        <v>17671</v>
      </c>
      <c r="E2798" s="36" t="s">
        <v>17293</v>
      </c>
      <c r="F2798" s="36" t="s">
        <v>18359</v>
      </c>
      <c r="G2798" s="36" t="s">
        <v>121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14770</v>
      </c>
      <c r="C2799" s="36" t="s">
        <v>188</v>
      </c>
      <c r="D2799" s="36" t="s">
        <v>17671</v>
      </c>
      <c r="E2799" s="36" t="s">
        <v>16856</v>
      </c>
      <c r="F2799" s="36" t="s">
        <v>18359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15417</v>
      </c>
      <c r="C2800" s="36" t="s">
        <v>188</v>
      </c>
      <c r="D2800" s="36" t="s">
        <v>17671</v>
      </c>
      <c r="E2800" s="36" t="s">
        <v>17204</v>
      </c>
      <c r="F2800" s="36" t="s">
        <v>18359</v>
      </c>
      <c r="G2800" s="36" t="s">
        <v>121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14535</v>
      </c>
      <c r="C2801" s="36" t="s">
        <v>188</v>
      </c>
      <c r="D2801" s="36" t="s">
        <v>17671</v>
      </c>
      <c r="E2801" s="36" t="s">
        <v>16917</v>
      </c>
      <c r="F2801" s="36" t="s">
        <v>18359</v>
      </c>
      <c r="G2801" s="36" t="s">
        <v>121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14368</v>
      </c>
      <c r="C2802" s="36" t="s">
        <v>188</v>
      </c>
      <c r="D2802" s="36" t="s">
        <v>17671</v>
      </c>
      <c r="E2802" s="36" t="s">
        <v>16950</v>
      </c>
      <c r="F2802" s="36" t="s">
        <v>18359</v>
      </c>
      <c r="G2802" s="36" t="s">
        <v>121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15418</v>
      </c>
      <c r="C2803" s="36" t="s">
        <v>188</v>
      </c>
      <c r="D2803" s="36" t="s">
        <v>17671</v>
      </c>
      <c r="E2803" s="36" t="s">
        <v>16845</v>
      </c>
      <c r="F2803" s="36" t="s">
        <v>18359</v>
      </c>
      <c r="G2803" s="36" t="s">
        <v>121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16752</v>
      </c>
      <c r="C2804" s="36" t="s">
        <v>188</v>
      </c>
      <c r="D2804" s="36" t="s">
        <v>17671</v>
      </c>
      <c r="E2804" s="36" t="s">
        <v>16845</v>
      </c>
      <c r="F2804" s="36" t="s">
        <v>18359</v>
      </c>
      <c r="G2804" s="36" t="s">
        <v>121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23866</v>
      </c>
      <c r="C2805" s="36" t="s">
        <v>188</v>
      </c>
      <c r="D2805" s="36" t="s">
        <v>17671</v>
      </c>
      <c r="E2805" s="36" t="s">
        <v>16884</v>
      </c>
      <c r="F2805" s="36" t="s">
        <v>18359</v>
      </c>
      <c r="G2805" s="36" t="s">
        <v>121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21200</v>
      </c>
      <c r="C2806" s="36" t="s">
        <v>188</v>
      </c>
      <c r="D2806" s="36" t="s">
        <v>17671</v>
      </c>
      <c r="E2806" s="36" t="s">
        <v>16884</v>
      </c>
      <c r="F2806" s="36" t="s">
        <v>18359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16753</v>
      </c>
      <c r="C2807" s="36" t="s">
        <v>188</v>
      </c>
      <c r="D2807" s="36" t="s">
        <v>17671</v>
      </c>
      <c r="E2807" s="36" t="s">
        <v>17298</v>
      </c>
      <c r="F2807" s="36" t="s">
        <v>18359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15419</v>
      </c>
      <c r="C2808" s="36" t="s">
        <v>188</v>
      </c>
      <c r="D2808" s="36" t="s">
        <v>17671</v>
      </c>
      <c r="E2808" s="36" t="s">
        <v>17351</v>
      </c>
      <c r="F2808" s="36" t="s">
        <v>18359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15420</v>
      </c>
      <c r="C2809" s="36" t="s">
        <v>188</v>
      </c>
      <c r="D2809" s="36" t="s">
        <v>17671</v>
      </c>
      <c r="E2809" s="36" t="s">
        <v>16862</v>
      </c>
      <c r="F2809" s="36" t="s">
        <v>18359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15421</v>
      </c>
      <c r="C2810" s="36" t="s">
        <v>188</v>
      </c>
      <c r="D2810" s="36" t="s">
        <v>17671</v>
      </c>
      <c r="E2810" s="36" t="s">
        <v>17110</v>
      </c>
      <c r="F2810" s="36" t="s">
        <v>18359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18849</v>
      </c>
      <c r="C2811" s="36" t="s">
        <v>188</v>
      </c>
      <c r="D2811" s="36" t="s">
        <v>17671</v>
      </c>
      <c r="E2811" s="36" t="s">
        <v>17339</v>
      </c>
      <c r="F2811" s="36" t="s">
        <v>18359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15422</v>
      </c>
      <c r="C2812" s="36" t="s">
        <v>188</v>
      </c>
      <c r="D2812" s="36" t="s">
        <v>17671</v>
      </c>
      <c r="E2812" s="36" t="s">
        <v>16835</v>
      </c>
      <c r="F2812" s="36" t="s">
        <v>18359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25367</v>
      </c>
      <c r="C2813" s="36" t="s">
        <v>188</v>
      </c>
      <c r="D2813" s="36" t="s">
        <v>17671</v>
      </c>
      <c r="E2813" s="36" t="s">
        <v>16890</v>
      </c>
      <c r="F2813" s="36" t="s">
        <v>18359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15423</v>
      </c>
      <c r="C2814" s="36" t="s">
        <v>188</v>
      </c>
      <c r="D2814" s="36" t="s">
        <v>17671</v>
      </c>
      <c r="E2814" s="36" t="s">
        <v>17075</v>
      </c>
      <c r="F2814" s="36" t="s">
        <v>18359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19568</v>
      </c>
      <c r="C2815" s="36" t="s">
        <v>188</v>
      </c>
      <c r="D2815" s="36" t="s">
        <v>17671</v>
      </c>
      <c r="E2815" s="36" t="s">
        <v>17207</v>
      </c>
      <c r="F2815" s="36" t="s">
        <v>18359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20316</v>
      </c>
      <c r="C2816" s="36" t="s">
        <v>188</v>
      </c>
      <c r="D2816" s="36" t="s">
        <v>17671</v>
      </c>
      <c r="E2816" s="36" t="s">
        <v>16969</v>
      </c>
      <c r="F2816" s="36" t="s">
        <v>18359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23124</v>
      </c>
      <c r="C2817" s="36" t="s">
        <v>188</v>
      </c>
      <c r="D2817" s="36" t="s">
        <v>17671</v>
      </c>
      <c r="E2817" s="36" t="s">
        <v>16950</v>
      </c>
      <c r="F2817" s="36" t="s">
        <v>18359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16415</v>
      </c>
      <c r="C2818" s="36" t="s">
        <v>188</v>
      </c>
      <c r="D2818" s="36" t="s">
        <v>17671</v>
      </c>
      <c r="E2818" s="36" t="s">
        <v>16944</v>
      </c>
      <c r="F2818" s="36" t="s">
        <v>18359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20707</v>
      </c>
      <c r="C2819" s="36" t="s">
        <v>188</v>
      </c>
      <c r="D2819" s="36" t="s">
        <v>17671</v>
      </c>
      <c r="E2819" s="36" t="s">
        <v>17088</v>
      </c>
      <c r="F2819" s="36" t="s">
        <v>18359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19115</v>
      </c>
      <c r="C2820" s="36" t="s">
        <v>188</v>
      </c>
      <c r="D2820" s="36" t="s">
        <v>17671</v>
      </c>
      <c r="E2820" s="36" t="s">
        <v>17040</v>
      </c>
      <c r="F2820" s="36" t="s">
        <v>18359</v>
      </c>
      <c r="G2820" s="36" t="s">
        <v>121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15424</v>
      </c>
      <c r="C2821" s="36" t="s">
        <v>188</v>
      </c>
      <c r="D2821" s="36" t="s">
        <v>17671</v>
      </c>
      <c r="E2821" s="36" t="s">
        <v>19202</v>
      </c>
      <c r="F2821" s="36" t="s">
        <v>18359</v>
      </c>
      <c r="G2821" s="36" t="s">
        <v>121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16556</v>
      </c>
      <c r="C2822" s="36" t="s">
        <v>188</v>
      </c>
      <c r="D2822" s="36" t="s">
        <v>17671</v>
      </c>
      <c r="E2822" s="36" t="s">
        <v>17087</v>
      </c>
      <c r="F2822" s="36" t="s">
        <v>18359</v>
      </c>
      <c r="G2822" s="36" t="s">
        <v>121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15425</v>
      </c>
      <c r="C2823" s="36" t="s">
        <v>188</v>
      </c>
      <c r="D2823" s="36" t="s">
        <v>17671</v>
      </c>
      <c r="E2823" s="36" t="s">
        <v>16942</v>
      </c>
      <c r="F2823" s="36" t="s">
        <v>18359</v>
      </c>
      <c r="G2823" s="36" t="s">
        <v>121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21201</v>
      </c>
      <c r="C2824" s="36" t="s">
        <v>188</v>
      </c>
      <c r="D2824" s="36" t="s">
        <v>17671</v>
      </c>
      <c r="E2824" s="36" t="s">
        <v>17158</v>
      </c>
      <c r="F2824" s="36" t="s">
        <v>18359</v>
      </c>
      <c r="G2824" s="36" t="s">
        <v>121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16557</v>
      </c>
      <c r="C2825" s="36" t="s">
        <v>188</v>
      </c>
      <c r="D2825" s="36" t="s">
        <v>17671</v>
      </c>
      <c r="E2825" s="36" t="s">
        <v>16948</v>
      </c>
      <c r="F2825" s="36" t="s">
        <v>18359</v>
      </c>
      <c r="G2825" s="36" t="s">
        <v>121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16558</v>
      </c>
      <c r="C2826" s="36" t="s">
        <v>188</v>
      </c>
      <c r="D2826" s="36" t="s">
        <v>17671</v>
      </c>
      <c r="E2826" s="36" t="s">
        <v>17693</v>
      </c>
      <c r="F2826" s="36" t="s">
        <v>18359</v>
      </c>
      <c r="G2826" s="36" t="s">
        <v>121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15060</v>
      </c>
      <c r="C2827" s="36" t="s">
        <v>120</v>
      </c>
      <c r="D2827" s="36" t="s">
        <v>17671</v>
      </c>
      <c r="E2827" s="36" t="s">
        <v>17791</v>
      </c>
      <c r="F2827" s="36" t="s">
        <v>18363</v>
      </c>
      <c r="G2827" s="36" t="s">
        <v>121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15061</v>
      </c>
      <c r="C2828" s="36" t="s">
        <v>120</v>
      </c>
      <c r="D2828" s="36" t="s">
        <v>17671</v>
      </c>
      <c r="E2828" s="36" t="s">
        <v>16942</v>
      </c>
      <c r="F2828" s="36" t="s">
        <v>18363</v>
      </c>
      <c r="G2828" s="36" t="s">
        <v>121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15426</v>
      </c>
      <c r="C2829" s="36" t="s">
        <v>120</v>
      </c>
      <c r="D2829" s="36" t="s">
        <v>17671</v>
      </c>
      <c r="E2829" s="36" t="s">
        <v>17089</v>
      </c>
      <c r="F2829" s="36" t="s">
        <v>18363</v>
      </c>
      <c r="G2829" s="36" t="s">
        <v>121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14992</v>
      </c>
      <c r="C2830" s="36" t="s">
        <v>120</v>
      </c>
      <c r="D2830" s="36" t="s">
        <v>17671</v>
      </c>
      <c r="E2830" s="36" t="s">
        <v>17407</v>
      </c>
      <c r="F2830" s="36" t="s">
        <v>18363</v>
      </c>
      <c r="G2830" s="36" t="s">
        <v>121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15204</v>
      </c>
      <c r="C2831" s="36" t="s">
        <v>120</v>
      </c>
      <c r="D2831" s="36" t="s">
        <v>17671</v>
      </c>
      <c r="E2831" s="36" t="s">
        <v>17087</v>
      </c>
      <c r="F2831" s="36" t="s">
        <v>18363</v>
      </c>
      <c r="G2831" s="36" t="s">
        <v>121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15062</v>
      </c>
      <c r="C2832" s="36" t="s">
        <v>120</v>
      </c>
      <c r="D2832" s="36" t="s">
        <v>17671</v>
      </c>
      <c r="E2832" s="36" t="s">
        <v>16979</v>
      </c>
      <c r="F2832" s="36" t="s">
        <v>18363</v>
      </c>
      <c r="G2832" s="36" t="s">
        <v>121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15427</v>
      </c>
      <c r="C2833" s="36" t="s">
        <v>120</v>
      </c>
      <c r="D2833" s="36" t="s">
        <v>17671</v>
      </c>
      <c r="E2833" s="36" t="s">
        <v>17484</v>
      </c>
      <c r="F2833" s="36" t="s">
        <v>18363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19764</v>
      </c>
      <c r="C2834" s="36" t="s">
        <v>120</v>
      </c>
      <c r="D2834" s="36" t="s">
        <v>17671</v>
      </c>
      <c r="E2834" s="36" t="s">
        <v>17401</v>
      </c>
      <c r="F2834" s="36" t="s">
        <v>18363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19765</v>
      </c>
      <c r="C2835" s="36" t="s">
        <v>120</v>
      </c>
      <c r="D2835" s="36" t="s">
        <v>17671</v>
      </c>
      <c r="E2835" s="36" t="s">
        <v>18888</v>
      </c>
      <c r="F2835" s="36" t="s">
        <v>18363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24847</v>
      </c>
      <c r="C2836" s="36" t="s">
        <v>120</v>
      </c>
      <c r="D2836" s="36" t="s">
        <v>17671</v>
      </c>
      <c r="E2836" s="36" t="s">
        <v>17532</v>
      </c>
      <c r="F2836" s="36" t="s">
        <v>18363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28899</v>
      </c>
      <c r="C2837" s="36" t="s">
        <v>120</v>
      </c>
      <c r="D2837" s="36" t="s">
        <v>17671</v>
      </c>
      <c r="E2837" s="36" t="s">
        <v>17030</v>
      </c>
      <c r="F2837" s="36" t="s">
        <v>18363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19951</v>
      </c>
      <c r="C2838" s="36" t="s">
        <v>120</v>
      </c>
      <c r="D2838" s="36" t="s">
        <v>17671</v>
      </c>
      <c r="E2838" s="36" t="s">
        <v>17041</v>
      </c>
      <c r="F2838" s="36" t="s">
        <v>18363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15428</v>
      </c>
      <c r="C2839" s="36" t="s">
        <v>188</v>
      </c>
      <c r="D2839" s="36" t="s">
        <v>17671</v>
      </c>
      <c r="E2839" s="36" t="s">
        <v>17350</v>
      </c>
      <c r="F2839" s="36" t="s">
        <v>18363</v>
      </c>
      <c r="G2839" s="36" t="s">
        <v>121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15429</v>
      </c>
      <c r="C2840" s="36" t="s">
        <v>188</v>
      </c>
      <c r="D2840" s="36" t="s">
        <v>17671</v>
      </c>
      <c r="E2840" s="36" t="s">
        <v>16827</v>
      </c>
      <c r="F2840" s="36" t="s">
        <v>18363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25704</v>
      </c>
      <c r="C2841" s="36" t="s">
        <v>188</v>
      </c>
      <c r="D2841" s="36" t="s">
        <v>17671</v>
      </c>
      <c r="E2841" s="36" t="s">
        <v>16858</v>
      </c>
      <c r="F2841" s="36" t="s">
        <v>18363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25705</v>
      </c>
      <c r="C2842" s="36" t="s">
        <v>188</v>
      </c>
      <c r="D2842" s="36" t="s">
        <v>17671</v>
      </c>
      <c r="E2842" s="36" t="s">
        <v>16935</v>
      </c>
      <c r="F2842" s="36" t="s">
        <v>18363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16416</v>
      </c>
      <c r="C2843" s="36" t="s">
        <v>188</v>
      </c>
      <c r="D2843" s="36" t="s">
        <v>17671</v>
      </c>
      <c r="E2843" s="36" t="s">
        <v>17604</v>
      </c>
      <c r="F2843" s="36" t="s">
        <v>18363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14298</v>
      </c>
      <c r="C2844" s="36" t="s">
        <v>120</v>
      </c>
      <c r="D2844" s="36" t="s">
        <v>17671</v>
      </c>
      <c r="E2844" s="36" t="s">
        <v>17158</v>
      </c>
      <c r="F2844" s="36" t="s">
        <v>18364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14369</v>
      </c>
      <c r="C2845" s="36" t="s">
        <v>120</v>
      </c>
      <c r="D2845" s="36" t="s">
        <v>17671</v>
      </c>
      <c r="E2845" s="36" t="s">
        <v>17159</v>
      </c>
      <c r="F2845" s="36" t="s">
        <v>18364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14223</v>
      </c>
      <c r="C2846" s="36" t="s">
        <v>120</v>
      </c>
      <c r="D2846" s="36" t="s">
        <v>17671</v>
      </c>
      <c r="E2846" s="36" t="s">
        <v>17622</v>
      </c>
      <c r="F2846" s="36" t="s">
        <v>18364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14536</v>
      </c>
      <c r="C2847" s="36" t="s">
        <v>120</v>
      </c>
      <c r="D2847" s="36" t="s">
        <v>17671</v>
      </c>
      <c r="E2847" s="36" t="s">
        <v>18358</v>
      </c>
      <c r="F2847" s="36" t="s">
        <v>18364</v>
      </c>
      <c r="G2847" s="36" t="s">
        <v>121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14370</v>
      </c>
      <c r="C2848" s="36" t="s">
        <v>120</v>
      </c>
      <c r="D2848" s="36" t="s">
        <v>17671</v>
      </c>
      <c r="E2848" s="36" t="s">
        <v>24256</v>
      </c>
      <c r="F2848" s="36" t="s">
        <v>18364</v>
      </c>
      <c r="G2848" s="36" t="s">
        <v>121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15063</v>
      </c>
      <c r="C2849" s="36" t="s">
        <v>120</v>
      </c>
      <c r="D2849" s="36" t="s">
        <v>17671</v>
      </c>
      <c r="E2849" s="36" t="s">
        <v>18365</v>
      </c>
      <c r="F2849" s="36" t="s">
        <v>18364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15205</v>
      </c>
      <c r="C2850" s="36" t="s">
        <v>120</v>
      </c>
      <c r="D2850" s="36" t="s">
        <v>17671</v>
      </c>
      <c r="E2850" s="36" t="s">
        <v>17872</v>
      </c>
      <c r="F2850" s="36" t="s">
        <v>18364</v>
      </c>
      <c r="G2850" s="36" t="s">
        <v>121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15430</v>
      </c>
      <c r="C2851" s="36" t="s">
        <v>120</v>
      </c>
      <c r="D2851" s="36" t="s">
        <v>17671</v>
      </c>
      <c r="E2851" s="36" t="s">
        <v>17258</v>
      </c>
      <c r="F2851" s="36" t="s">
        <v>18364</v>
      </c>
      <c r="G2851" s="36" t="s">
        <v>121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14537</v>
      </c>
      <c r="C2852" s="36" t="s">
        <v>120</v>
      </c>
      <c r="D2852" s="36" t="s">
        <v>17671</v>
      </c>
      <c r="E2852" s="36" t="s">
        <v>18365</v>
      </c>
      <c r="F2852" s="36" t="s">
        <v>18364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14923</v>
      </c>
      <c r="C2853" s="36" t="s">
        <v>120</v>
      </c>
      <c r="D2853" s="36" t="s">
        <v>17671</v>
      </c>
      <c r="E2853" s="36" t="s">
        <v>17401</v>
      </c>
      <c r="F2853" s="36" t="s">
        <v>18364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14993</v>
      </c>
      <c r="C2854" s="36" t="s">
        <v>120</v>
      </c>
      <c r="D2854" s="36" t="s">
        <v>17671</v>
      </c>
      <c r="E2854" s="36" t="s">
        <v>17711</v>
      </c>
      <c r="F2854" s="36" t="s">
        <v>18364</v>
      </c>
      <c r="G2854" s="36" t="s">
        <v>121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15431</v>
      </c>
      <c r="C2855" s="36" t="s">
        <v>120</v>
      </c>
      <c r="D2855" s="36" t="s">
        <v>17671</v>
      </c>
      <c r="E2855" s="36" t="s">
        <v>18366</v>
      </c>
      <c r="F2855" s="36" t="s">
        <v>18364</v>
      </c>
      <c r="G2855" s="36" t="s">
        <v>121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15064</v>
      </c>
      <c r="C2856" s="36" t="s">
        <v>120</v>
      </c>
      <c r="D2856" s="36" t="s">
        <v>17671</v>
      </c>
      <c r="E2856" s="36" t="s">
        <v>17088</v>
      </c>
      <c r="F2856" s="36" t="s">
        <v>18364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15432</v>
      </c>
      <c r="C2857" s="36" t="s">
        <v>120</v>
      </c>
      <c r="D2857" s="36" t="s">
        <v>17671</v>
      </c>
      <c r="E2857" s="36" t="s">
        <v>17469</v>
      </c>
      <c r="F2857" s="36" t="s">
        <v>18364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15433</v>
      </c>
      <c r="C2858" s="36" t="s">
        <v>120</v>
      </c>
      <c r="D2858" s="36" t="s">
        <v>17671</v>
      </c>
      <c r="E2858" s="36" t="s">
        <v>16946</v>
      </c>
      <c r="F2858" s="36" t="s">
        <v>18364</v>
      </c>
      <c r="G2858" s="36" t="s">
        <v>121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14771</v>
      </c>
      <c r="C2859" s="36" t="s">
        <v>120</v>
      </c>
      <c r="D2859" s="36" t="s">
        <v>17671</v>
      </c>
      <c r="E2859" s="36" t="s">
        <v>17649</v>
      </c>
      <c r="F2859" s="36" t="s">
        <v>18364</v>
      </c>
      <c r="G2859" s="36" t="s">
        <v>121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15434</v>
      </c>
      <c r="C2860" s="36" t="s">
        <v>120</v>
      </c>
      <c r="D2860" s="36" t="s">
        <v>17671</v>
      </c>
      <c r="E2860" s="36" t="s">
        <v>17376</v>
      </c>
      <c r="F2860" s="36" t="s">
        <v>18364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15435</v>
      </c>
      <c r="C2861" s="36" t="s">
        <v>120</v>
      </c>
      <c r="D2861" s="36" t="s">
        <v>17671</v>
      </c>
      <c r="E2861" s="36" t="s">
        <v>17603</v>
      </c>
      <c r="F2861" s="36" t="s">
        <v>18364</v>
      </c>
      <c r="G2861" s="36" t="s">
        <v>121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15436</v>
      </c>
      <c r="C2862" s="36" t="s">
        <v>120</v>
      </c>
      <c r="D2862" s="36" t="s">
        <v>17671</v>
      </c>
      <c r="E2862" s="36" t="s">
        <v>17095</v>
      </c>
      <c r="F2862" s="36" t="s">
        <v>18364</v>
      </c>
      <c r="G2862" s="36" t="s">
        <v>121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15437</v>
      </c>
      <c r="C2863" s="36" t="s">
        <v>120</v>
      </c>
      <c r="D2863" s="36" t="s">
        <v>17671</v>
      </c>
      <c r="E2863" s="36" t="s">
        <v>17389</v>
      </c>
      <c r="F2863" s="36" t="s">
        <v>18364</v>
      </c>
      <c r="G2863" s="36" t="s">
        <v>121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20317</v>
      </c>
      <c r="C2864" s="36" t="s">
        <v>120</v>
      </c>
      <c r="D2864" s="36" t="s">
        <v>17671</v>
      </c>
      <c r="E2864" s="36" t="s">
        <v>19876</v>
      </c>
      <c r="F2864" s="36" t="s">
        <v>18364</v>
      </c>
      <c r="G2864" s="36" t="s">
        <v>121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15438</v>
      </c>
      <c r="C2865" s="36" t="s">
        <v>120</v>
      </c>
      <c r="D2865" s="36" t="s">
        <v>17671</v>
      </c>
      <c r="E2865" s="36" t="s">
        <v>17090</v>
      </c>
      <c r="F2865" s="36" t="s">
        <v>18364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19766</v>
      </c>
      <c r="C2866" s="36" t="s">
        <v>120</v>
      </c>
      <c r="D2866" s="36" t="s">
        <v>17671</v>
      </c>
      <c r="E2866" s="36" t="s">
        <v>16950</v>
      </c>
      <c r="F2866" s="36" t="s">
        <v>18364</v>
      </c>
      <c r="G2866" s="36" t="s">
        <v>121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22471</v>
      </c>
      <c r="C2867" s="36" t="s">
        <v>120</v>
      </c>
      <c r="D2867" s="36" t="s">
        <v>17671</v>
      </c>
      <c r="E2867" s="36" t="s">
        <v>18607</v>
      </c>
      <c r="F2867" s="36" t="s">
        <v>18364</v>
      </c>
      <c r="G2867" s="36" t="s">
        <v>121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18850</v>
      </c>
      <c r="C2868" s="36" t="s">
        <v>120</v>
      </c>
      <c r="D2868" s="36" t="s">
        <v>17671</v>
      </c>
      <c r="E2868" s="36" t="s">
        <v>17530</v>
      </c>
      <c r="F2868" s="36" t="s">
        <v>18364</v>
      </c>
      <c r="G2868" s="36" t="s">
        <v>121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19952</v>
      </c>
      <c r="C2869" s="36" t="s">
        <v>120</v>
      </c>
      <c r="D2869" s="36" t="s">
        <v>17671</v>
      </c>
      <c r="E2869" s="36" t="s">
        <v>17272</v>
      </c>
      <c r="F2869" s="36" t="s">
        <v>18364</v>
      </c>
      <c r="G2869" s="36" t="s">
        <v>121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16559</v>
      </c>
      <c r="C2870" s="36" t="s">
        <v>120</v>
      </c>
      <c r="D2870" s="36" t="s">
        <v>17671</v>
      </c>
      <c r="E2870" s="36" t="s">
        <v>17480</v>
      </c>
      <c r="F2870" s="36" t="s">
        <v>18364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21816</v>
      </c>
      <c r="C2871" s="36" t="s">
        <v>120</v>
      </c>
      <c r="D2871" s="36" t="s">
        <v>17671</v>
      </c>
      <c r="E2871" s="36" t="s">
        <v>17374</v>
      </c>
      <c r="F2871" s="36" t="s">
        <v>18364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22073</v>
      </c>
      <c r="C2872" s="36" t="s">
        <v>120</v>
      </c>
      <c r="D2872" s="36" t="s">
        <v>17671</v>
      </c>
      <c r="E2872" s="36" t="s">
        <v>16833</v>
      </c>
      <c r="F2872" s="36" t="s">
        <v>18364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12655</v>
      </c>
      <c r="C2873" s="36" t="s">
        <v>188</v>
      </c>
      <c r="D2873" s="36" t="s">
        <v>17671</v>
      </c>
      <c r="E2873" s="36" t="s">
        <v>17146</v>
      </c>
      <c r="F2873" s="36" t="s">
        <v>18364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14224</v>
      </c>
      <c r="C2874" s="36" t="s">
        <v>188</v>
      </c>
      <c r="D2874" s="36" t="s">
        <v>17671</v>
      </c>
      <c r="E2874" s="36" t="s">
        <v>17298</v>
      </c>
      <c r="F2874" s="36" t="s">
        <v>18364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14225</v>
      </c>
      <c r="C2875" s="36" t="s">
        <v>188</v>
      </c>
      <c r="D2875" s="36" t="s">
        <v>17671</v>
      </c>
      <c r="E2875" s="36" t="s">
        <v>16822</v>
      </c>
      <c r="F2875" s="36" t="s">
        <v>18364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14371</v>
      </c>
      <c r="C2876" s="36" t="s">
        <v>188</v>
      </c>
      <c r="D2876" s="36" t="s">
        <v>17671</v>
      </c>
      <c r="E2876" s="36" t="s">
        <v>17368</v>
      </c>
      <c r="F2876" s="36" t="s">
        <v>18364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13851</v>
      </c>
      <c r="C2877" s="36" t="s">
        <v>188</v>
      </c>
      <c r="D2877" s="36" t="s">
        <v>17671</v>
      </c>
      <c r="E2877" s="36" t="s">
        <v>16860</v>
      </c>
      <c r="F2877" s="36" t="s">
        <v>18364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14226</v>
      </c>
      <c r="C2878" s="36" t="s">
        <v>188</v>
      </c>
      <c r="D2878" s="36" t="s">
        <v>17671</v>
      </c>
      <c r="E2878" s="36" t="s">
        <v>16834</v>
      </c>
      <c r="F2878" s="36" t="s">
        <v>18364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14538</v>
      </c>
      <c r="C2879" s="36" t="s">
        <v>188</v>
      </c>
      <c r="D2879" s="36" t="s">
        <v>17671</v>
      </c>
      <c r="E2879" s="36" t="s">
        <v>16939</v>
      </c>
      <c r="F2879" s="36" t="s">
        <v>18364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14372</v>
      </c>
      <c r="C2880" s="36" t="s">
        <v>188</v>
      </c>
      <c r="D2880" s="36" t="s">
        <v>17671</v>
      </c>
      <c r="E2880" s="36" t="s">
        <v>16832</v>
      </c>
      <c r="F2880" s="36" t="s">
        <v>18364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15439</v>
      </c>
      <c r="C2881" s="36" t="s">
        <v>188</v>
      </c>
      <c r="D2881" s="36" t="s">
        <v>17671</v>
      </c>
      <c r="E2881" s="36" t="s">
        <v>17050</v>
      </c>
      <c r="F2881" s="36" t="s">
        <v>18364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14772</v>
      </c>
      <c r="C2882" s="36" t="s">
        <v>188</v>
      </c>
      <c r="D2882" s="36" t="s">
        <v>17671</v>
      </c>
      <c r="E2882" s="36" t="s">
        <v>16826</v>
      </c>
      <c r="F2882" s="36" t="s">
        <v>18364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14773</v>
      </c>
      <c r="C2883" s="36" t="s">
        <v>188</v>
      </c>
      <c r="D2883" s="36" t="s">
        <v>17671</v>
      </c>
      <c r="E2883" s="36" t="s">
        <v>16883</v>
      </c>
      <c r="F2883" s="36" t="s">
        <v>18364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14774</v>
      </c>
      <c r="C2884" s="36" t="s">
        <v>188</v>
      </c>
      <c r="D2884" s="36" t="s">
        <v>17671</v>
      </c>
      <c r="E2884" s="36" t="s">
        <v>16835</v>
      </c>
      <c r="F2884" s="36" t="s">
        <v>18364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16417</v>
      </c>
      <c r="C2885" s="36" t="s">
        <v>188</v>
      </c>
      <c r="D2885" s="36" t="s">
        <v>17671</v>
      </c>
      <c r="E2885" s="36" t="s">
        <v>16877</v>
      </c>
      <c r="F2885" s="36" t="s">
        <v>18364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15440</v>
      </c>
      <c r="C2886" s="36" t="s">
        <v>188</v>
      </c>
      <c r="D2886" s="36" t="s">
        <v>17671</v>
      </c>
      <c r="E2886" s="36" t="s">
        <v>17023</v>
      </c>
      <c r="F2886" s="36" t="s">
        <v>18364</v>
      </c>
      <c r="G2886" s="36" t="s">
        <v>121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15441</v>
      </c>
      <c r="C2887" s="36" t="s">
        <v>188</v>
      </c>
      <c r="D2887" s="36" t="s">
        <v>17671</v>
      </c>
      <c r="E2887" s="36" t="s">
        <v>17034</v>
      </c>
      <c r="F2887" s="36" t="s">
        <v>18364</v>
      </c>
      <c r="G2887" s="36" t="s">
        <v>121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15442</v>
      </c>
      <c r="C2888" s="36" t="s">
        <v>188</v>
      </c>
      <c r="D2888" s="36" t="s">
        <v>17671</v>
      </c>
      <c r="E2888" s="36" t="s">
        <v>17032</v>
      </c>
      <c r="F2888" s="36" t="s">
        <v>18364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15443</v>
      </c>
      <c r="C2889" s="36" t="s">
        <v>188</v>
      </c>
      <c r="D2889" s="36" t="s">
        <v>17671</v>
      </c>
      <c r="E2889" s="36" t="s">
        <v>17544</v>
      </c>
      <c r="F2889" s="36" t="s">
        <v>18364</v>
      </c>
      <c r="G2889" s="36" t="s">
        <v>121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15444</v>
      </c>
      <c r="C2890" s="36" t="s">
        <v>188</v>
      </c>
      <c r="D2890" s="36" t="s">
        <v>17671</v>
      </c>
      <c r="E2890" s="36" t="s">
        <v>16932</v>
      </c>
      <c r="F2890" s="36" t="s">
        <v>18364</v>
      </c>
      <c r="G2890" s="36" t="s">
        <v>121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15445</v>
      </c>
      <c r="C2891" s="36" t="s">
        <v>188</v>
      </c>
      <c r="D2891" s="36" t="s">
        <v>17671</v>
      </c>
      <c r="E2891" s="36" t="s">
        <v>16972</v>
      </c>
      <c r="F2891" s="36" t="s">
        <v>18364</v>
      </c>
      <c r="G2891" s="36" t="s">
        <v>121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16754</v>
      </c>
      <c r="C2892" s="36" t="s">
        <v>188</v>
      </c>
      <c r="D2892" s="36" t="s">
        <v>17671</v>
      </c>
      <c r="E2892" s="36" t="s">
        <v>16939</v>
      </c>
      <c r="F2892" s="36" t="s">
        <v>18364</v>
      </c>
      <c r="G2892" s="36" t="s">
        <v>121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15446</v>
      </c>
      <c r="C2893" s="36" t="s">
        <v>188</v>
      </c>
      <c r="D2893" s="36" t="s">
        <v>17671</v>
      </c>
      <c r="E2893" s="36" t="s">
        <v>17350</v>
      </c>
      <c r="F2893" s="36" t="s">
        <v>18364</v>
      </c>
      <c r="G2893" s="36" t="s">
        <v>121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16418</v>
      </c>
      <c r="C2894" s="36" t="s">
        <v>188</v>
      </c>
      <c r="D2894" s="36" t="s">
        <v>17671</v>
      </c>
      <c r="E2894" s="36" t="s">
        <v>17091</v>
      </c>
      <c r="F2894" s="36" t="s">
        <v>18364</v>
      </c>
      <c r="G2894" s="36" t="s">
        <v>121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19116</v>
      </c>
      <c r="C2895" s="36" t="s">
        <v>188</v>
      </c>
      <c r="D2895" s="36" t="s">
        <v>17671</v>
      </c>
      <c r="E2895" s="36" t="s">
        <v>17329</v>
      </c>
      <c r="F2895" s="36" t="s">
        <v>18364</v>
      </c>
      <c r="G2895" s="36" t="s">
        <v>121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15447</v>
      </c>
      <c r="C2896" s="36" t="s">
        <v>188</v>
      </c>
      <c r="D2896" s="36" t="s">
        <v>17671</v>
      </c>
      <c r="E2896" s="36" t="s">
        <v>17028</v>
      </c>
      <c r="F2896" s="36" t="s">
        <v>18364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15448</v>
      </c>
      <c r="C2897" s="36" t="s">
        <v>188</v>
      </c>
      <c r="D2897" s="36" t="s">
        <v>17671</v>
      </c>
      <c r="E2897" s="36" t="s">
        <v>16949</v>
      </c>
      <c r="F2897" s="36" t="s">
        <v>18364</v>
      </c>
      <c r="G2897" s="36" t="s">
        <v>121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20708</v>
      </c>
      <c r="C2898" s="36" t="s">
        <v>188</v>
      </c>
      <c r="D2898" s="36" t="s">
        <v>17671</v>
      </c>
      <c r="E2898" s="36" t="s">
        <v>20567</v>
      </c>
      <c r="F2898" s="36" t="s">
        <v>18364</v>
      </c>
      <c r="G2898" s="36" t="s">
        <v>121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19953</v>
      </c>
      <c r="C2899" s="36" t="s">
        <v>188</v>
      </c>
      <c r="D2899" s="36" t="s">
        <v>17671</v>
      </c>
      <c r="E2899" s="36" t="s">
        <v>17162</v>
      </c>
      <c r="F2899" s="36" t="s">
        <v>18364</v>
      </c>
      <c r="G2899" s="36" t="s">
        <v>121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15449</v>
      </c>
      <c r="C2900" s="36" t="s">
        <v>188</v>
      </c>
      <c r="D2900" s="36" t="s">
        <v>17671</v>
      </c>
      <c r="E2900" s="36" t="s">
        <v>17582</v>
      </c>
      <c r="F2900" s="36" t="s">
        <v>18364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21817</v>
      </c>
      <c r="C2901" s="36" t="s">
        <v>188</v>
      </c>
      <c r="D2901" s="36" t="s">
        <v>17671</v>
      </c>
      <c r="E2901" s="36" t="s">
        <v>18187</v>
      </c>
      <c r="F2901" s="36" t="s">
        <v>18364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16560</v>
      </c>
      <c r="C2902" s="36" t="s">
        <v>188</v>
      </c>
      <c r="D2902" s="36" t="s">
        <v>17671</v>
      </c>
      <c r="E2902" s="36" t="s">
        <v>17030</v>
      </c>
      <c r="F2902" s="36" t="s">
        <v>18364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18883</v>
      </c>
      <c r="C2903" s="36" t="s">
        <v>120</v>
      </c>
      <c r="D2903" s="36" t="s">
        <v>17671</v>
      </c>
      <c r="E2903" s="36" t="s">
        <v>16952</v>
      </c>
      <c r="F2903" s="36" t="s">
        <v>18884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24572</v>
      </c>
      <c r="C2904" s="36" t="s">
        <v>188</v>
      </c>
      <c r="D2904" s="36" t="s">
        <v>17671</v>
      </c>
      <c r="E2904" s="36" t="s">
        <v>17032</v>
      </c>
      <c r="F2904" s="36" t="s">
        <v>18884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24257</v>
      </c>
      <c r="C2905" s="36" t="s">
        <v>188</v>
      </c>
      <c r="D2905" s="36" t="s">
        <v>17671</v>
      </c>
      <c r="E2905" s="36" t="s">
        <v>17023</v>
      </c>
      <c r="F2905" s="36" t="s">
        <v>18884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19117</v>
      </c>
      <c r="C2906" s="36" t="s">
        <v>188</v>
      </c>
      <c r="D2906" s="36" t="s">
        <v>17671</v>
      </c>
      <c r="E2906" s="36" t="s">
        <v>16890</v>
      </c>
      <c r="F2906" s="36" t="s">
        <v>18884</v>
      </c>
      <c r="G2906" s="36" t="s">
        <v>121</v>
      </c>
      <c r="H2906" s="1"/>
      <c r="I2906" s="1"/>
      <c r="K2906" s="1"/>
    </row>
    <row r="2907" spans="1:11" customFormat="1" ht="15" hidden="1" x14ac:dyDescent="0.25">
      <c r="A2907" s="36"/>
      <c r="B2907" s="36" t="s">
        <v>19187</v>
      </c>
      <c r="C2907" s="36" t="s">
        <v>120</v>
      </c>
      <c r="D2907" s="36" t="s">
        <v>17802</v>
      </c>
      <c r="E2907" s="36" t="s">
        <v>16827</v>
      </c>
      <c r="F2907" s="36" t="s">
        <v>18032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19839</v>
      </c>
      <c r="C2908" s="36" t="s">
        <v>120</v>
      </c>
      <c r="D2908" s="36" t="s">
        <v>17803</v>
      </c>
      <c r="E2908" s="36" t="s">
        <v>17360</v>
      </c>
      <c r="F2908" s="36" t="s">
        <v>18032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24965</v>
      </c>
      <c r="C2909" s="36" t="s">
        <v>120</v>
      </c>
      <c r="D2909" s="36" t="s">
        <v>18039</v>
      </c>
      <c r="E2909" s="36" t="s">
        <v>17075</v>
      </c>
      <c r="F2909" s="36" t="s">
        <v>18032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20583</v>
      </c>
      <c r="C2910" s="36" t="s">
        <v>120</v>
      </c>
      <c r="D2910" s="36" t="s">
        <v>17804</v>
      </c>
      <c r="E2910" s="36" t="s">
        <v>17035</v>
      </c>
      <c r="F2910" s="36" t="s">
        <v>18032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19407</v>
      </c>
      <c r="C2911" s="36" t="s">
        <v>120</v>
      </c>
      <c r="D2911" s="36" t="s">
        <v>17805</v>
      </c>
      <c r="E2911" s="36" t="s">
        <v>16854</v>
      </c>
      <c r="F2911" s="36" t="s">
        <v>18032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21296</v>
      </c>
      <c r="C2912" s="36" t="s">
        <v>120</v>
      </c>
      <c r="D2912" s="36" t="s">
        <v>17806</v>
      </c>
      <c r="E2912" s="36" t="s">
        <v>17000</v>
      </c>
      <c r="F2912" s="36" t="s">
        <v>18032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16372</v>
      </c>
      <c r="C2913" s="36" t="s">
        <v>120</v>
      </c>
      <c r="D2913" s="36" t="s">
        <v>17807</v>
      </c>
      <c r="E2913" s="36" t="s">
        <v>17136</v>
      </c>
      <c r="F2913" s="36" t="s">
        <v>18032</v>
      </c>
      <c r="G2913" s="36" t="s">
        <v>121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16216</v>
      </c>
      <c r="C2914" s="36" t="s">
        <v>120</v>
      </c>
      <c r="D2914" s="36" t="s">
        <v>18133</v>
      </c>
      <c r="E2914" s="36" t="s">
        <v>16968</v>
      </c>
      <c r="F2914" s="36" t="s">
        <v>18032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21658</v>
      </c>
      <c r="C2915" s="36" t="s">
        <v>120</v>
      </c>
      <c r="D2915" s="36" t="s">
        <v>17808</v>
      </c>
      <c r="E2915" s="36" t="s">
        <v>16845</v>
      </c>
      <c r="F2915" s="36" t="s">
        <v>18032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20584</v>
      </c>
      <c r="C2916" s="36" t="s">
        <v>120</v>
      </c>
      <c r="D2916" s="36" t="s">
        <v>17809</v>
      </c>
      <c r="E2916" s="36" t="s">
        <v>16874</v>
      </c>
      <c r="F2916" s="36" t="s">
        <v>18032</v>
      </c>
      <c r="G2916" s="36" t="s">
        <v>121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22927</v>
      </c>
      <c r="C2917" s="36" t="s">
        <v>120</v>
      </c>
      <c r="D2917" s="36" t="s">
        <v>17810</v>
      </c>
      <c r="E2917" s="36" t="s">
        <v>16957</v>
      </c>
      <c r="F2917" s="36" t="s">
        <v>18032</v>
      </c>
      <c r="G2917" s="36" t="s">
        <v>121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22497</v>
      </c>
      <c r="C2918" s="36" t="s">
        <v>120</v>
      </c>
      <c r="D2918" s="36" t="s">
        <v>21647</v>
      </c>
      <c r="E2918" s="36" t="s">
        <v>16957</v>
      </c>
      <c r="F2918" s="36" t="s">
        <v>18032</v>
      </c>
      <c r="G2918" s="36" t="s">
        <v>121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24009</v>
      </c>
      <c r="C2919" s="36" t="s">
        <v>120</v>
      </c>
      <c r="D2919" s="36" t="s">
        <v>17812</v>
      </c>
      <c r="E2919" s="36" t="s">
        <v>16951</v>
      </c>
      <c r="F2919" s="36" t="s">
        <v>18032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23586</v>
      </c>
      <c r="C2920" s="36" t="s">
        <v>120</v>
      </c>
      <c r="D2920" s="36" t="s">
        <v>17811</v>
      </c>
      <c r="E2920" s="36" t="s">
        <v>16916</v>
      </c>
      <c r="F2920" s="36" t="s">
        <v>18032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16217</v>
      </c>
      <c r="C2921" s="36" t="s">
        <v>120</v>
      </c>
      <c r="D2921" s="36" t="s">
        <v>18134</v>
      </c>
      <c r="E2921" s="36" t="s">
        <v>16958</v>
      </c>
      <c r="F2921" s="36" t="s">
        <v>18032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23784</v>
      </c>
      <c r="C2922" s="36" t="s">
        <v>120</v>
      </c>
      <c r="D2922" s="36" t="s">
        <v>23785</v>
      </c>
      <c r="E2922" s="36" t="s">
        <v>17014</v>
      </c>
      <c r="F2922" s="36" t="s">
        <v>18032</v>
      </c>
      <c r="G2922" s="36" t="s">
        <v>121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27285</v>
      </c>
      <c r="C2923" s="36" t="s">
        <v>120</v>
      </c>
      <c r="D2923" s="36" t="s">
        <v>17175</v>
      </c>
      <c r="E2923" s="36" t="s">
        <v>17769</v>
      </c>
      <c r="F2923" s="36" t="s">
        <v>18199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27286</v>
      </c>
      <c r="C2924" s="36" t="s">
        <v>120</v>
      </c>
      <c r="D2924" s="36" t="s">
        <v>17177</v>
      </c>
      <c r="E2924" s="36" t="s">
        <v>16932</v>
      </c>
      <c r="F2924" s="36" t="s">
        <v>18199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15825</v>
      </c>
      <c r="C2925" s="36" t="s">
        <v>120</v>
      </c>
      <c r="D2925" s="36" t="s">
        <v>18587</v>
      </c>
      <c r="E2925" s="36" t="s">
        <v>17457</v>
      </c>
      <c r="F2925" s="36" t="s">
        <v>18199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25091</v>
      </c>
      <c r="C2926" s="36" t="s">
        <v>120</v>
      </c>
      <c r="D2926" s="36" t="s">
        <v>17178</v>
      </c>
      <c r="E2926" s="36" t="s">
        <v>16854</v>
      </c>
      <c r="F2926" s="36" t="s">
        <v>18199</v>
      </c>
      <c r="G2926" s="36" t="s">
        <v>121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14205</v>
      </c>
      <c r="C2927" s="36" t="s">
        <v>120</v>
      </c>
      <c r="D2927" s="36" t="s">
        <v>18588</v>
      </c>
      <c r="E2927" s="36" t="s">
        <v>17152</v>
      </c>
      <c r="F2927" s="36" t="s">
        <v>18199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25821</v>
      </c>
      <c r="C2928" s="36" t="s">
        <v>120</v>
      </c>
      <c r="D2928" s="36" t="s">
        <v>17179</v>
      </c>
      <c r="E2928" s="36" t="s">
        <v>17232</v>
      </c>
      <c r="F2928" s="36" t="s">
        <v>18199</v>
      </c>
      <c r="G2928" s="36" t="s">
        <v>121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25092</v>
      </c>
      <c r="C2929" s="36" t="s">
        <v>120</v>
      </c>
      <c r="D2929" s="36" t="s">
        <v>20570</v>
      </c>
      <c r="E2929" s="36" t="s">
        <v>17103</v>
      </c>
      <c r="F2929" s="36" t="s">
        <v>18199</v>
      </c>
      <c r="G2929" s="36" t="s">
        <v>121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27287</v>
      </c>
      <c r="C2930" s="36" t="s">
        <v>120</v>
      </c>
      <c r="D2930" s="36" t="s">
        <v>20816</v>
      </c>
      <c r="E2930" s="36" t="s">
        <v>17014</v>
      </c>
      <c r="F2930" s="36" t="s">
        <v>18199</v>
      </c>
      <c r="G2930" s="36" t="s">
        <v>121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14098</v>
      </c>
      <c r="C2931" s="36" t="s">
        <v>120</v>
      </c>
      <c r="D2931" s="36" t="s">
        <v>18589</v>
      </c>
      <c r="E2931" s="36" t="s">
        <v>16845</v>
      </c>
      <c r="F2931" s="36" t="s">
        <v>18199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27288</v>
      </c>
      <c r="C2932" s="36" t="s">
        <v>120</v>
      </c>
      <c r="D2932" s="36" t="s">
        <v>27289</v>
      </c>
      <c r="E2932" s="36" t="s">
        <v>16958</v>
      </c>
      <c r="F2932" s="36" t="s">
        <v>18199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28359</v>
      </c>
      <c r="C2933" s="36" t="s">
        <v>120</v>
      </c>
      <c r="D2933" s="36" t="s">
        <v>17126</v>
      </c>
      <c r="E2933" s="36" t="s">
        <v>17053</v>
      </c>
      <c r="F2933" s="36" t="s">
        <v>18205</v>
      </c>
      <c r="G2933" s="36" t="s">
        <v>121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9635</v>
      </c>
      <c r="C2934" s="36" t="s">
        <v>120</v>
      </c>
      <c r="D2934" s="36" t="s">
        <v>17806</v>
      </c>
      <c r="E2934" s="36" t="s">
        <v>17034</v>
      </c>
      <c r="F2934" s="36" t="s">
        <v>18210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25616</v>
      </c>
      <c r="C2935" s="36" t="s">
        <v>120</v>
      </c>
      <c r="D2935" s="36" t="s">
        <v>25617</v>
      </c>
      <c r="E2935" s="36" t="s">
        <v>17023</v>
      </c>
      <c r="F2935" s="36" t="s">
        <v>18210</v>
      </c>
      <c r="G2935" s="36" t="s">
        <v>123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25611</v>
      </c>
      <c r="C2936" s="36" t="s">
        <v>120</v>
      </c>
      <c r="D2936" s="36" t="s">
        <v>23785</v>
      </c>
      <c r="E2936" s="36" t="s">
        <v>16845</v>
      </c>
      <c r="F2936" s="36" t="s">
        <v>18210</v>
      </c>
      <c r="G2936" s="36" t="s">
        <v>121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7228</v>
      </c>
      <c r="C2937" s="36" t="s">
        <v>120</v>
      </c>
      <c r="D2937" s="36" t="s">
        <v>17168</v>
      </c>
      <c r="E2937" s="36" t="s">
        <v>17678</v>
      </c>
      <c r="F2937" s="36" t="s">
        <v>18251</v>
      </c>
      <c r="G2937" s="36" t="s">
        <v>121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7229</v>
      </c>
      <c r="C2938" s="36" t="s">
        <v>120</v>
      </c>
      <c r="D2938" s="36" t="s">
        <v>17169</v>
      </c>
      <c r="E2938" s="36" t="s">
        <v>17334</v>
      </c>
      <c r="F2938" s="36" t="s">
        <v>18251</v>
      </c>
      <c r="G2938" s="36" t="s">
        <v>121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7230</v>
      </c>
      <c r="C2939" s="36" t="s">
        <v>120</v>
      </c>
      <c r="D2939" s="36" t="s">
        <v>17171</v>
      </c>
      <c r="E2939" s="36" t="s">
        <v>16877</v>
      </c>
      <c r="F2939" s="36" t="s">
        <v>18251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7231</v>
      </c>
      <c r="C2940" s="36" t="s">
        <v>120</v>
      </c>
      <c r="D2940" s="36" t="s">
        <v>17173</v>
      </c>
      <c r="E2940" s="36" t="s">
        <v>16821</v>
      </c>
      <c r="F2940" s="36" t="s">
        <v>18251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28886</v>
      </c>
      <c r="C2941" s="36" t="s">
        <v>120</v>
      </c>
      <c r="D2941" s="36" t="s">
        <v>27789</v>
      </c>
      <c r="E2941" s="36" t="s">
        <v>16939</v>
      </c>
      <c r="F2941" s="36" t="s">
        <v>18251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7094</v>
      </c>
      <c r="C2942" s="36" t="s">
        <v>120</v>
      </c>
      <c r="D2942" s="36" t="s">
        <v>17175</v>
      </c>
      <c r="E2942" s="36" t="s">
        <v>16819</v>
      </c>
      <c r="F2942" s="36" t="s">
        <v>18251</v>
      </c>
      <c r="G2942" s="36" t="s">
        <v>121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25959</v>
      </c>
      <c r="C2943" s="36" t="s">
        <v>120</v>
      </c>
      <c r="D2943" s="36" t="s">
        <v>17178</v>
      </c>
      <c r="E2943" s="36" t="s">
        <v>16939</v>
      </c>
      <c r="F2943" s="36" t="s">
        <v>18251</v>
      </c>
      <c r="G2943" s="36" t="s">
        <v>121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26006</v>
      </c>
      <c r="C2944" s="36" t="s">
        <v>120</v>
      </c>
      <c r="D2944" s="36" t="s">
        <v>24300</v>
      </c>
      <c r="E2944" s="36" t="s">
        <v>17023</v>
      </c>
      <c r="F2944" s="36" t="s">
        <v>18251</v>
      </c>
      <c r="G2944" s="36" t="s">
        <v>123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7232</v>
      </c>
      <c r="C2945" s="36" t="s">
        <v>120</v>
      </c>
      <c r="D2945" s="36" t="s">
        <v>18528</v>
      </c>
      <c r="E2945" s="36" t="s">
        <v>17359</v>
      </c>
      <c r="F2945" s="36" t="s">
        <v>18251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14258</v>
      </c>
      <c r="C2946" s="36" t="s">
        <v>120</v>
      </c>
      <c r="D2946" s="36" t="s">
        <v>18260</v>
      </c>
      <c r="E2946" s="36" t="s">
        <v>16850</v>
      </c>
      <c r="F2946" s="36" t="s">
        <v>18251</v>
      </c>
      <c r="G2946" s="36" t="s">
        <v>121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21505</v>
      </c>
      <c r="C2947" s="36" t="s">
        <v>188</v>
      </c>
      <c r="D2947" s="36" t="s">
        <v>17983</v>
      </c>
      <c r="E2947" s="36" t="s">
        <v>16823</v>
      </c>
      <c r="F2947" s="36" t="s">
        <v>18032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20266</v>
      </c>
      <c r="C2948" s="36" t="s">
        <v>188</v>
      </c>
      <c r="D2948" s="36" t="s">
        <v>17984</v>
      </c>
      <c r="E2948" s="36" t="s">
        <v>16819</v>
      </c>
      <c r="F2948" s="36" t="s">
        <v>18032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19487</v>
      </c>
      <c r="C2949" s="36" t="s">
        <v>188</v>
      </c>
      <c r="D2949" s="36" t="s">
        <v>17802</v>
      </c>
      <c r="E2949" s="36" t="s">
        <v>16822</v>
      </c>
      <c r="F2949" s="36" t="s">
        <v>18032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19685</v>
      </c>
      <c r="C2950" s="36" t="s">
        <v>188</v>
      </c>
      <c r="D2950" s="36" t="s">
        <v>17803</v>
      </c>
      <c r="E2950" s="36" t="s">
        <v>16960</v>
      </c>
      <c r="F2950" s="36" t="s">
        <v>18032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16218</v>
      </c>
      <c r="C2951" s="36" t="s">
        <v>188</v>
      </c>
      <c r="D2951" s="36" t="s">
        <v>18039</v>
      </c>
      <c r="E2951" s="36" t="s">
        <v>16848</v>
      </c>
      <c r="F2951" s="36" t="s">
        <v>18032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21140</v>
      </c>
      <c r="C2952" s="36" t="s">
        <v>188</v>
      </c>
      <c r="D2952" s="36" t="s">
        <v>17804</v>
      </c>
      <c r="E2952" s="36" t="s">
        <v>16951</v>
      </c>
      <c r="F2952" s="36" t="s">
        <v>18032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22114</v>
      </c>
      <c r="C2953" s="36" t="s">
        <v>188</v>
      </c>
      <c r="D2953" s="36" t="s">
        <v>17805</v>
      </c>
      <c r="E2953" s="36" t="s">
        <v>16876</v>
      </c>
      <c r="F2953" s="36" t="s">
        <v>18032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22734</v>
      </c>
      <c r="C2954" s="36" t="s">
        <v>188</v>
      </c>
      <c r="D2954" s="36" t="s">
        <v>17806</v>
      </c>
      <c r="E2954" s="36" t="s">
        <v>16852</v>
      </c>
      <c r="F2954" s="36" t="s">
        <v>18032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22957</v>
      </c>
      <c r="C2955" s="36" t="s">
        <v>188</v>
      </c>
      <c r="D2955" s="36" t="s">
        <v>17807</v>
      </c>
      <c r="E2955" s="36" t="s">
        <v>16854</v>
      </c>
      <c r="F2955" s="36" t="s">
        <v>18032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23375</v>
      </c>
      <c r="C2956" s="36" t="s">
        <v>188</v>
      </c>
      <c r="D2956" s="36" t="s">
        <v>18133</v>
      </c>
      <c r="E2956" s="36" t="s">
        <v>16979</v>
      </c>
      <c r="F2956" s="36" t="s">
        <v>18032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24677</v>
      </c>
      <c r="C2957" s="36" t="s">
        <v>188</v>
      </c>
      <c r="D2957" s="36" t="s">
        <v>17808</v>
      </c>
      <c r="E2957" s="36" t="s">
        <v>17121</v>
      </c>
      <c r="F2957" s="36" t="s">
        <v>18032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26744</v>
      </c>
      <c r="C2958" s="36" t="s">
        <v>188</v>
      </c>
      <c r="D2958" s="36" t="s">
        <v>17810</v>
      </c>
      <c r="E2958" s="36" t="s">
        <v>16939</v>
      </c>
      <c r="F2958" s="36" t="s">
        <v>18032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21506</v>
      </c>
      <c r="C2959" s="36" t="s">
        <v>188</v>
      </c>
      <c r="D2959" s="36" t="s">
        <v>21507</v>
      </c>
      <c r="E2959" s="36" t="s">
        <v>16819</v>
      </c>
      <c r="F2959" s="36" t="s">
        <v>18032</v>
      </c>
      <c r="G2959" s="36" t="s">
        <v>123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27787</v>
      </c>
      <c r="C2960" s="36" t="s">
        <v>188</v>
      </c>
      <c r="D2960" s="36" t="s">
        <v>17173</v>
      </c>
      <c r="E2960" s="36" t="s">
        <v>16881</v>
      </c>
      <c r="F2960" s="36" t="s">
        <v>18199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27788</v>
      </c>
      <c r="C2961" s="36" t="s">
        <v>188</v>
      </c>
      <c r="D2961" s="36" t="s">
        <v>27789</v>
      </c>
      <c r="E2961" s="36" t="s">
        <v>16962</v>
      </c>
      <c r="F2961" s="36" t="s">
        <v>18199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25862</v>
      </c>
      <c r="C2962" s="36" t="s">
        <v>188</v>
      </c>
      <c r="D2962" s="36" t="s">
        <v>17175</v>
      </c>
      <c r="E2962" s="36" t="s">
        <v>17309</v>
      </c>
      <c r="F2962" s="36" t="s">
        <v>18199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26271</v>
      </c>
      <c r="C2963" s="36" t="s">
        <v>188</v>
      </c>
      <c r="D2963" s="36" t="s">
        <v>17177</v>
      </c>
      <c r="E2963" s="36" t="s">
        <v>17546</v>
      </c>
      <c r="F2963" s="36" t="s">
        <v>18199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14099</v>
      </c>
      <c r="C2964" s="36" t="s">
        <v>188</v>
      </c>
      <c r="D2964" s="36" t="s">
        <v>18587</v>
      </c>
      <c r="E2964" s="36" t="s">
        <v>16963</v>
      </c>
      <c r="F2964" s="36" t="s">
        <v>18199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25542</v>
      </c>
      <c r="C2965" s="36" t="s">
        <v>188</v>
      </c>
      <c r="D2965" s="36" t="s">
        <v>17178</v>
      </c>
      <c r="E2965" s="36" t="s">
        <v>16967</v>
      </c>
      <c r="F2965" s="36" t="s">
        <v>18199</v>
      </c>
      <c r="G2965" s="36" t="s">
        <v>123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23824</v>
      </c>
      <c r="C2966" s="36" t="s">
        <v>188</v>
      </c>
      <c r="D2966" s="36" t="s">
        <v>20816</v>
      </c>
      <c r="E2966" s="36" t="s">
        <v>16939</v>
      </c>
      <c r="F2966" s="36" t="s">
        <v>18199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28137</v>
      </c>
      <c r="C2967" s="36" t="s">
        <v>188</v>
      </c>
      <c r="D2967" s="36" t="s">
        <v>17126</v>
      </c>
      <c r="E2967" s="36" t="s">
        <v>16875</v>
      </c>
      <c r="F2967" s="36" t="s">
        <v>18205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28138</v>
      </c>
      <c r="C2968" s="36" t="s">
        <v>188</v>
      </c>
      <c r="D2968" s="36" t="s">
        <v>17063</v>
      </c>
      <c r="E2968" s="36" t="s">
        <v>17513</v>
      </c>
      <c r="F2968" s="36" t="s">
        <v>18205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25621</v>
      </c>
      <c r="C2969" s="36" t="s">
        <v>188</v>
      </c>
      <c r="D2969" s="36" t="s">
        <v>25622</v>
      </c>
      <c r="E2969" s="36" t="s">
        <v>16827</v>
      </c>
      <c r="F2969" s="36" t="s">
        <v>18210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7095</v>
      </c>
      <c r="C2970" s="36" t="s">
        <v>188</v>
      </c>
      <c r="D2970" s="36" t="s">
        <v>17168</v>
      </c>
      <c r="E2970" s="36" t="s">
        <v>16819</v>
      </c>
      <c r="F2970" s="36" t="s">
        <v>18251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7233</v>
      </c>
      <c r="C2971" s="36" t="s">
        <v>188</v>
      </c>
      <c r="D2971" s="36" t="s">
        <v>17169</v>
      </c>
      <c r="E2971" s="36" t="s">
        <v>16821</v>
      </c>
      <c r="F2971" s="36" t="s">
        <v>18251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7234</v>
      </c>
      <c r="C2972" s="36" t="s">
        <v>188</v>
      </c>
      <c r="D2972" s="36" t="s">
        <v>17171</v>
      </c>
      <c r="E2972" s="36" t="s">
        <v>16960</v>
      </c>
      <c r="F2972" s="36" t="s">
        <v>18251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7235</v>
      </c>
      <c r="C2973" s="36" t="s">
        <v>188</v>
      </c>
      <c r="D2973" s="36" t="s">
        <v>17173</v>
      </c>
      <c r="E2973" s="36" t="s">
        <v>17170</v>
      </c>
      <c r="F2973" s="36" t="s">
        <v>18251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7236</v>
      </c>
      <c r="C2974" s="36" t="s">
        <v>188</v>
      </c>
      <c r="D2974" s="36" t="s">
        <v>17175</v>
      </c>
      <c r="E2974" s="36" t="s">
        <v>17152</v>
      </c>
      <c r="F2974" s="36" t="s">
        <v>18251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13978</v>
      </c>
      <c r="B2975" s="36" t="s">
        <v>23330</v>
      </c>
      <c r="C2975" s="36" t="s">
        <v>120</v>
      </c>
      <c r="D2975" s="36" t="s">
        <v>17081</v>
      </c>
      <c r="E2975" s="36" t="s">
        <v>16841</v>
      </c>
      <c r="F2975" s="36" t="s">
        <v>18210</v>
      </c>
      <c r="G2975" s="36" t="s">
        <v>121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23326</v>
      </c>
      <c r="C2976" s="36" t="s">
        <v>188</v>
      </c>
      <c r="D2976" s="36" t="s">
        <v>17126</v>
      </c>
      <c r="E2976" s="36" t="s">
        <v>16975</v>
      </c>
      <c r="F2976" s="36" t="s">
        <v>18210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/>
      <c r="B2977" s="36" t="s">
        <v>21639</v>
      </c>
      <c r="C2977" s="36" t="s">
        <v>120</v>
      </c>
      <c r="D2977" s="36" t="s">
        <v>27792</v>
      </c>
      <c r="E2977" s="36" t="s">
        <v>17190</v>
      </c>
      <c r="F2977" s="36" t="s">
        <v>18032</v>
      </c>
      <c r="G2977" s="36" t="s">
        <v>121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27033</v>
      </c>
      <c r="C2978" s="36" t="s">
        <v>120</v>
      </c>
      <c r="D2978" s="36" t="s">
        <v>27034</v>
      </c>
      <c r="E2978" s="36" t="s">
        <v>16850</v>
      </c>
      <c r="F2978" s="36" t="s">
        <v>18032</v>
      </c>
      <c r="G2978" s="36" t="s">
        <v>121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21455</v>
      </c>
      <c r="C2979" s="36" t="s">
        <v>120</v>
      </c>
      <c r="D2979" s="36" t="s">
        <v>27035</v>
      </c>
      <c r="E2979" s="36" t="s">
        <v>16881</v>
      </c>
      <c r="F2979" s="36" t="s">
        <v>18032</v>
      </c>
      <c r="G2979" s="36" t="s">
        <v>121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25848</v>
      </c>
      <c r="C2980" s="36" t="s">
        <v>120</v>
      </c>
      <c r="D2980" s="36" t="s">
        <v>27610</v>
      </c>
      <c r="E2980" s="36" t="s">
        <v>16939</v>
      </c>
      <c r="F2980" s="36" t="s">
        <v>18199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16485</v>
      </c>
      <c r="C2981" s="36" t="s">
        <v>120</v>
      </c>
      <c r="D2981" s="36" t="s">
        <v>27611</v>
      </c>
      <c r="E2981" s="36" t="s">
        <v>16973</v>
      </c>
      <c r="F2981" s="36" t="s">
        <v>18199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25822</v>
      </c>
      <c r="C2982" s="36" t="s">
        <v>120</v>
      </c>
      <c r="D2982" s="36" t="s">
        <v>27290</v>
      </c>
      <c r="E2982" s="36" t="s">
        <v>16883</v>
      </c>
      <c r="F2982" s="36" t="s">
        <v>18199</v>
      </c>
      <c r="G2982" s="36" t="s">
        <v>121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16419</v>
      </c>
      <c r="C2983" s="36" t="s">
        <v>120</v>
      </c>
      <c r="D2983" s="36" t="s">
        <v>27291</v>
      </c>
      <c r="E2983" s="36" t="s">
        <v>17232</v>
      </c>
      <c r="F2983" s="36" t="s">
        <v>18199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21508</v>
      </c>
      <c r="C2984" s="36" t="s">
        <v>188</v>
      </c>
      <c r="D2984" s="36" t="s">
        <v>26745</v>
      </c>
      <c r="E2984" s="36" t="s">
        <v>16883</v>
      </c>
      <c r="F2984" s="36" t="s">
        <v>18032</v>
      </c>
      <c r="G2984" s="36" t="s">
        <v>123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21509</v>
      </c>
      <c r="C2985" s="36" t="s">
        <v>188</v>
      </c>
      <c r="D2985" s="36" t="s">
        <v>26746</v>
      </c>
      <c r="E2985" s="36" t="s">
        <v>17188</v>
      </c>
      <c r="F2985" s="36" t="s">
        <v>18032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25863</v>
      </c>
      <c r="C2986" s="36" t="s">
        <v>188</v>
      </c>
      <c r="D2986" s="36" t="s">
        <v>27790</v>
      </c>
      <c r="E2986" s="36" t="s">
        <v>16819</v>
      </c>
      <c r="F2986" s="36" t="s">
        <v>18199</v>
      </c>
      <c r="G2986" s="36" t="s">
        <v>123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25864</v>
      </c>
      <c r="C2987" s="36" t="s">
        <v>188</v>
      </c>
      <c r="D2987" s="36" t="s">
        <v>27791</v>
      </c>
      <c r="E2987" s="36" t="s">
        <v>16875</v>
      </c>
      <c r="F2987" s="36" t="s">
        <v>18199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16421</v>
      </c>
      <c r="C2988" s="36" t="s">
        <v>188</v>
      </c>
      <c r="D2988" s="36" t="s">
        <v>26746</v>
      </c>
      <c r="E2988" s="36" t="s">
        <v>17198</v>
      </c>
      <c r="F2988" s="36" t="s">
        <v>18199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16422</v>
      </c>
      <c r="C2989" s="36" t="s">
        <v>188</v>
      </c>
      <c r="D2989" s="36" t="s">
        <v>27792</v>
      </c>
      <c r="E2989" s="36" t="s">
        <v>17399</v>
      </c>
      <c r="F2989" s="36" t="s">
        <v>18199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21640</v>
      </c>
      <c r="C2990" s="36" t="s">
        <v>120</v>
      </c>
      <c r="D2990" s="36" t="s">
        <v>26454</v>
      </c>
      <c r="E2990" s="36" t="s">
        <v>16887</v>
      </c>
      <c r="F2990" s="36" t="s">
        <v>18032</v>
      </c>
      <c r="G2990" s="36" t="s">
        <v>121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16547</v>
      </c>
      <c r="C2991" s="36" t="s">
        <v>120</v>
      </c>
      <c r="D2991" s="36" t="s">
        <v>26273</v>
      </c>
      <c r="E2991" s="36" t="s">
        <v>16827</v>
      </c>
      <c r="F2991" s="36" t="s">
        <v>18032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16518</v>
      </c>
      <c r="C2992" s="36" t="s">
        <v>120</v>
      </c>
      <c r="D2992" s="36" t="s">
        <v>25866</v>
      </c>
      <c r="E2992" s="36" t="s">
        <v>16967</v>
      </c>
      <c r="F2992" s="36" t="s">
        <v>18032</v>
      </c>
      <c r="G2992" s="36" t="s">
        <v>121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24010</v>
      </c>
      <c r="C2993" s="36" t="s">
        <v>120</v>
      </c>
      <c r="D2993" s="36" t="s">
        <v>26986</v>
      </c>
      <c r="E2993" s="36" t="s">
        <v>16826</v>
      </c>
      <c r="F2993" s="36" t="s">
        <v>18032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19840</v>
      </c>
      <c r="C2994" s="36" t="s">
        <v>120</v>
      </c>
      <c r="D2994" s="36" t="s">
        <v>25868</v>
      </c>
      <c r="E2994" s="36" t="s">
        <v>16884</v>
      </c>
      <c r="F2994" s="36" t="s">
        <v>18032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19408</v>
      </c>
      <c r="C2995" s="36" t="s">
        <v>120</v>
      </c>
      <c r="D2995" s="36" t="s">
        <v>22408</v>
      </c>
      <c r="E2995" s="36" t="s">
        <v>17357</v>
      </c>
      <c r="F2995" s="36" t="s">
        <v>18032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19731</v>
      </c>
      <c r="C2996" s="36" t="s">
        <v>120</v>
      </c>
      <c r="D2996" s="36" t="s">
        <v>22410</v>
      </c>
      <c r="E2996" s="36" t="s">
        <v>16879</v>
      </c>
      <c r="F2996" s="36" t="s">
        <v>18032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16581</v>
      </c>
      <c r="C2997" s="36" t="s">
        <v>120</v>
      </c>
      <c r="D2997" s="36" t="s">
        <v>25094</v>
      </c>
      <c r="E2997" s="36" t="s">
        <v>17231</v>
      </c>
      <c r="F2997" s="36" t="s">
        <v>18032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19409</v>
      </c>
      <c r="C2998" s="36" t="s">
        <v>120</v>
      </c>
      <c r="D2998" s="36" t="s">
        <v>24454</v>
      </c>
      <c r="E2998" s="36" t="s">
        <v>16876</v>
      </c>
      <c r="F2998" s="36" t="s">
        <v>18032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16373</v>
      </c>
      <c r="C2999" s="36" t="s">
        <v>120</v>
      </c>
      <c r="D2999" s="36" t="s">
        <v>25096</v>
      </c>
      <c r="E2999" s="36" t="s">
        <v>16878</v>
      </c>
      <c r="F2999" s="36" t="s">
        <v>18032</v>
      </c>
      <c r="G2999" s="36" t="s">
        <v>121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18826</v>
      </c>
      <c r="C3000" s="36" t="s">
        <v>120</v>
      </c>
      <c r="D3000" s="36" t="s">
        <v>25098</v>
      </c>
      <c r="E3000" s="36" t="s">
        <v>16824</v>
      </c>
      <c r="F3000" s="36" t="s">
        <v>18032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16071</v>
      </c>
      <c r="C3001" s="36" t="s">
        <v>120</v>
      </c>
      <c r="D3001" s="36" t="s">
        <v>26747</v>
      </c>
      <c r="E3001" s="36" t="s">
        <v>16916</v>
      </c>
      <c r="F3001" s="36" t="s">
        <v>18032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21323</v>
      </c>
      <c r="C3002" s="36" t="s">
        <v>120</v>
      </c>
      <c r="D3002" s="36" t="s">
        <v>17191</v>
      </c>
      <c r="E3002" s="36" t="s">
        <v>16916</v>
      </c>
      <c r="F3002" s="36" t="s">
        <v>18032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21297</v>
      </c>
      <c r="C3003" s="36" t="s">
        <v>120</v>
      </c>
      <c r="D3003" s="36" t="s">
        <v>18040</v>
      </c>
      <c r="E3003" s="36" t="s">
        <v>16823</v>
      </c>
      <c r="F3003" s="36" t="s">
        <v>18032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13802</v>
      </c>
      <c r="C3004" s="36" t="s">
        <v>120</v>
      </c>
      <c r="D3004" s="36" t="s">
        <v>25824</v>
      </c>
      <c r="E3004" s="36" t="s">
        <v>16960</v>
      </c>
      <c r="F3004" s="36" t="s">
        <v>18032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18827</v>
      </c>
      <c r="C3005" s="36" t="s">
        <v>120</v>
      </c>
      <c r="D3005" s="36" t="s">
        <v>26748</v>
      </c>
      <c r="E3005" s="36" t="s">
        <v>16957</v>
      </c>
      <c r="F3005" s="36" t="s">
        <v>18032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20844</v>
      </c>
      <c r="C3006" s="36" t="s">
        <v>120</v>
      </c>
      <c r="D3006" s="36" t="s">
        <v>24768</v>
      </c>
      <c r="E3006" s="36" t="s">
        <v>16822</v>
      </c>
      <c r="F3006" s="36" t="s">
        <v>18032</v>
      </c>
      <c r="G3006" s="36" t="s">
        <v>121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13421</v>
      </c>
      <c r="C3007" s="36" t="s">
        <v>120</v>
      </c>
      <c r="D3007" s="36" t="s">
        <v>22430</v>
      </c>
      <c r="E3007" s="36" t="s">
        <v>16822</v>
      </c>
      <c r="F3007" s="36" t="s">
        <v>18032</v>
      </c>
      <c r="G3007" s="36" t="s">
        <v>121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16519</v>
      </c>
      <c r="C3008" s="36" t="s">
        <v>120</v>
      </c>
      <c r="D3008" s="36" t="s">
        <v>22564</v>
      </c>
      <c r="E3008" s="36" t="s">
        <v>16822</v>
      </c>
      <c r="F3008" s="36" t="s">
        <v>18032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12658</v>
      </c>
      <c r="C3009" s="36" t="s">
        <v>120</v>
      </c>
      <c r="D3009" s="36" t="s">
        <v>26749</v>
      </c>
      <c r="E3009" s="36" t="s">
        <v>16821</v>
      </c>
      <c r="F3009" s="36" t="s">
        <v>18032</v>
      </c>
      <c r="G3009" s="36" t="s">
        <v>121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9916</v>
      </c>
      <c r="C3010" s="36" t="s">
        <v>120</v>
      </c>
      <c r="D3010" s="36" t="s">
        <v>26750</v>
      </c>
      <c r="E3010" s="36" t="s">
        <v>16821</v>
      </c>
      <c r="F3010" s="36" t="s">
        <v>18032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9750</v>
      </c>
      <c r="C3011" s="36" t="s">
        <v>120</v>
      </c>
      <c r="D3011" s="36" t="s">
        <v>26751</v>
      </c>
      <c r="E3011" s="36" t="s">
        <v>16821</v>
      </c>
      <c r="F3011" s="36" t="s">
        <v>18032</v>
      </c>
      <c r="G3011" s="36" t="s">
        <v>121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12859</v>
      </c>
      <c r="C3012" s="36" t="s">
        <v>120</v>
      </c>
      <c r="D3012" s="36" t="s">
        <v>26492</v>
      </c>
      <c r="E3012" s="36" t="s">
        <v>16819</v>
      </c>
      <c r="F3012" s="36" t="s">
        <v>18032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9755</v>
      </c>
      <c r="C3013" s="36" t="s">
        <v>120</v>
      </c>
      <c r="D3013" s="36" t="s">
        <v>26493</v>
      </c>
      <c r="E3013" s="36" t="s">
        <v>16819</v>
      </c>
      <c r="F3013" s="36" t="s">
        <v>18032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11429</v>
      </c>
      <c r="C3014" s="36" t="s">
        <v>120</v>
      </c>
      <c r="D3014" s="36" t="s">
        <v>26494</v>
      </c>
      <c r="E3014" s="36" t="s">
        <v>16819</v>
      </c>
      <c r="F3014" s="36" t="s">
        <v>18032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9756</v>
      </c>
      <c r="C3015" s="36" t="s">
        <v>120</v>
      </c>
      <c r="D3015" s="36" t="s">
        <v>26495</v>
      </c>
      <c r="E3015" s="36" t="s">
        <v>16819</v>
      </c>
      <c r="F3015" s="36" t="s">
        <v>18032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9757</v>
      </c>
      <c r="C3016" s="36" t="s">
        <v>120</v>
      </c>
      <c r="D3016" s="36" t="s">
        <v>26561</v>
      </c>
      <c r="E3016" s="36" t="s">
        <v>16821</v>
      </c>
      <c r="F3016" s="36" t="s">
        <v>18032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27292</v>
      </c>
      <c r="C3017" s="36" t="s">
        <v>120</v>
      </c>
      <c r="D3017" s="36" t="s">
        <v>17181</v>
      </c>
      <c r="E3017" s="36" t="s">
        <v>17298</v>
      </c>
      <c r="F3017" s="36" t="s">
        <v>18199</v>
      </c>
      <c r="G3017" s="36" t="s">
        <v>121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27612</v>
      </c>
      <c r="C3018" s="36" t="s">
        <v>120</v>
      </c>
      <c r="D3018" s="36" t="s">
        <v>25868</v>
      </c>
      <c r="E3018" s="36" t="s">
        <v>17000</v>
      </c>
      <c r="F3018" s="36" t="s">
        <v>18199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27293</v>
      </c>
      <c r="C3019" s="36" t="s">
        <v>120</v>
      </c>
      <c r="D3019" s="36" t="s">
        <v>17182</v>
      </c>
      <c r="E3019" s="36" t="s">
        <v>16962</v>
      </c>
      <c r="F3019" s="36" t="s">
        <v>18199</v>
      </c>
      <c r="G3019" s="36" t="s">
        <v>121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27294</v>
      </c>
      <c r="C3020" s="36" t="s">
        <v>120</v>
      </c>
      <c r="D3020" s="36" t="s">
        <v>17183</v>
      </c>
      <c r="E3020" s="36" t="s">
        <v>16884</v>
      </c>
      <c r="F3020" s="36" t="s">
        <v>18199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27613</v>
      </c>
      <c r="C3021" s="36" t="s">
        <v>120</v>
      </c>
      <c r="D3021" s="36" t="s">
        <v>22410</v>
      </c>
      <c r="E3021" s="36" t="s">
        <v>17357</v>
      </c>
      <c r="F3021" s="36" t="s">
        <v>18199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25093</v>
      </c>
      <c r="C3022" s="36" t="s">
        <v>120</v>
      </c>
      <c r="D3022" s="36" t="s">
        <v>17184</v>
      </c>
      <c r="E3022" s="36" t="s">
        <v>17357</v>
      </c>
      <c r="F3022" s="36" t="s">
        <v>18199</v>
      </c>
      <c r="G3022" s="36" t="s">
        <v>121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24453</v>
      </c>
      <c r="C3023" s="36" t="s">
        <v>120</v>
      </c>
      <c r="D3023" s="36" t="s">
        <v>17185</v>
      </c>
      <c r="E3023" s="36" t="s">
        <v>17170</v>
      </c>
      <c r="F3023" s="36" t="s">
        <v>18199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27614</v>
      </c>
      <c r="C3024" s="36" t="s">
        <v>120</v>
      </c>
      <c r="D3024" s="36" t="s">
        <v>24454</v>
      </c>
      <c r="E3024" s="36" t="s">
        <v>17170</v>
      </c>
      <c r="F3024" s="36" t="s">
        <v>18199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25095</v>
      </c>
      <c r="C3025" s="36" t="s">
        <v>120</v>
      </c>
      <c r="D3025" s="36" t="s">
        <v>17186</v>
      </c>
      <c r="E3025" s="36" t="s">
        <v>16877</v>
      </c>
      <c r="F3025" s="36" t="s">
        <v>18199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15826</v>
      </c>
      <c r="C3026" s="36" t="s">
        <v>120</v>
      </c>
      <c r="D3026" s="36" t="s">
        <v>25096</v>
      </c>
      <c r="E3026" s="36" t="s">
        <v>17050</v>
      </c>
      <c r="F3026" s="36" t="s">
        <v>18199</v>
      </c>
      <c r="G3026" s="36" t="s">
        <v>123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25097</v>
      </c>
      <c r="C3027" s="36" t="s">
        <v>120</v>
      </c>
      <c r="D3027" s="36" t="s">
        <v>17187</v>
      </c>
      <c r="E3027" s="36" t="s">
        <v>16920</v>
      </c>
      <c r="F3027" s="36" t="s">
        <v>18199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22424</v>
      </c>
      <c r="C3028" s="36" t="s">
        <v>120</v>
      </c>
      <c r="D3028" s="36" t="s">
        <v>25098</v>
      </c>
      <c r="E3028" s="36" t="s">
        <v>16825</v>
      </c>
      <c r="F3028" s="36" t="s">
        <v>18199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27295</v>
      </c>
      <c r="C3029" s="36" t="s">
        <v>120</v>
      </c>
      <c r="D3029" s="36" t="s">
        <v>17189</v>
      </c>
      <c r="E3029" s="36" t="s">
        <v>16921</v>
      </c>
      <c r="F3029" s="36" t="s">
        <v>18199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26218</v>
      </c>
      <c r="C3030" s="36" t="s">
        <v>120</v>
      </c>
      <c r="D3030" s="36" t="s">
        <v>17191</v>
      </c>
      <c r="E3030" s="36" t="s">
        <v>16968</v>
      </c>
      <c r="F3030" s="36" t="s">
        <v>18199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25823</v>
      </c>
      <c r="C3031" s="36" t="s">
        <v>120</v>
      </c>
      <c r="D3031" s="36" t="s">
        <v>17192</v>
      </c>
      <c r="E3031" s="36" t="s">
        <v>16848</v>
      </c>
      <c r="F3031" s="36" t="s">
        <v>18199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27296</v>
      </c>
      <c r="C3032" s="36" t="s">
        <v>120</v>
      </c>
      <c r="D3032" s="36" t="s">
        <v>17194</v>
      </c>
      <c r="E3032" s="36" t="s">
        <v>16964</v>
      </c>
      <c r="F3032" s="36" t="s">
        <v>18199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25469</v>
      </c>
      <c r="C3033" s="36" t="s">
        <v>120</v>
      </c>
      <c r="D3033" s="36" t="s">
        <v>17195</v>
      </c>
      <c r="E3033" s="36" t="s">
        <v>16824</v>
      </c>
      <c r="F3033" s="36" t="s">
        <v>18199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22429</v>
      </c>
      <c r="C3034" s="36" t="s">
        <v>120</v>
      </c>
      <c r="D3034" s="36" t="s">
        <v>17197</v>
      </c>
      <c r="E3034" s="36" t="s">
        <v>16912</v>
      </c>
      <c r="F3034" s="36" t="s">
        <v>18199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22586</v>
      </c>
      <c r="C3035" s="36" t="s">
        <v>120</v>
      </c>
      <c r="D3035" s="36" t="s">
        <v>17201</v>
      </c>
      <c r="E3035" s="36" t="s">
        <v>16958</v>
      </c>
      <c r="F3035" s="36" t="s">
        <v>18199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28360</v>
      </c>
      <c r="C3036" s="36" t="s">
        <v>120</v>
      </c>
      <c r="D3036" s="36" t="s">
        <v>28140</v>
      </c>
      <c r="E3036" s="36" t="s">
        <v>16845</v>
      </c>
      <c r="F3036" s="36" t="s">
        <v>18205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28865</v>
      </c>
      <c r="C3037" s="36" t="s">
        <v>120</v>
      </c>
      <c r="D3037" s="36" t="s">
        <v>17844</v>
      </c>
      <c r="E3037" s="36" t="s">
        <v>16960</v>
      </c>
      <c r="F3037" s="36" t="s">
        <v>18252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21210</v>
      </c>
      <c r="C3038" s="36" t="s">
        <v>120</v>
      </c>
      <c r="D3038" s="36" t="s">
        <v>28735</v>
      </c>
      <c r="E3038" s="36" t="s">
        <v>16921</v>
      </c>
      <c r="F3038" s="36" t="s">
        <v>18250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21342</v>
      </c>
      <c r="C3039" s="36" t="s">
        <v>188</v>
      </c>
      <c r="D3039" s="36" t="s">
        <v>26454</v>
      </c>
      <c r="E3039" s="36" t="s">
        <v>16819</v>
      </c>
      <c r="F3039" s="36" t="s">
        <v>18032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19686</v>
      </c>
      <c r="C3040" s="36" t="s">
        <v>188</v>
      </c>
      <c r="D3040" s="36" t="s">
        <v>26273</v>
      </c>
      <c r="E3040" s="36" t="s">
        <v>16819</v>
      </c>
      <c r="F3040" s="36" t="s">
        <v>18032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22115</v>
      </c>
      <c r="C3041" s="36" t="s">
        <v>188</v>
      </c>
      <c r="D3041" s="36" t="s">
        <v>25866</v>
      </c>
      <c r="E3041" s="36" t="s">
        <v>16819</v>
      </c>
      <c r="F3041" s="36" t="s">
        <v>18032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22116</v>
      </c>
      <c r="C3042" s="36" t="s">
        <v>188</v>
      </c>
      <c r="D3042" s="36" t="s">
        <v>26986</v>
      </c>
      <c r="E3042" s="36" t="s">
        <v>16821</v>
      </c>
      <c r="F3042" s="36" t="s">
        <v>18032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20267</v>
      </c>
      <c r="C3043" s="36" t="s">
        <v>188</v>
      </c>
      <c r="D3043" s="36" t="s">
        <v>25868</v>
      </c>
      <c r="E3043" s="36" t="s">
        <v>16822</v>
      </c>
      <c r="F3043" s="36" t="s">
        <v>18032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18815</v>
      </c>
      <c r="C3044" s="36" t="s">
        <v>188</v>
      </c>
      <c r="D3044" s="36" t="s">
        <v>22408</v>
      </c>
      <c r="E3044" s="36" t="s">
        <v>16957</v>
      </c>
      <c r="F3044" s="36" t="s">
        <v>18032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16591</v>
      </c>
      <c r="C3045" s="36" t="s">
        <v>188</v>
      </c>
      <c r="D3045" s="36" t="s">
        <v>22410</v>
      </c>
      <c r="E3045" s="36" t="s">
        <v>16960</v>
      </c>
      <c r="F3045" s="36" t="s">
        <v>18032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16671</v>
      </c>
      <c r="C3046" s="36" t="s">
        <v>188</v>
      </c>
      <c r="D3046" s="36" t="s">
        <v>25094</v>
      </c>
      <c r="E3046" s="36" t="s">
        <v>16823</v>
      </c>
      <c r="F3046" s="36" t="s">
        <v>18032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20268</v>
      </c>
      <c r="C3047" s="36" t="s">
        <v>188</v>
      </c>
      <c r="D3047" s="36" t="s">
        <v>24454</v>
      </c>
      <c r="E3047" s="36" t="s">
        <v>16912</v>
      </c>
      <c r="F3047" s="36" t="s">
        <v>18032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16462</v>
      </c>
      <c r="C3048" s="36" t="s">
        <v>188</v>
      </c>
      <c r="D3048" s="36" t="s">
        <v>25096</v>
      </c>
      <c r="E3048" s="36" t="s">
        <v>16917</v>
      </c>
      <c r="F3048" s="36" t="s">
        <v>18032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24396</v>
      </c>
      <c r="C3049" s="36" t="s">
        <v>188</v>
      </c>
      <c r="D3049" s="36" t="s">
        <v>25098</v>
      </c>
      <c r="E3049" s="36" t="s">
        <v>16968</v>
      </c>
      <c r="F3049" s="36" t="s">
        <v>18032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21343</v>
      </c>
      <c r="C3050" s="36" t="s">
        <v>188</v>
      </c>
      <c r="D3050" s="36" t="s">
        <v>26747</v>
      </c>
      <c r="E3050" s="36" t="s">
        <v>16923</v>
      </c>
      <c r="F3050" s="36" t="s">
        <v>18032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16219</v>
      </c>
      <c r="C3051" s="36" t="s">
        <v>188</v>
      </c>
      <c r="D3051" s="36" t="s">
        <v>17191</v>
      </c>
      <c r="E3051" s="36" t="s">
        <v>17014</v>
      </c>
      <c r="F3051" s="36" t="s">
        <v>18032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23376</v>
      </c>
      <c r="C3052" s="36" t="s">
        <v>188</v>
      </c>
      <c r="D3052" s="36" t="s">
        <v>18040</v>
      </c>
      <c r="E3052" s="36" t="s">
        <v>17050</v>
      </c>
      <c r="F3052" s="36" t="s">
        <v>18032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12860</v>
      </c>
      <c r="C3053" s="36" t="s">
        <v>188</v>
      </c>
      <c r="D3053" s="36" t="s">
        <v>25824</v>
      </c>
      <c r="E3053" s="36" t="s">
        <v>16962</v>
      </c>
      <c r="F3053" s="36" t="s">
        <v>18032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18942</v>
      </c>
      <c r="C3054" s="36" t="s">
        <v>188</v>
      </c>
      <c r="D3054" s="36" t="s">
        <v>26748</v>
      </c>
      <c r="E3054" s="36" t="s">
        <v>16884</v>
      </c>
      <c r="F3054" s="36" t="s">
        <v>18032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11430</v>
      </c>
      <c r="C3055" s="36" t="s">
        <v>188</v>
      </c>
      <c r="D3055" s="36" t="s">
        <v>24768</v>
      </c>
      <c r="E3055" s="36" t="s">
        <v>17001</v>
      </c>
      <c r="F3055" s="36" t="s">
        <v>18032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24678</v>
      </c>
      <c r="C3056" s="36" t="s">
        <v>188</v>
      </c>
      <c r="D3056" s="36" t="s">
        <v>22430</v>
      </c>
      <c r="E3056" s="36" t="s">
        <v>17546</v>
      </c>
      <c r="F3056" s="36" t="s">
        <v>18032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19895</v>
      </c>
      <c r="C3057" s="36" t="s">
        <v>188</v>
      </c>
      <c r="D3057" s="36" t="s">
        <v>22564</v>
      </c>
      <c r="E3057" s="36" t="s">
        <v>17236</v>
      </c>
      <c r="F3057" s="36" t="s">
        <v>18032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12861</v>
      </c>
      <c r="C3058" s="36" t="s">
        <v>188</v>
      </c>
      <c r="D3058" s="36" t="s">
        <v>26749</v>
      </c>
      <c r="E3058" s="36" t="s">
        <v>17236</v>
      </c>
      <c r="F3058" s="36" t="s">
        <v>18032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9762</v>
      </c>
      <c r="C3059" s="36" t="s">
        <v>188</v>
      </c>
      <c r="D3059" s="36" t="s">
        <v>26750</v>
      </c>
      <c r="E3059" s="36" t="s">
        <v>17351</v>
      </c>
      <c r="F3059" s="36" t="s">
        <v>18032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9763</v>
      </c>
      <c r="C3060" s="36" t="s">
        <v>188</v>
      </c>
      <c r="D3060" s="36" t="s">
        <v>26751</v>
      </c>
      <c r="E3060" s="36" t="s">
        <v>17609</v>
      </c>
      <c r="F3060" s="36" t="s">
        <v>18032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25424</v>
      </c>
      <c r="C3061" s="36" t="s">
        <v>188</v>
      </c>
      <c r="D3061" s="36" t="s">
        <v>26492</v>
      </c>
      <c r="E3061" s="36" t="s">
        <v>17602</v>
      </c>
      <c r="F3061" s="36" t="s">
        <v>18032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18943</v>
      </c>
      <c r="C3062" s="36" t="s">
        <v>188</v>
      </c>
      <c r="D3062" s="36" t="s">
        <v>26493</v>
      </c>
      <c r="E3062" s="36" t="s">
        <v>16939</v>
      </c>
      <c r="F3062" s="36" t="s">
        <v>18032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16220</v>
      </c>
      <c r="C3063" s="36" t="s">
        <v>188</v>
      </c>
      <c r="D3063" s="36" t="s">
        <v>26494</v>
      </c>
      <c r="E3063" s="36" t="s">
        <v>17247</v>
      </c>
      <c r="F3063" s="36" t="s">
        <v>18032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14602</v>
      </c>
      <c r="C3064" s="36" t="s">
        <v>188</v>
      </c>
      <c r="D3064" s="36" t="s">
        <v>26561</v>
      </c>
      <c r="E3064" s="36" t="s">
        <v>16835</v>
      </c>
      <c r="F3064" s="36" t="s">
        <v>18032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23825</v>
      </c>
      <c r="C3065" s="36" t="s">
        <v>188</v>
      </c>
      <c r="D3065" s="36" t="s">
        <v>17229</v>
      </c>
      <c r="E3065" s="36" t="s">
        <v>16822</v>
      </c>
      <c r="F3065" s="36" t="s">
        <v>18199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26272</v>
      </c>
      <c r="C3066" s="36" t="s">
        <v>188</v>
      </c>
      <c r="D3066" s="36" t="s">
        <v>27793</v>
      </c>
      <c r="E3066" s="36" t="s">
        <v>16957</v>
      </c>
      <c r="F3066" s="36" t="s">
        <v>18199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25865</v>
      </c>
      <c r="C3067" s="36" t="s">
        <v>188</v>
      </c>
      <c r="D3067" s="36" t="s">
        <v>17230</v>
      </c>
      <c r="E3067" s="36" t="s">
        <v>16958</v>
      </c>
      <c r="F3067" s="36" t="s">
        <v>18199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27794</v>
      </c>
      <c r="C3068" s="36" t="s">
        <v>188</v>
      </c>
      <c r="D3068" s="36" t="s">
        <v>17180</v>
      </c>
      <c r="E3068" s="36" t="s">
        <v>16912</v>
      </c>
      <c r="F3068" s="36" t="s">
        <v>18199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25867</v>
      </c>
      <c r="C3069" s="36" t="s">
        <v>188</v>
      </c>
      <c r="D3069" s="36" t="s">
        <v>17181</v>
      </c>
      <c r="E3069" s="36" t="s">
        <v>16916</v>
      </c>
      <c r="F3069" s="36" t="s">
        <v>18199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27795</v>
      </c>
      <c r="C3070" s="36" t="s">
        <v>188</v>
      </c>
      <c r="D3070" s="36" t="s">
        <v>25868</v>
      </c>
      <c r="E3070" s="36" t="s">
        <v>16912</v>
      </c>
      <c r="F3070" s="36" t="s">
        <v>18199</v>
      </c>
      <c r="G3070" s="36" t="s">
        <v>123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22407</v>
      </c>
      <c r="C3071" s="36" t="s">
        <v>188</v>
      </c>
      <c r="D3071" s="36" t="s">
        <v>17182</v>
      </c>
      <c r="E3071" s="36" t="s">
        <v>16875</v>
      </c>
      <c r="F3071" s="36" t="s">
        <v>18199</v>
      </c>
      <c r="G3071" s="36" t="s">
        <v>123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22409</v>
      </c>
      <c r="C3072" s="36" t="s">
        <v>188</v>
      </c>
      <c r="D3072" s="36" t="s">
        <v>17183</v>
      </c>
      <c r="E3072" s="36" t="s">
        <v>16917</v>
      </c>
      <c r="F3072" s="36" t="s">
        <v>18199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27796</v>
      </c>
      <c r="C3073" s="36" t="s">
        <v>188</v>
      </c>
      <c r="D3073" s="36" t="s">
        <v>22410</v>
      </c>
      <c r="E3073" s="36" t="s">
        <v>16917</v>
      </c>
      <c r="F3073" s="36" t="s">
        <v>18199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25197</v>
      </c>
      <c r="C3074" s="36" t="s">
        <v>188</v>
      </c>
      <c r="D3074" s="36" t="s">
        <v>17184</v>
      </c>
      <c r="E3074" s="36" t="s">
        <v>16964</v>
      </c>
      <c r="F3074" s="36" t="s">
        <v>18199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25198</v>
      </c>
      <c r="C3075" s="36" t="s">
        <v>188</v>
      </c>
      <c r="D3075" s="36" t="s">
        <v>17185</v>
      </c>
      <c r="E3075" s="36" t="s">
        <v>16914</v>
      </c>
      <c r="F3075" s="36" t="s">
        <v>18199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27797</v>
      </c>
      <c r="C3076" s="36" t="s">
        <v>188</v>
      </c>
      <c r="D3076" s="36" t="s">
        <v>24454</v>
      </c>
      <c r="E3076" s="36" t="s">
        <v>17136</v>
      </c>
      <c r="F3076" s="36" t="s">
        <v>18199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26274</v>
      </c>
      <c r="C3077" s="36" t="s">
        <v>188</v>
      </c>
      <c r="D3077" s="36" t="s">
        <v>17186</v>
      </c>
      <c r="E3077" s="36" t="s">
        <v>16921</v>
      </c>
      <c r="F3077" s="36" t="s">
        <v>18199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27798</v>
      </c>
      <c r="C3078" s="36" t="s">
        <v>188</v>
      </c>
      <c r="D3078" s="36" t="s">
        <v>25096</v>
      </c>
      <c r="E3078" s="36" t="s">
        <v>16850</v>
      </c>
      <c r="F3078" s="36" t="s">
        <v>18199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20123</v>
      </c>
      <c r="C3079" s="36" t="s">
        <v>188</v>
      </c>
      <c r="D3079" s="36" t="s">
        <v>25098</v>
      </c>
      <c r="E3079" s="36" t="s">
        <v>16878</v>
      </c>
      <c r="F3079" s="36" t="s">
        <v>18199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27799</v>
      </c>
      <c r="C3080" s="36" t="s">
        <v>188</v>
      </c>
      <c r="D3080" s="36" t="s">
        <v>17191</v>
      </c>
      <c r="E3080" s="36" t="s">
        <v>16927</v>
      </c>
      <c r="F3080" s="36" t="s">
        <v>18199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24767</v>
      </c>
      <c r="C3081" s="36" t="s">
        <v>188</v>
      </c>
      <c r="D3081" s="36" t="s">
        <v>17195</v>
      </c>
      <c r="E3081" s="36" t="s">
        <v>17190</v>
      </c>
      <c r="F3081" s="36" t="s">
        <v>18199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23221</v>
      </c>
      <c r="C3082" s="36" t="s">
        <v>188</v>
      </c>
      <c r="D3082" s="36" t="s">
        <v>17197</v>
      </c>
      <c r="E3082" s="36" t="s">
        <v>16841</v>
      </c>
      <c r="F3082" s="36" t="s">
        <v>18199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22563</v>
      </c>
      <c r="C3083" s="36" t="s">
        <v>188</v>
      </c>
      <c r="D3083" s="36" t="s">
        <v>17199</v>
      </c>
      <c r="E3083" s="36" t="s">
        <v>17327</v>
      </c>
      <c r="F3083" s="36" t="s">
        <v>18199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25869</v>
      </c>
      <c r="C3084" s="36" t="s">
        <v>188</v>
      </c>
      <c r="D3084" s="36" t="s">
        <v>27800</v>
      </c>
      <c r="E3084" s="36" t="s">
        <v>17548</v>
      </c>
      <c r="F3084" s="36" t="s">
        <v>18199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28139</v>
      </c>
      <c r="C3085" s="36" t="s">
        <v>188</v>
      </c>
      <c r="D3085" s="36" t="s">
        <v>28140</v>
      </c>
      <c r="E3085" s="36" t="s">
        <v>16991</v>
      </c>
      <c r="F3085" s="36" t="s">
        <v>18205</v>
      </c>
      <c r="G3085" s="36" t="s">
        <v>123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28141</v>
      </c>
      <c r="C3086" s="36" t="s">
        <v>188</v>
      </c>
      <c r="D3086" s="36" t="s">
        <v>25868</v>
      </c>
      <c r="E3086" s="36" t="s">
        <v>16917</v>
      </c>
      <c r="F3086" s="36" t="s">
        <v>18205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28142</v>
      </c>
      <c r="C3087" s="36" t="s">
        <v>188</v>
      </c>
      <c r="D3087" s="36" t="s">
        <v>22410</v>
      </c>
      <c r="E3087" s="36" t="s">
        <v>16968</v>
      </c>
      <c r="F3087" s="36" t="s">
        <v>18205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28143</v>
      </c>
      <c r="C3088" s="36" t="s">
        <v>188</v>
      </c>
      <c r="D3088" s="36" t="s">
        <v>25094</v>
      </c>
      <c r="E3088" s="36" t="s">
        <v>16876</v>
      </c>
      <c r="F3088" s="36" t="s">
        <v>18205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28144</v>
      </c>
      <c r="C3089" s="36" t="s">
        <v>188</v>
      </c>
      <c r="D3089" s="36" t="s">
        <v>25098</v>
      </c>
      <c r="E3089" s="36" t="s">
        <v>17232</v>
      </c>
      <c r="F3089" s="36" t="s">
        <v>18205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28145</v>
      </c>
      <c r="C3090" s="36" t="s">
        <v>188</v>
      </c>
      <c r="D3090" s="36" t="s">
        <v>25824</v>
      </c>
      <c r="E3090" s="36" t="s">
        <v>16973</v>
      </c>
      <c r="F3090" s="36" t="s">
        <v>18205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23880</v>
      </c>
      <c r="C3091" s="36" t="s">
        <v>188</v>
      </c>
      <c r="D3091" s="36" t="s">
        <v>17844</v>
      </c>
      <c r="E3091" s="36" t="s">
        <v>19282</v>
      </c>
      <c r="F3091" s="36" t="s">
        <v>18252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19786</v>
      </c>
      <c r="C3092" s="36" t="s">
        <v>188</v>
      </c>
      <c r="D3092" s="36" t="s">
        <v>28735</v>
      </c>
      <c r="E3092" s="36" t="s">
        <v>17532</v>
      </c>
      <c r="F3092" s="36" t="s">
        <v>18250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24917</v>
      </c>
      <c r="C3093" s="36" t="s">
        <v>120</v>
      </c>
      <c r="D3093" s="36" t="s">
        <v>26455</v>
      </c>
      <c r="E3093" s="36" t="s">
        <v>16944</v>
      </c>
      <c r="F3093" s="36" t="s">
        <v>18032</v>
      </c>
      <c r="G3093" s="36" t="s">
        <v>121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19992</v>
      </c>
      <c r="C3094" s="36" t="s">
        <v>120</v>
      </c>
      <c r="D3094" s="36" t="s">
        <v>26456</v>
      </c>
      <c r="E3094" s="36" t="s">
        <v>17011</v>
      </c>
      <c r="F3094" s="36" t="s">
        <v>18032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19597</v>
      </c>
      <c r="C3095" s="36" t="s">
        <v>120</v>
      </c>
      <c r="D3095" s="36" t="s">
        <v>26961</v>
      </c>
      <c r="E3095" s="36" t="s">
        <v>20239</v>
      </c>
      <c r="F3095" s="36" t="s">
        <v>18032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19410</v>
      </c>
      <c r="C3096" s="36" t="s">
        <v>120</v>
      </c>
      <c r="D3096" s="36" t="s">
        <v>26987</v>
      </c>
      <c r="E3096" s="36" t="s">
        <v>16984</v>
      </c>
      <c r="F3096" s="36" t="s">
        <v>18032</v>
      </c>
      <c r="G3096" s="36" t="s">
        <v>121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19301</v>
      </c>
      <c r="C3097" s="36" t="s">
        <v>120</v>
      </c>
      <c r="D3097" s="36" t="s">
        <v>26973</v>
      </c>
      <c r="E3097" s="36" t="s">
        <v>17654</v>
      </c>
      <c r="F3097" s="36" t="s">
        <v>18032</v>
      </c>
      <c r="G3097" s="36" t="s">
        <v>121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19411</v>
      </c>
      <c r="C3098" s="36" t="s">
        <v>120</v>
      </c>
      <c r="D3098" s="36" t="s">
        <v>26752</v>
      </c>
      <c r="E3098" s="36" t="s">
        <v>16938</v>
      </c>
      <c r="F3098" s="36" t="s">
        <v>18032</v>
      </c>
      <c r="G3098" s="36" t="s">
        <v>121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21838</v>
      </c>
      <c r="C3099" s="36" t="s">
        <v>120</v>
      </c>
      <c r="D3099" s="36" t="s">
        <v>20423</v>
      </c>
      <c r="E3099" s="36" t="s">
        <v>16862</v>
      </c>
      <c r="F3099" s="36" t="s">
        <v>18032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21298</v>
      </c>
      <c r="C3100" s="36" t="s">
        <v>120</v>
      </c>
      <c r="D3100" s="36" t="s">
        <v>26753</v>
      </c>
      <c r="E3100" s="36" t="s">
        <v>17457</v>
      </c>
      <c r="F3100" s="36" t="s">
        <v>18032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23155</v>
      </c>
      <c r="C3101" s="36" t="s">
        <v>120</v>
      </c>
      <c r="D3101" s="36" t="s">
        <v>26755</v>
      </c>
      <c r="E3101" s="36" t="s">
        <v>17141</v>
      </c>
      <c r="F3101" s="36" t="s">
        <v>18032</v>
      </c>
      <c r="G3101" s="36" t="s">
        <v>121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23587</v>
      </c>
      <c r="C3102" s="36" t="s">
        <v>120</v>
      </c>
      <c r="D3102" s="36" t="s">
        <v>26757</v>
      </c>
      <c r="E3102" s="36" t="s">
        <v>16920</v>
      </c>
      <c r="F3102" s="36" t="s">
        <v>18032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25800</v>
      </c>
      <c r="C3103" s="36" t="s">
        <v>120</v>
      </c>
      <c r="D3103" s="36" t="s">
        <v>27036</v>
      </c>
      <c r="E3103" s="36" t="s">
        <v>16917</v>
      </c>
      <c r="F3103" s="36" t="s">
        <v>18032</v>
      </c>
      <c r="G3103" s="36" t="s">
        <v>121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27037</v>
      </c>
      <c r="C3104" s="36" t="s">
        <v>120</v>
      </c>
      <c r="D3104" s="36" t="s">
        <v>27038</v>
      </c>
      <c r="E3104" s="36" t="s">
        <v>16823</v>
      </c>
      <c r="F3104" s="36" t="s">
        <v>18032</v>
      </c>
      <c r="G3104" s="36" t="s">
        <v>121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27039</v>
      </c>
      <c r="C3105" s="36" t="s">
        <v>120</v>
      </c>
      <c r="D3105" s="36" t="s">
        <v>17732</v>
      </c>
      <c r="E3105" s="36" t="s">
        <v>16957</v>
      </c>
      <c r="F3105" s="36" t="s">
        <v>18032</v>
      </c>
      <c r="G3105" s="36" t="s">
        <v>121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22525</v>
      </c>
      <c r="C3106" s="36" t="s">
        <v>120</v>
      </c>
      <c r="D3106" s="36" t="s">
        <v>26457</v>
      </c>
      <c r="E3106" s="36" t="s">
        <v>17036</v>
      </c>
      <c r="F3106" s="36" t="s">
        <v>18032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25099</v>
      </c>
      <c r="C3107" s="36" t="s">
        <v>120</v>
      </c>
      <c r="D3107" s="36" t="s">
        <v>26455</v>
      </c>
      <c r="E3107" s="36" t="s">
        <v>17616</v>
      </c>
      <c r="F3107" s="36" t="s">
        <v>18199</v>
      </c>
      <c r="G3107" s="36" t="s">
        <v>121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24729</v>
      </c>
      <c r="C3108" s="36" t="s">
        <v>120</v>
      </c>
      <c r="D3108" s="36" t="s">
        <v>26456</v>
      </c>
      <c r="E3108" s="36" t="s">
        <v>17536</v>
      </c>
      <c r="F3108" s="36" t="s">
        <v>18199</v>
      </c>
      <c r="G3108" s="36" t="s">
        <v>121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27297</v>
      </c>
      <c r="C3109" s="36" t="s">
        <v>120</v>
      </c>
      <c r="D3109" s="36" t="s">
        <v>26961</v>
      </c>
      <c r="E3109" s="36" t="s">
        <v>16941</v>
      </c>
      <c r="F3109" s="36" t="s">
        <v>18199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27615</v>
      </c>
      <c r="C3110" s="36" t="s">
        <v>120</v>
      </c>
      <c r="D3110" s="36" t="s">
        <v>27616</v>
      </c>
      <c r="E3110" s="36" t="s">
        <v>17207</v>
      </c>
      <c r="F3110" s="36" t="s">
        <v>18199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25470</v>
      </c>
      <c r="C3111" s="36" t="s">
        <v>120</v>
      </c>
      <c r="D3111" s="36" t="s">
        <v>26752</v>
      </c>
      <c r="E3111" s="36" t="s">
        <v>17110</v>
      </c>
      <c r="F3111" s="36" t="s">
        <v>18199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25100</v>
      </c>
      <c r="C3112" s="36" t="s">
        <v>120</v>
      </c>
      <c r="D3112" s="36" t="s">
        <v>20423</v>
      </c>
      <c r="E3112" s="36" t="s">
        <v>16856</v>
      </c>
      <c r="F3112" s="36" t="s">
        <v>18199</v>
      </c>
      <c r="G3112" s="36" t="s">
        <v>121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25101</v>
      </c>
      <c r="C3113" s="36" t="s">
        <v>120</v>
      </c>
      <c r="D3113" s="36" t="s">
        <v>26753</v>
      </c>
      <c r="E3113" s="36" t="s">
        <v>17358</v>
      </c>
      <c r="F3113" s="36" t="s">
        <v>18199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27298</v>
      </c>
      <c r="C3114" s="36" t="s">
        <v>120</v>
      </c>
      <c r="D3114" s="36" t="s">
        <v>26755</v>
      </c>
      <c r="E3114" s="36" t="s">
        <v>16827</v>
      </c>
      <c r="F3114" s="36" t="s">
        <v>18199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25102</v>
      </c>
      <c r="C3115" s="36" t="s">
        <v>120</v>
      </c>
      <c r="D3115" s="36" t="s">
        <v>26757</v>
      </c>
      <c r="E3115" s="36" t="s">
        <v>17006</v>
      </c>
      <c r="F3115" s="36" t="s">
        <v>18199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27299</v>
      </c>
      <c r="C3116" s="36" t="s">
        <v>120</v>
      </c>
      <c r="D3116" s="36" t="s">
        <v>27036</v>
      </c>
      <c r="E3116" s="36" t="s">
        <v>16883</v>
      </c>
      <c r="F3116" s="36" t="s">
        <v>18199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27300</v>
      </c>
      <c r="C3117" s="36" t="s">
        <v>120</v>
      </c>
      <c r="D3117" s="36" t="s">
        <v>27301</v>
      </c>
      <c r="E3117" s="36" t="s">
        <v>17136</v>
      </c>
      <c r="F3117" s="36" t="s">
        <v>18199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27302</v>
      </c>
      <c r="C3118" s="36" t="s">
        <v>120</v>
      </c>
      <c r="D3118" s="36" t="s">
        <v>27038</v>
      </c>
      <c r="E3118" s="36" t="s">
        <v>17136</v>
      </c>
      <c r="F3118" s="36" t="s">
        <v>18199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22587</v>
      </c>
      <c r="C3119" s="36" t="s">
        <v>120</v>
      </c>
      <c r="D3119" s="36" t="s">
        <v>27303</v>
      </c>
      <c r="E3119" s="36" t="s">
        <v>16874</v>
      </c>
      <c r="F3119" s="36" t="s">
        <v>18199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22193</v>
      </c>
      <c r="C3120" s="36" t="s">
        <v>120</v>
      </c>
      <c r="D3120" s="36" t="s">
        <v>27304</v>
      </c>
      <c r="E3120" s="36" t="s">
        <v>17397</v>
      </c>
      <c r="F3120" s="36" t="s">
        <v>18199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22194</v>
      </c>
      <c r="C3121" s="36" t="s">
        <v>120</v>
      </c>
      <c r="D3121" s="36" t="s">
        <v>27305</v>
      </c>
      <c r="E3121" s="36" t="s">
        <v>17023</v>
      </c>
      <c r="F3121" s="36" t="s">
        <v>18199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22195</v>
      </c>
      <c r="C3122" s="36" t="s">
        <v>120</v>
      </c>
      <c r="D3122" s="36" t="s">
        <v>27306</v>
      </c>
      <c r="E3122" s="36" t="s">
        <v>16975</v>
      </c>
      <c r="F3122" s="36" t="s">
        <v>18199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28361</v>
      </c>
      <c r="C3123" s="36" t="s">
        <v>120</v>
      </c>
      <c r="D3123" s="36" t="s">
        <v>27306</v>
      </c>
      <c r="E3123" s="36" t="s">
        <v>16939</v>
      </c>
      <c r="F3123" s="36" t="s">
        <v>18205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28362</v>
      </c>
      <c r="C3124" s="36" t="s">
        <v>120</v>
      </c>
      <c r="D3124" s="36" t="s">
        <v>26458</v>
      </c>
      <c r="E3124" s="36" t="s">
        <v>17544</v>
      </c>
      <c r="F3124" s="36" t="s">
        <v>18205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19687</v>
      </c>
      <c r="C3125" s="36" t="s">
        <v>188</v>
      </c>
      <c r="D3125" s="36" t="s">
        <v>26455</v>
      </c>
      <c r="E3125" s="36" t="s">
        <v>16819</v>
      </c>
      <c r="F3125" s="36" t="s">
        <v>18032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16529</v>
      </c>
      <c r="C3126" s="36" t="s">
        <v>188</v>
      </c>
      <c r="D3126" s="36" t="s">
        <v>26456</v>
      </c>
      <c r="E3126" s="36" t="s">
        <v>16819</v>
      </c>
      <c r="F3126" s="36" t="s">
        <v>18032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19896</v>
      </c>
      <c r="C3127" s="36" t="s">
        <v>188</v>
      </c>
      <c r="D3127" s="36" t="s">
        <v>26961</v>
      </c>
      <c r="E3127" s="36" t="s">
        <v>16822</v>
      </c>
      <c r="F3127" s="36" t="s">
        <v>18032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20644</v>
      </c>
      <c r="C3128" s="36" t="s">
        <v>188</v>
      </c>
      <c r="D3128" s="36" t="s">
        <v>26987</v>
      </c>
      <c r="E3128" s="36" t="s">
        <v>16821</v>
      </c>
      <c r="F3128" s="36" t="s">
        <v>18032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19208</v>
      </c>
      <c r="C3129" s="36" t="s">
        <v>188</v>
      </c>
      <c r="D3129" s="36" t="s">
        <v>26973</v>
      </c>
      <c r="E3129" s="36" t="s">
        <v>16960</v>
      </c>
      <c r="F3129" s="36" t="s">
        <v>18032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19488</v>
      </c>
      <c r="C3130" s="36" t="s">
        <v>188</v>
      </c>
      <c r="D3130" s="36" t="s">
        <v>26752</v>
      </c>
      <c r="E3130" s="36" t="s">
        <v>16874</v>
      </c>
      <c r="F3130" s="36" t="s">
        <v>18032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23185</v>
      </c>
      <c r="C3131" s="36" t="s">
        <v>188</v>
      </c>
      <c r="D3131" s="36" t="s">
        <v>20423</v>
      </c>
      <c r="E3131" s="36" t="s">
        <v>16951</v>
      </c>
      <c r="F3131" s="36" t="s">
        <v>18032</v>
      </c>
      <c r="G3131" s="36" t="s">
        <v>123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22117</v>
      </c>
      <c r="C3132" s="36" t="s">
        <v>188</v>
      </c>
      <c r="D3132" s="36" t="s">
        <v>26753</v>
      </c>
      <c r="E3132" s="36" t="s">
        <v>17136</v>
      </c>
      <c r="F3132" s="36" t="s">
        <v>18032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26754</v>
      </c>
      <c r="C3133" s="36" t="s">
        <v>188</v>
      </c>
      <c r="D3133" s="36" t="s">
        <v>26755</v>
      </c>
      <c r="E3133" s="36" t="s">
        <v>17000</v>
      </c>
      <c r="F3133" s="36" t="s">
        <v>18032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26756</v>
      </c>
      <c r="C3134" s="36" t="s">
        <v>188</v>
      </c>
      <c r="D3134" s="36" t="s">
        <v>26757</v>
      </c>
      <c r="E3134" s="36" t="s">
        <v>17457</v>
      </c>
      <c r="F3134" s="36" t="s">
        <v>18032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20468</v>
      </c>
      <c r="C3135" s="36" t="s">
        <v>188</v>
      </c>
      <c r="D3135" s="36" t="s">
        <v>26457</v>
      </c>
      <c r="E3135" s="36" t="s">
        <v>16819</v>
      </c>
      <c r="F3135" s="36" t="s">
        <v>18032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21704</v>
      </c>
      <c r="C3136" s="36" t="s">
        <v>188</v>
      </c>
      <c r="D3136" s="36" t="s">
        <v>26458</v>
      </c>
      <c r="E3136" s="36" t="s">
        <v>16819</v>
      </c>
      <c r="F3136" s="36" t="s">
        <v>18032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27801</v>
      </c>
      <c r="C3137" s="36" t="s">
        <v>188</v>
      </c>
      <c r="D3137" s="36" t="s">
        <v>26973</v>
      </c>
      <c r="E3137" s="36" t="s">
        <v>16964</v>
      </c>
      <c r="F3137" s="36" t="s">
        <v>18199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27802</v>
      </c>
      <c r="C3138" s="36" t="s">
        <v>188</v>
      </c>
      <c r="D3138" s="36" t="s">
        <v>26752</v>
      </c>
      <c r="E3138" s="36" t="s">
        <v>17136</v>
      </c>
      <c r="F3138" s="36" t="s">
        <v>18199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25199</v>
      </c>
      <c r="C3139" s="36" t="s">
        <v>188</v>
      </c>
      <c r="D3139" s="36" t="s">
        <v>20423</v>
      </c>
      <c r="E3139" s="36" t="s">
        <v>16877</v>
      </c>
      <c r="F3139" s="36" t="s">
        <v>18199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23663</v>
      </c>
      <c r="C3140" s="36" t="s">
        <v>188</v>
      </c>
      <c r="D3140" s="36" t="s">
        <v>26753</v>
      </c>
      <c r="E3140" s="36" t="s">
        <v>16884</v>
      </c>
      <c r="F3140" s="36" t="s">
        <v>18199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27803</v>
      </c>
      <c r="C3141" s="36" t="s">
        <v>188</v>
      </c>
      <c r="D3141" s="36" t="s">
        <v>26755</v>
      </c>
      <c r="E3141" s="36" t="s">
        <v>17106</v>
      </c>
      <c r="F3141" s="36" t="s">
        <v>18199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27804</v>
      </c>
      <c r="C3142" s="36" t="s">
        <v>188</v>
      </c>
      <c r="D3142" s="36" t="s">
        <v>26757</v>
      </c>
      <c r="E3142" s="36" t="s">
        <v>17237</v>
      </c>
      <c r="F3142" s="36" t="s">
        <v>18199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22151</v>
      </c>
      <c r="C3143" s="36" t="s">
        <v>188</v>
      </c>
      <c r="D3143" s="36" t="s">
        <v>27304</v>
      </c>
      <c r="E3143" s="36" t="s">
        <v>16923</v>
      </c>
      <c r="F3143" s="36" t="s">
        <v>18199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28146</v>
      </c>
      <c r="C3144" s="36" t="s">
        <v>188</v>
      </c>
      <c r="D3144" s="36" t="s">
        <v>27306</v>
      </c>
      <c r="E3144" s="36" t="s">
        <v>16917</v>
      </c>
      <c r="F3144" s="36" t="s">
        <v>18205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28147</v>
      </c>
      <c r="C3145" s="36" t="s">
        <v>188</v>
      </c>
      <c r="D3145" s="36" t="s">
        <v>26458</v>
      </c>
      <c r="E3145" s="36" t="s">
        <v>16951</v>
      </c>
      <c r="F3145" s="36" t="s">
        <v>18205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13979</v>
      </c>
      <c r="B3146" s="36" t="s">
        <v>20549</v>
      </c>
      <c r="C3146" s="36" t="s">
        <v>188</v>
      </c>
      <c r="D3146" s="36" t="s">
        <v>16867</v>
      </c>
      <c r="E3146" s="36" t="s">
        <v>17555</v>
      </c>
      <c r="F3146" s="36" t="s">
        <v>18199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9636</v>
      </c>
      <c r="B3147" s="36" t="s">
        <v>14471</v>
      </c>
      <c r="C3147" s="36" t="s">
        <v>120</v>
      </c>
      <c r="D3147" s="36" t="s">
        <v>17122</v>
      </c>
      <c r="E3147" s="36" t="s">
        <v>16819</v>
      </c>
      <c r="F3147" s="36" t="s">
        <v>18032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13907</v>
      </c>
      <c r="C3148" s="36" t="s">
        <v>120</v>
      </c>
      <c r="D3148" s="36" t="s">
        <v>17016</v>
      </c>
      <c r="E3148" s="36" t="s">
        <v>16819</v>
      </c>
      <c r="F3148" s="36" t="s">
        <v>18032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27040</v>
      </c>
      <c r="C3149" s="36" t="s">
        <v>120</v>
      </c>
      <c r="D3149" s="36" t="s">
        <v>17013</v>
      </c>
      <c r="E3149" s="36" t="s">
        <v>16819</v>
      </c>
      <c r="F3149" s="36" t="s">
        <v>18032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27041</v>
      </c>
      <c r="C3150" s="36" t="s">
        <v>120</v>
      </c>
      <c r="D3150" s="36" t="s">
        <v>17184</v>
      </c>
      <c r="E3150" s="36" t="s">
        <v>16933</v>
      </c>
      <c r="F3150" s="36" t="s">
        <v>18032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27042</v>
      </c>
      <c r="C3151" s="36" t="s">
        <v>120</v>
      </c>
      <c r="D3151" s="36" t="s">
        <v>17185</v>
      </c>
      <c r="E3151" s="36" t="s">
        <v>16979</v>
      </c>
      <c r="F3151" s="36" t="s">
        <v>18032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27043</v>
      </c>
      <c r="C3152" s="36" t="s">
        <v>120</v>
      </c>
      <c r="D3152" s="36" t="s">
        <v>17186</v>
      </c>
      <c r="E3152" s="36" t="s">
        <v>17053</v>
      </c>
      <c r="F3152" s="36" t="s">
        <v>18032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16072</v>
      </c>
      <c r="C3153" s="36" t="s">
        <v>120</v>
      </c>
      <c r="D3153" s="36" t="s">
        <v>17187</v>
      </c>
      <c r="E3153" s="36" t="s">
        <v>16841</v>
      </c>
      <c r="F3153" s="36" t="s">
        <v>18032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27044</v>
      </c>
      <c r="C3154" s="36" t="s">
        <v>120</v>
      </c>
      <c r="D3154" s="36" t="s">
        <v>17189</v>
      </c>
      <c r="E3154" s="36" t="s">
        <v>17233</v>
      </c>
      <c r="F3154" s="36" t="s">
        <v>18032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23786</v>
      </c>
      <c r="C3155" s="36" t="s">
        <v>120</v>
      </c>
      <c r="D3155" s="36" t="s">
        <v>17191</v>
      </c>
      <c r="E3155" s="36" t="s">
        <v>17070</v>
      </c>
      <c r="F3155" s="36" t="s">
        <v>18032</v>
      </c>
      <c r="G3155" s="36" t="s">
        <v>121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16778</v>
      </c>
      <c r="C3156" s="36" t="s">
        <v>120</v>
      </c>
      <c r="D3156" s="36" t="s">
        <v>17192</v>
      </c>
      <c r="E3156" s="36" t="s">
        <v>16884</v>
      </c>
      <c r="F3156" s="36" t="s">
        <v>18032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18828</v>
      </c>
      <c r="C3157" s="36" t="s">
        <v>120</v>
      </c>
      <c r="D3157" s="36" t="s">
        <v>17194</v>
      </c>
      <c r="E3157" s="36" t="s">
        <v>17170</v>
      </c>
      <c r="F3157" s="36" t="s">
        <v>18032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16779</v>
      </c>
      <c r="C3158" s="36" t="s">
        <v>120</v>
      </c>
      <c r="D3158" s="36" t="s">
        <v>17195</v>
      </c>
      <c r="E3158" s="36" t="s">
        <v>17014</v>
      </c>
      <c r="F3158" s="36" t="s">
        <v>18032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16780</v>
      </c>
      <c r="C3159" s="36" t="s">
        <v>120</v>
      </c>
      <c r="D3159" s="36" t="s">
        <v>17197</v>
      </c>
      <c r="E3159" s="36" t="s">
        <v>16914</v>
      </c>
      <c r="F3159" s="36" t="s">
        <v>18032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18829</v>
      </c>
      <c r="C3160" s="36" t="s">
        <v>120</v>
      </c>
      <c r="D3160" s="36" t="s">
        <v>17199</v>
      </c>
      <c r="E3160" s="36" t="s">
        <v>16964</v>
      </c>
      <c r="F3160" s="36" t="s">
        <v>18032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19016</v>
      </c>
      <c r="C3161" s="36" t="s">
        <v>120</v>
      </c>
      <c r="D3161" s="36" t="s">
        <v>17200</v>
      </c>
      <c r="E3161" s="36" t="s">
        <v>16842</v>
      </c>
      <c r="F3161" s="36" t="s">
        <v>18032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19228</v>
      </c>
      <c r="C3162" s="36" t="s">
        <v>120</v>
      </c>
      <c r="D3162" s="36" t="s">
        <v>17201</v>
      </c>
      <c r="E3162" s="36" t="s">
        <v>16912</v>
      </c>
      <c r="F3162" s="36" t="s">
        <v>18032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16073</v>
      </c>
      <c r="C3163" s="36" t="s">
        <v>120</v>
      </c>
      <c r="D3163" s="36" t="s">
        <v>17203</v>
      </c>
      <c r="E3163" s="36" t="s">
        <v>16874</v>
      </c>
      <c r="F3163" s="36" t="s">
        <v>18032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26139</v>
      </c>
      <c r="C3164" s="36" t="s">
        <v>120</v>
      </c>
      <c r="D3164" s="36" t="s">
        <v>17234</v>
      </c>
      <c r="E3164" s="36" t="s">
        <v>16958</v>
      </c>
      <c r="F3164" s="36" t="s">
        <v>18032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18830</v>
      </c>
      <c r="C3165" s="36" t="s">
        <v>120</v>
      </c>
      <c r="D3165" s="36" t="s">
        <v>17205</v>
      </c>
      <c r="E3165" s="36" t="s">
        <v>16958</v>
      </c>
      <c r="F3165" s="36" t="s">
        <v>18032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24966</v>
      </c>
      <c r="C3166" s="36" t="s">
        <v>120</v>
      </c>
      <c r="D3166" s="36" t="s">
        <v>21068</v>
      </c>
      <c r="E3166" s="36" t="s">
        <v>16957</v>
      </c>
      <c r="F3166" s="36" t="s">
        <v>18032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16582</v>
      </c>
      <c r="C3167" s="36" t="s">
        <v>120</v>
      </c>
      <c r="D3167" s="36" t="s">
        <v>17208</v>
      </c>
      <c r="E3167" s="36" t="s">
        <v>16957</v>
      </c>
      <c r="F3167" s="36" t="s">
        <v>18032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24967</v>
      </c>
      <c r="C3168" s="36" t="s">
        <v>120</v>
      </c>
      <c r="D3168" s="36" t="s">
        <v>17209</v>
      </c>
      <c r="E3168" s="36" t="s">
        <v>16822</v>
      </c>
      <c r="F3168" s="36" t="s">
        <v>18032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21076</v>
      </c>
      <c r="C3169" s="36" t="s">
        <v>120</v>
      </c>
      <c r="D3169" s="36" t="s">
        <v>17210</v>
      </c>
      <c r="E3169" s="36" t="s">
        <v>16822</v>
      </c>
      <c r="F3169" s="36" t="s">
        <v>18032</v>
      </c>
      <c r="G3169" s="36" t="s">
        <v>121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24968</v>
      </c>
      <c r="C3170" s="36" t="s">
        <v>120</v>
      </c>
      <c r="D3170" s="36" t="s">
        <v>17635</v>
      </c>
      <c r="E3170" s="36" t="s">
        <v>16821</v>
      </c>
      <c r="F3170" s="36" t="s">
        <v>18032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14977</v>
      </c>
      <c r="C3171" s="36" t="s">
        <v>120</v>
      </c>
      <c r="D3171" s="36" t="s">
        <v>17211</v>
      </c>
      <c r="E3171" s="36" t="s">
        <v>16821</v>
      </c>
      <c r="F3171" s="36" t="s">
        <v>18032</v>
      </c>
      <c r="G3171" s="36" t="s">
        <v>121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24969</v>
      </c>
      <c r="C3172" s="36" t="s">
        <v>120</v>
      </c>
      <c r="D3172" s="36" t="s">
        <v>17637</v>
      </c>
      <c r="E3172" s="36" t="s">
        <v>16821</v>
      </c>
      <c r="F3172" s="36" t="s">
        <v>18032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16655</v>
      </c>
      <c r="C3173" s="36" t="s">
        <v>120</v>
      </c>
      <c r="D3173" s="36" t="s">
        <v>17212</v>
      </c>
      <c r="E3173" s="36" t="s">
        <v>16821</v>
      </c>
      <c r="F3173" s="36" t="s">
        <v>18032</v>
      </c>
      <c r="G3173" s="36" t="s">
        <v>121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25406</v>
      </c>
      <c r="C3174" s="36" t="s">
        <v>120</v>
      </c>
      <c r="D3174" s="36" t="s">
        <v>17638</v>
      </c>
      <c r="E3174" s="36" t="s">
        <v>16821</v>
      </c>
      <c r="F3174" s="36" t="s">
        <v>18032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25052</v>
      </c>
      <c r="C3175" s="36" t="s">
        <v>120</v>
      </c>
      <c r="D3175" s="36" t="s">
        <v>17213</v>
      </c>
      <c r="E3175" s="36" t="s">
        <v>16821</v>
      </c>
      <c r="F3175" s="36" t="s">
        <v>18032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24970</v>
      </c>
      <c r="C3176" s="36" t="s">
        <v>120</v>
      </c>
      <c r="D3176" s="36" t="s">
        <v>17240</v>
      </c>
      <c r="E3176" s="36" t="s">
        <v>16821</v>
      </c>
      <c r="F3176" s="36" t="s">
        <v>18032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13422</v>
      </c>
      <c r="C3177" s="36" t="s">
        <v>120</v>
      </c>
      <c r="D3177" s="36" t="s">
        <v>17242</v>
      </c>
      <c r="E3177" s="36" t="s">
        <v>16821</v>
      </c>
      <c r="F3177" s="36" t="s">
        <v>18032</v>
      </c>
      <c r="G3177" s="36" t="s">
        <v>121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24971</v>
      </c>
      <c r="C3178" s="36" t="s">
        <v>120</v>
      </c>
      <c r="D3178" s="36" t="s">
        <v>17215</v>
      </c>
      <c r="E3178" s="36" t="s">
        <v>16819</v>
      </c>
      <c r="F3178" s="36" t="s">
        <v>18032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25053</v>
      </c>
      <c r="C3179" s="36" t="s">
        <v>120</v>
      </c>
      <c r="D3179" s="36" t="s">
        <v>17217</v>
      </c>
      <c r="E3179" s="36" t="s">
        <v>16819</v>
      </c>
      <c r="F3179" s="36" t="s">
        <v>18032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24972</v>
      </c>
      <c r="C3180" s="36" t="s">
        <v>120</v>
      </c>
      <c r="D3180" s="36" t="s">
        <v>17244</v>
      </c>
      <c r="E3180" s="36" t="s">
        <v>16822</v>
      </c>
      <c r="F3180" s="36" t="s">
        <v>18032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25054</v>
      </c>
      <c r="C3181" s="36" t="s">
        <v>120</v>
      </c>
      <c r="D3181" s="36" t="s">
        <v>17246</v>
      </c>
      <c r="E3181" s="36" t="s">
        <v>16819</v>
      </c>
      <c r="F3181" s="36" t="s">
        <v>18032</v>
      </c>
      <c r="G3181" s="36" t="s">
        <v>121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24973</v>
      </c>
      <c r="C3182" s="36" t="s">
        <v>120</v>
      </c>
      <c r="D3182" s="36" t="s">
        <v>17248</v>
      </c>
      <c r="E3182" s="36" t="s">
        <v>16819</v>
      </c>
      <c r="F3182" s="36" t="s">
        <v>18032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16583</v>
      </c>
      <c r="C3183" s="36" t="s">
        <v>120</v>
      </c>
      <c r="D3183" s="36" t="s">
        <v>17129</v>
      </c>
      <c r="E3183" s="36" t="s">
        <v>16819</v>
      </c>
      <c r="F3183" s="36" t="s">
        <v>18032</v>
      </c>
      <c r="G3183" s="36" t="s">
        <v>121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26140</v>
      </c>
      <c r="C3184" s="36" t="s">
        <v>120</v>
      </c>
      <c r="D3184" s="36" t="s">
        <v>19812</v>
      </c>
      <c r="E3184" s="36" t="s">
        <v>16819</v>
      </c>
      <c r="F3184" s="36" t="s">
        <v>18032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27045</v>
      </c>
      <c r="C3185" s="36" t="s">
        <v>120</v>
      </c>
      <c r="D3185" s="36" t="s">
        <v>17130</v>
      </c>
      <c r="E3185" s="36" t="s">
        <v>16819</v>
      </c>
      <c r="F3185" s="36" t="s">
        <v>18032</v>
      </c>
      <c r="G3185" s="36" t="s">
        <v>121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26496</v>
      </c>
      <c r="C3186" s="36" t="s">
        <v>120</v>
      </c>
      <c r="D3186" s="36" t="s">
        <v>17639</v>
      </c>
      <c r="E3186" s="36" t="s">
        <v>16819</v>
      </c>
      <c r="F3186" s="36" t="s">
        <v>18032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27046</v>
      </c>
      <c r="C3187" s="36" t="s">
        <v>120</v>
      </c>
      <c r="D3187" s="36" t="s">
        <v>17131</v>
      </c>
      <c r="E3187" s="36" t="s">
        <v>16819</v>
      </c>
      <c r="F3187" s="36" t="s">
        <v>18032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12862</v>
      </c>
      <c r="C3188" s="36" t="s">
        <v>120</v>
      </c>
      <c r="D3188" s="36" t="s">
        <v>17132</v>
      </c>
      <c r="E3188" s="36" t="s">
        <v>16819</v>
      </c>
      <c r="F3188" s="36" t="s">
        <v>18032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27047</v>
      </c>
      <c r="C3189" s="36" t="s">
        <v>120</v>
      </c>
      <c r="D3189" s="36" t="s">
        <v>17133</v>
      </c>
      <c r="E3189" s="36" t="s">
        <v>16819</v>
      </c>
      <c r="F3189" s="36" t="s">
        <v>18032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27048</v>
      </c>
      <c r="C3190" s="36" t="s">
        <v>120</v>
      </c>
      <c r="D3190" s="36" t="s">
        <v>17134</v>
      </c>
      <c r="E3190" s="36" t="s">
        <v>16819</v>
      </c>
      <c r="F3190" s="36" t="s">
        <v>18032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16074</v>
      </c>
      <c r="C3191" s="36" t="s">
        <v>120</v>
      </c>
      <c r="D3191" s="36" t="s">
        <v>17135</v>
      </c>
      <c r="E3191" s="36" t="s">
        <v>16819</v>
      </c>
      <c r="F3191" s="36" t="s">
        <v>18032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14445</v>
      </c>
      <c r="C3192" s="36" t="s">
        <v>120</v>
      </c>
      <c r="D3192" s="36" t="s">
        <v>17138</v>
      </c>
      <c r="E3192" s="36" t="s">
        <v>16819</v>
      </c>
      <c r="F3192" s="36" t="s">
        <v>18032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16656</v>
      </c>
      <c r="C3193" s="36" t="s">
        <v>120</v>
      </c>
      <c r="D3193" s="36" t="s">
        <v>17142</v>
      </c>
      <c r="E3193" s="36" t="s">
        <v>16819</v>
      </c>
      <c r="F3193" s="36" t="s">
        <v>18032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16221</v>
      </c>
      <c r="C3194" s="36" t="s">
        <v>120</v>
      </c>
      <c r="D3194" s="36" t="s">
        <v>17640</v>
      </c>
      <c r="E3194" s="36" t="s">
        <v>16819</v>
      </c>
      <c r="F3194" s="36" t="s">
        <v>18032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14148</v>
      </c>
      <c r="C3195" s="36" t="s">
        <v>120</v>
      </c>
      <c r="D3195" s="36" t="s">
        <v>18135</v>
      </c>
      <c r="E3195" s="36" t="s">
        <v>16819</v>
      </c>
      <c r="F3195" s="36" t="s">
        <v>18032</v>
      </c>
      <c r="G3195" s="36" t="s">
        <v>123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9637</v>
      </c>
      <c r="C3196" s="36" t="s">
        <v>120</v>
      </c>
      <c r="D3196" s="36" t="s">
        <v>17982</v>
      </c>
      <c r="E3196" s="36" t="s">
        <v>16819</v>
      </c>
      <c r="F3196" s="36" t="s">
        <v>18032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26497</v>
      </c>
      <c r="C3197" s="36" t="s">
        <v>120</v>
      </c>
      <c r="D3197" s="36" t="s">
        <v>17387</v>
      </c>
      <c r="E3197" s="36" t="s">
        <v>16819</v>
      </c>
      <c r="F3197" s="36" t="s">
        <v>18032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21456</v>
      </c>
      <c r="C3198" s="36" t="s">
        <v>120</v>
      </c>
      <c r="D3198" s="36" t="s">
        <v>17147</v>
      </c>
      <c r="E3198" s="36" t="s">
        <v>16819</v>
      </c>
      <c r="F3198" s="36" t="s">
        <v>18032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25449</v>
      </c>
      <c r="C3199" s="36" t="s">
        <v>120</v>
      </c>
      <c r="D3199" s="36" t="s">
        <v>17150</v>
      </c>
      <c r="E3199" s="36" t="s">
        <v>16819</v>
      </c>
      <c r="F3199" s="36" t="s">
        <v>18032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14149</v>
      </c>
      <c r="C3200" s="36" t="s">
        <v>120</v>
      </c>
      <c r="D3200" s="36" t="s">
        <v>18136</v>
      </c>
      <c r="E3200" s="36" t="s">
        <v>16819</v>
      </c>
      <c r="F3200" s="36" t="s">
        <v>18032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27307</v>
      </c>
      <c r="C3201" s="36" t="s">
        <v>120</v>
      </c>
      <c r="D3201" s="36" t="s">
        <v>17013</v>
      </c>
      <c r="E3201" s="36" t="s">
        <v>16819</v>
      </c>
      <c r="F3201" s="36" t="s">
        <v>18199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16028</v>
      </c>
      <c r="C3202" s="36" t="s">
        <v>120</v>
      </c>
      <c r="D3202" s="36" t="s">
        <v>17122</v>
      </c>
      <c r="E3202" s="36" t="s">
        <v>16819</v>
      </c>
      <c r="F3202" s="36" t="s">
        <v>18199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24455</v>
      </c>
      <c r="C3203" s="36" t="s">
        <v>120</v>
      </c>
      <c r="D3203" s="36" t="s">
        <v>17015</v>
      </c>
      <c r="E3203" s="36" t="s">
        <v>16819</v>
      </c>
      <c r="F3203" s="36" t="s">
        <v>18199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25103</v>
      </c>
      <c r="C3204" s="36" t="s">
        <v>120</v>
      </c>
      <c r="D3204" s="36" t="s">
        <v>17189</v>
      </c>
      <c r="E3204" s="36" t="s">
        <v>16967</v>
      </c>
      <c r="F3204" s="36" t="s">
        <v>18199</v>
      </c>
      <c r="G3204" s="36" t="s">
        <v>121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27308</v>
      </c>
      <c r="C3205" s="36" t="s">
        <v>120</v>
      </c>
      <c r="D3205" s="36" t="s">
        <v>17191</v>
      </c>
      <c r="E3205" s="36" t="s">
        <v>16975</v>
      </c>
      <c r="F3205" s="36" t="s">
        <v>18199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27309</v>
      </c>
      <c r="C3206" s="36" t="s">
        <v>120</v>
      </c>
      <c r="D3206" s="36" t="s">
        <v>17192</v>
      </c>
      <c r="E3206" s="36" t="s">
        <v>17310</v>
      </c>
      <c r="F3206" s="36" t="s">
        <v>18199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27310</v>
      </c>
      <c r="C3207" s="36" t="s">
        <v>120</v>
      </c>
      <c r="D3207" s="36" t="s">
        <v>17194</v>
      </c>
      <c r="E3207" s="36" t="s">
        <v>16884</v>
      </c>
      <c r="F3207" s="36" t="s">
        <v>18199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27311</v>
      </c>
      <c r="C3208" s="36" t="s">
        <v>120</v>
      </c>
      <c r="D3208" s="36" t="s">
        <v>17195</v>
      </c>
      <c r="E3208" s="36" t="s">
        <v>16962</v>
      </c>
      <c r="F3208" s="36" t="s">
        <v>18199</v>
      </c>
      <c r="G3208" s="36" t="s">
        <v>121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27312</v>
      </c>
      <c r="C3209" s="36" t="s">
        <v>120</v>
      </c>
      <c r="D3209" s="36" t="s">
        <v>17197</v>
      </c>
      <c r="E3209" s="36" t="s">
        <v>17170</v>
      </c>
      <c r="F3209" s="36" t="s">
        <v>18199</v>
      </c>
      <c r="G3209" s="36" t="s">
        <v>121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27313</v>
      </c>
      <c r="C3210" s="36" t="s">
        <v>120</v>
      </c>
      <c r="D3210" s="36" t="s">
        <v>17199</v>
      </c>
      <c r="E3210" s="36" t="s">
        <v>17359</v>
      </c>
      <c r="F3210" s="36" t="s">
        <v>18199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25471</v>
      </c>
      <c r="C3211" s="36" t="s">
        <v>120</v>
      </c>
      <c r="D3211" s="36" t="s">
        <v>17200</v>
      </c>
      <c r="E3211" s="36" t="s">
        <v>16920</v>
      </c>
      <c r="F3211" s="36" t="s">
        <v>18199</v>
      </c>
      <c r="G3211" s="36" t="s">
        <v>121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25472</v>
      </c>
      <c r="C3212" s="36" t="s">
        <v>120</v>
      </c>
      <c r="D3212" s="36" t="s">
        <v>17201</v>
      </c>
      <c r="E3212" s="36" t="s">
        <v>16880</v>
      </c>
      <c r="F3212" s="36" t="s">
        <v>18199</v>
      </c>
      <c r="G3212" s="36" t="s">
        <v>121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22812</v>
      </c>
      <c r="C3213" s="36" t="s">
        <v>120</v>
      </c>
      <c r="D3213" s="36" t="s">
        <v>17203</v>
      </c>
      <c r="E3213" s="36" t="s">
        <v>16968</v>
      </c>
      <c r="F3213" s="36" t="s">
        <v>18199</v>
      </c>
      <c r="G3213" s="36" t="s">
        <v>121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25175</v>
      </c>
      <c r="C3214" s="36" t="s">
        <v>120</v>
      </c>
      <c r="D3214" s="36" t="s">
        <v>17234</v>
      </c>
      <c r="E3214" s="36" t="s">
        <v>16845</v>
      </c>
      <c r="F3214" s="36" t="s">
        <v>18199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16513</v>
      </c>
      <c r="C3215" s="36" t="s">
        <v>120</v>
      </c>
      <c r="D3215" s="36" t="s">
        <v>17205</v>
      </c>
      <c r="E3215" s="36" t="s">
        <v>16848</v>
      </c>
      <c r="F3215" s="36" t="s">
        <v>18199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23018</v>
      </c>
      <c r="C3216" s="36" t="s">
        <v>120</v>
      </c>
      <c r="D3216" s="36" t="s">
        <v>17208</v>
      </c>
      <c r="E3216" s="36" t="s">
        <v>16842</v>
      </c>
      <c r="F3216" s="36" t="s">
        <v>18199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15827</v>
      </c>
      <c r="C3217" s="36" t="s">
        <v>120</v>
      </c>
      <c r="D3217" s="36" t="s">
        <v>17209</v>
      </c>
      <c r="E3217" s="36" t="s">
        <v>16951</v>
      </c>
      <c r="F3217" s="36" t="s">
        <v>18199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22813</v>
      </c>
      <c r="C3218" s="36" t="s">
        <v>120</v>
      </c>
      <c r="D3218" s="36" t="s">
        <v>17210</v>
      </c>
      <c r="E3218" s="36" t="s">
        <v>16875</v>
      </c>
      <c r="F3218" s="36" t="s">
        <v>18199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20686</v>
      </c>
      <c r="C3219" s="36" t="s">
        <v>120</v>
      </c>
      <c r="D3219" s="36" t="s">
        <v>17211</v>
      </c>
      <c r="E3219" s="36" t="s">
        <v>16912</v>
      </c>
      <c r="F3219" s="36" t="s">
        <v>18199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22431</v>
      </c>
      <c r="C3220" s="36" t="s">
        <v>120</v>
      </c>
      <c r="D3220" s="36" t="s">
        <v>17212</v>
      </c>
      <c r="E3220" s="36" t="s">
        <v>16874</v>
      </c>
      <c r="F3220" s="36" t="s">
        <v>18199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22588</v>
      </c>
      <c r="C3221" s="36" t="s">
        <v>120</v>
      </c>
      <c r="D3221" s="36" t="s">
        <v>17213</v>
      </c>
      <c r="E3221" s="36" t="s">
        <v>16958</v>
      </c>
      <c r="F3221" s="36" t="s">
        <v>18199</v>
      </c>
      <c r="G3221" s="36" t="s">
        <v>121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23426</v>
      </c>
      <c r="C3222" s="36" t="s">
        <v>120</v>
      </c>
      <c r="D3222" s="36" t="s">
        <v>17242</v>
      </c>
      <c r="E3222" s="36" t="s">
        <v>16960</v>
      </c>
      <c r="F3222" s="36" t="s">
        <v>18199</v>
      </c>
      <c r="G3222" s="36" t="s">
        <v>121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24730</v>
      </c>
      <c r="C3223" s="36" t="s">
        <v>120</v>
      </c>
      <c r="D3223" s="36" t="s">
        <v>17217</v>
      </c>
      <c r="E3223" s="36" t="s">
        <v>16960</v>
      </c>
      <c r="F3223" s="36" t="s">
        <v>18199</v>
      </c>
      <c r="G3223" s="36" t="s">
        <v>121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23427</v>
      </c>
      <c r="C3224" s="36" t="s">
        <v>120</v>
      </c>
      <c r="D3224" s="36" t="s">
        <v>17246</v>
      </c>
      <c r="E3224" s="36" t="s">
        <v>16960</v>
      </c>
      <c r="F3224" s="36" t="s">
        <v>18199</v>
      </c>
      <c r="G3224" s="36" t="s">
        <v>121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15828</v>
      </c>
      <c r="C3225" s="36" t="s">
        <v>120</v>
      </c>
      <c r="D3225" s="36" t="s">
        <v>17129</v>
      </c>
      <c r="E3225" s="36" t="s">
        <v>16957</v>
      </c>
      <c r="F3225" s="36" t="s">
        <v>18199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15829</v>
      </c>
      <c r="C3226" s="36" t="s">
        <v>120</v>
      </c>
      <c r="D3226" s="36" t="s">
        <v>17639</v>
      </c>
      <c r="E3226" s="36" t="s">
        <v>16822</v>
      </c>
      <c r="F3226" s="36" t="s">
        <v>18199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15830</v>
      </c>
      <c r="C3227" s="36" t="s">
        <v>120</v>
      </c>
      <c r="D3227" s="36" t="s">
        <v>17640</v>
      </c>
      <c r="E3227" s="36" t="s">
        <v>16822</v>
      </c>
      <c r="F3227" s="36" t="s">
        <v>18199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19809</v>
      </c>
      <c r="C3228" s="36" t="s">
        <v>120</v>
      </c>
      <c r="D3228" s="36" t="s">
        <v>17311</v>
      </c>
      <c r="E3228" s="36" t="s">
        <v>16821</v>
      </c>
      <c r="F3228" s="36" t="s">
        <v>18205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15086</v>
      </c>
      <c r="C3229" s="36" t="s">
        <v>120</v>
      </c>
      <c r="D3229" s="36" t="s">
        <v>17228</v>
      </c>
      <c r="E3229" s="36" t="s">
        <v>16870</v>
      </c>
      <c r="F3229" s="36" t="s">
        <v>18205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2143</v>
      </c>
      <c r="C3230" s="36" t="s">
        <v>120</v>
      </c>
      <c r="D3230" s="36" t="s">
        <v>17187</v>
      </c>
      <c r="E3230" s="36" t="s">
        <v>16860</v>
      </c>
      <c r="F3230" s="36" t="s">
        <v>18255</v>
      </c>
      <c r="G3230" s="36" t="s">
        <v>121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25294</v>
      </c>
      <c r="C3231" s="36" t="s">
        <v>120</v>
      </c>
      <c r="D3231" s="36" t="s">
        <v>17195</v>
      </c>
      <c r="E3231" s="36" t="s">
        <v>17141</v>
      </c>
      <c r="F3231" s="36" t="s">
        <v>18205</v>
      </c>
      <c r="G3231" s="36" t="s">
        <v>121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28363</v>
      </c>
      <c r="C3232" s="36" t="s">
        <v>120</v>
      </c>
      <c r="D3232" s="36" t="s">
        <v>17200</v>
      </c>
      <c r="E3232" s="36" t="s">
        <v>17357</v>
      </c>
      <c r="F3232" s="36" t="s">
        <v>18205</v>
      </c>
      <c r="G3232" s="36" t="s">
        <v>121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15938</v>
      </c>
      <c r="C3233" s="36" t="s">
        <v>120</v>
      </c>
      <c r="D3233" s="36" t="s">
        <v>17203</v>
      </c>
      <c r="E3233" s="36" t="s">
        <v>16850</v>
      </c>
      <c r="F3233" s="36" t="s">
        <v>18205</v>
      </c>
      <c r="G3233" s="36" t="s">
        <v>121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28364</v>
      </c>
      <c r="C3234" s="36" t="s">
        <v>120</v>
      </c>
      <c r="D3234" s="36" t="s">
        <v>17205</v>
      </c>
      <c r="E3234" s="36" t="s">
        <v>16881</v>
      </c>
      <c r="F3234" s="36" t="s">
        <v>18205</v>
      </c>
      <c r="G3234" s="36" t="s">
        <v>121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28365</v>
      </c>
      <c r="C3235" s="36" t="s">
        <v>120</v>
      </c>
      <c r="D3235" s="36" t="s">
        <v>17208</v>
      </c>
      <c r="E3235" s="36" t="s">
        <v>16845</v>
      </c>
      <c r="F3235" s="36" t="s">
        <v>18205</v>
      </c>
      <c r="G3235" s="36" t="s">
        <v>121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28366</v>
      </c>
      <c r="C3236" s="36" t="s">
        <v>120</v>
      </c>
      <c r="D3236" s="36" t="s">
        <v>17210</v>
      </c>
      <c r="E3236" s="36" t="s">
        <v>16848</v>
      </c>
      <c r="F3236" s="36" t="s">
        <v>18205</v>
      </c>
      <c r="G3236" s="36" t="s">
        <v>121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28367</v>
      </c>
      <c r="C3237" s="36" t="s">
        <v>120</v>
      </c>
      <c r="D3237" s="36" t="s">
        <v>17211</v>
      </c>
      <c r="E3237" s="36" t="s">
        <v>16964</v>
      </c>
      <c r="F3237" s="36" t="s">
        <v>18205</v>
      </c>
      <c r="G3237" s="36" t="s">
        <v>121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2144</v>
      </c>
      <c r="C3238" s="36" t="s">
        <v>120</v>
      </c>
      <c r="D3238" s="36" t="s">
        <v>17212</v>
      </c>
      <c r="E3238" s="36" t="s">
        <v>17236</v>
      </c>
      <c r="F3238" s="36" t="s">
        <v>18255</v>
      </c>
      <c r="G3238" s="36" t="s">
        <v>121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23947</v>
      </c>
      <c r="C3239" s="36" t="s">
        <v>120</v>
      </c>
      <c r="D3239" s="36" t="s">
        <v>17212</v>
      </c>
      <c r="E3239" s="36" t="s">
        <v>16824</v>
      </c>
      <c r="F3239" s="36" t="s">
        <v>18205</v>
      </c>
      <c r="G3239" s="36" t="s">
        <v>121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24529</v>
      </c>
      <c r="C3240" s="36" t="s">
        <v>120</v>
      </c>
      <c r="D3240" s="36" t="s">
        <v>17215</v>
      </c>
      <c r="E3240" s="36" t="s">
        <v>16875</v>
      </c>
      <c r="F3240" s="36" t="s">
        <v>18205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14942</v>
      </c>
      <c r="C3241" s="36" t="s">
        <v>120</v>
      </c>
      <c r="D3241" s="36" t="s">
        <v>17132</v>
      </c>
      <c r="E3241" s="36" t="s">
        <v>16823</v>
      </c>
      <c r="F3241" s="36" t="s">
        <v>18205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23948</v>
      </c>
      <c r="C3242" s="36" t="s">
        <v>120</v>
      </c>
      <c r="D3242" s="36" t="s">
        <v>17135</v>
      </c>
      <c r="E3242" s="36" t="s">
        <v>16960</v>
      </c>
      <c r="F3242" s="36" t="s">
        <v>18205</v>
      </c>
      <c r="G3242" s="36" t="s">
        <v>121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2145</v>
      </c>
      <c r="C3243" s="36" t="s">
        <v>120</v>
      </c>
      <c r="D3243" s="36" t="s">
        <v>17138</v>
      </c>
      <c r="E3243" s="36" t="s">
        <v>16826</v>
      </c>
      <c r="F3243" s="36" t="s">
        <v>18255</v>
      </c>
      <c r="G3243" s="36" t="s">
        <v>121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15939</v>
      </c>
      <c r="C3244" s="36" t="s">
        <v>120</v>
      </c>
      <c r="D3244" s="36" t="s">
        <v>17139</v>
      </c>
      <c r="E3244" s="36" t="s">
        <v>16957</v>
      </c>
      <c r="F3244" s="36" t="s">
        <v>18205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8388</v>
      </c>
      <c r="C3245" s="36" t="s">
        <v>120</v>
      </c>
      <c r="D3245" s="36" t="s">
        <v>17120</v>
      </c>
      <c r="E3245" s="36" t="s">
        <v>16957</v>
      </c>
      <c r="F3245" s="36" t="s">
        <v>18210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26360</v>
      </c>
      <c r="C3246" s="36" t="s">
        <v>120</v>
      </c>
      <c r="D3246" s="36" t="s">
        <v>17122</v>
      </c>
      <c r="E3246" s="36" t="s">
        <v>16819</v>
      </c>
      <c r="F3246" s="36" t="s">
        <v>18210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8389</v>
      </c>
      <c r="C3247" s="36" t="s">
        <v>120</v>
      </c>
      <c r="D3247" s="36" t="s">
        <v>17015</v>
      </c>
      <c r="E3247" s="36" t="s">
        <v>16821</v>
      </c>
      <c r="F3247" s="36" t="s">
        <v>18210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8390</v>
      </c>
      <c r="C3248" s="36" t="s">
        <v>120</v>
      </c>
      <c r="D3248" s="36" t="s">
        <v>17316</v>
      </c>
      <c r="E3248" s="36" t="s">
        <v>17265</v>
      </c>
      <c r="F3248" s="36" t="s">
        <v>18210</v>
      </c>
      <c r="G3248" s="36" t="s">
        <v>121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8391</v>
      </c>
      <c r="C3249" s="36" t="s">
        <v>120</v>
      </c>
      <c r="D3249" s="36" t="s">
        <v>17079</v>
      </c>
      <c r="E3249" s="36" t="s">
        <v>16821</v>
      </c>
      <c r="F3249" s="36" t="s">
        <v>18210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28477</v>
      </c>
      <c r="C3250" s="36" t="s">
        <v>120</v>
      </c>
      <c r="D3250" s="36" t="s">
        <v>17199</v>
      </c>
      <c r="E3250" s="36" t="s">
        <v>16973</v>
      </c>
      <c r="F3250" s="36" t="s">
        <v>18210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22022</v>
      </c>
      <c r="C3251" s="36" t="s">
        <v>120</v>
      </c>
      <c r="D3251" s="36" t="s">
        <v>17201</v>
      </c>
      <c r="E3251" s="36" t="s">
        <v>17232</v>
      </c>
      <c r="F3251" s="36" t="s">
        <v>18210</v>
      </c>
      <c r="G3251" s="36" t="s">
        <v>121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23862</v>
      </c>
      <c r="C3252" s="36" t="s">
        <v>120</v>
      </c>
      <c r="D3252" s="36" t="s">
        <v>17205</v>
      </c>
      <c r="E3252" s="36" t="s">
        <v>17000</v>
      </c>
      <c r="F3252" s="36" t="s">
        <v>18210</v>
      </c>
      <c r="G3252" s="36" t="s">
        <v>121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22068</v>
      </c>
      <c r="C3253" s="36" t="s">
        <v>120</v>
      </c>
      <c r="D3253" s="36" t="s">
        <v>17209</v>
      </c>
      <c r="E3253" s="36" t="s">
        <v>16877</v>
      </c>
      <c r="F3253" s="36" t="s">
        <v>18210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21607</v>
      </c>
      <c r="C3254" s="36" t="s">
        <v>120</v>
      </c>
      <c r="D3254" s="36" t="s">
        <v>17212</v>
      </c>
      <c r="E3254" s="36" t="s">
        <v>16845</v>
      </c>
      <c r="F3254" s="36" t="s">
        <v>18210</v>
      </c>
      <c r="G3254" s="36" t="s">
        <v>121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23896</v>
      </c>
      <c r="C3255" s="36" t="s">
        <v>120</v>
      </c>
      <c r="D3255" s="36" t="s">
        <v>17638</v>
      </c>
      <c r="E3255" s="36" t="s">
        <v>16878</v>
      </c>
      <c r="F3255" s="36" t="s">
        <v>18210</v>
      </c>
      <c r="G3255" s="36" t="s">
        <v>123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19946</v>
      </c>
      <c r="C3256" s="36" t="s">
        <v>120</v>
      </c>
      <c r="D3256" s="36" t="s">
        <v>17242</v>
      </c>
      <c r="E3256" s="36" t="s">
        <v>16848</v>
      </c>
      <c r="F3256" s="36" t="s">
        <v>18210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15708</v>
      </c>
      <c r="C3257" s="36" t="s">
        <v>120</v>
      </c>
      <c r="D3257" s="36" t="s">
        <v>17217</v>
      </c>
      <c r="E3257" s="36" t="s">
        <v>16917</v>
      </c>
      <c r="F3257" s="36" t="s">
        <v>18210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14391</v>
      </c>
      <c r="C3258" s="36" t="s">
        <v>120</v>
      </c>
      <c r="D3258" s="36" t="s">
        <v>17135</v>
      </c>
      <c r="E3258" s="36" t="s">
        <v>16874</v>
      </c>
      <c r="F3258" s="36" t="s">
        <v>18210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8392</v>
      </c>
      <c r="C3259" s="36" t="s">
        <v>120</v>
      </c>
      <c r="D3259" s="36" t="s">
        <v>17143</v>
      </c>
      <c r="E3259" s="36" t="s">
        <v>16960</v>
      </c>
      <c r="F3259" s="36" t="s">
        <v>18210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24561</v>
      </c>
      <c r="C3260" s="36" t="s">
        <v>120</v>
      </c>
      <c r="D3260" s="36" t="s">
        <v>17212</v>
      </c>
      <c r="E3260" s="36" t="s">
        <v>16920</v>
      </c>
      <c r="F3260" s="36" t="s">
        <v>18251</v>
      </c>
      <c r="G3260" s="36" t="s">
        <v>121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14054</v>
      </c>
      <c r="C3261" s="36" t="s">
        <v>120</v>
      </c>
      <c r="D3261" s="36" t="s">
        <v>17013</v>
      </c>
      <c r="E3261" s="36" t="s">
        <v>16884</v>
      </c>
      <c r="F3261" s="36" t="s">
        <v>18249</v>
      </c>
      <c r="G3261" s="36" t="s">
        <v>121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15643</v>
      </c>
      <c r="C3262" s="36" t="s">
        <v>120</v>
      </c>
      <c r="D3262" s="36" t="s">
        <v>17209</v>
      </c>
      <c r="E3262" s="36" t="s">
        <v>16841</v>
      </c>
      <c r="F3262" s="36" t="s">
        <v>18253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14997</v>
      </c>
      <c r="C3263" s="36" t="s">
        <v>120</v>
      </c>
      <c r="D3263" s="36" t="s">
        <v>17132</v>
      </c>
      <c r="E3263" s="36" t="s">
        <v>17050</v>
      </c>
      <c r="F3263" s="36" t="s">
        <v>18253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15616</v>
      </c>
      <c r="C3264" s="36" t="s">
        <v>120</v>
      </c>
      <c r="D3264" s="36" t="s">
        <v>17201</v>
      </c>
      <c r="E3264" s="36" t="s">
        <v>16932</v>
      </c>
      <c r="F3264" s="36" t="s">
        <v>18250</v>
      </c>
      <c r="G3264" s="36" t="s">
        <v>121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15644</v>
      </c>
      <c r="C3265" s="36" t="s">
        <v>120</v>
      </c>
      <c r="D3265" s="36" t="s">
        <v>17638</v>
      </c>
      <c r="E3265" s="36" t="s">
        <v>17298</v>
      </c>
      <c r="F3265" s="36" t="s">
        <v>18250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24550</v>
      </c>
      <c r="C3266" s="36" t="s">
        <v>120</v>
      </c>
      <c r="D3266" s="36" t="s">
        <v>17133</v>
      </c>
      <c r="E3266" s="36" t="s">
        <v>16827</v>
      </c>
      <c r="F3266" s="36" t="s">
        <v>18262</v>
      </c>
      <c r="G3266" s="36" t="s">
        <v>121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16222</v>
      </c>
      <c r="C3267" s="36" t="s">
        <v>188</v>
      </c>
      <c r="D3267" s="36" t="s">
        <v>17122</v>
      </c>
      <c r="E3267" s="36" t="s">
        <v>17655</v>
      </c>
      <c r="F3267" s="36" t="s">
        <v>18032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12863</v>
      </c>
      <c r="C3268" s="36" t="s">
        <v>188</v>
      </c>
      <c r="D3268" s="36" t="s">
        <v>17016</v>
      </c>
      <c r="E3268" s="36" t="s">
        <v>18908</v>
      </c>
      <c r="F3268" s="36" t="s">
        <v>18032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26459</v>
      </c>
      <c r="C3269" s="36" t="s">
        <v>188</v>
      </c>
      <c r="D3269" s="36" t="s">
        <v>17229</v>
      </c>
      <c r="E3269" s="36" t="s">
        <v>16819</v>
      </c>
      <c r="F3269" s="36" t="s">
        <v>18032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26460</v>
      </c>
      <c r="C3270" s="36" t="s">
        <v>188</v>
      </c>
      <c r="D3270" s="36" t="s">
        <v>17230</v>
      </c>
      <c r="E3270" s="36" t="s">
        <v>16819</v>
      </c>
      <c r="F3270" s="36" t="s">
        <v>18032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26461</v>
      </c>
      <c r="C3271" s="36" t="s">
        <v>188</v>
      </c>
      <c r="D3271" s="36" t="s">
        <v>17180</v>
      </c>
      <c r="E3271" s="36" t="s">
        <v>16819</v>
      </c>
      <c r="F3271" s="36" t="s">
        <v>18032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26040</v>
      </c>
      <c r="C3272" s="36" t="s">
        <v>188</v>
      </c>
      <c r="D3272" s="36" t="s">
        <v>17181</v>
      </c>
      <c r="E3272" s="36" t="s">
        <v>16819</v>
      </c>
      <c r="F3272" s="36" t="s">
        <v>18032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26041</v>
      </c>
      <c r="C3273" s="36" t="s">
        <v>188</v>
      </c>
      <c r="D3273" s="36" t="s">
        <v>17182</v>
      </c>
      <c r="E3273" s="36" t="s">
        <v>16819</v>
      </c>
      <c r="F3273" s="36" t="s">
        <v>18032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26462</v>
      </c>
      <c r="C3274" s="36" t="s">
        <v>188</v>
      </c>
      <c r="D3274" s="36" t="s">
        <v>17183</v>
      </c>
      <c r="E3274" s="36" t="s">
        <v>16819</v>
      </c>
      <c r="F3274" s="36" t="s">
        <v>18032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26988</v>
      </c>
      <c r="C3275" s="36" t="s">
        <v>188</v>
      </c>
      <c r="D3275" s="36" t="s">
        <v>17184</v>
      </c>
      <c r="E3275" s="36" t="s">
        <v>16821</v>
      </c>
      <c r="F3275" s="36" t="s">
        <v>18032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26042</v>
      </c>
      <c r="C3276" s="36" t="s">
        <v>188</v>
      </c>
      <c r="D3276" s="36" t="s">
        <v>17185</v>
      </c>
      <c r="E3276" s="36" t="s">
        <v>16819</v>
      </c>
      <c r="F3276" s="36" t="s">
        <v>18032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26043</v>
      </c>
      <c r="C3277" s="36" t="s">
        <v>188</v>
      </c>
      <c r="D3277" s="36" t="s">
        <v>17186</v>
      </c>
      <c r="E3277" s="36" t="s">
        <v>16821</v>
      </c>
      <c r="F3277" s="36" t="s">
        <v>18032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16794</v>
      </c>
      <c r="C3278" s="36" t="s">
        <v>188</v>
      </c>
      <c r="D3278" s="36" t="s">
        <v>17187</v>
      </c>
      <c r="E3278" s="36" t="s">
        <v>16822</v>
      </c>
      <c r="F3278" s="36" t="s">
        <v>18032</v>
      </c>
      <c r="G3278" s="36" t="s">
        <v>123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26044</v>
      </c>
      <c r="C3279" s="36" t="s">
        <v>188</v>
      </c>
      <c r="D3279" s="36" t="s">
        <v>17189</v>
      </c>
      <c r="E3279" s="36" t="s">
        <v>16822</v>
      </c>
      <c r="F3279" s="36" t="s">
        <v>18032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18944</v>
      </c>
      <c r="C3280" s="36" t="s">
        <v>188</v>
      </c>
      <c r="D3280" s="36" t="s">
        <v>17191</v>
      </c>
      <c r="E3280" s="36" t="s">
        <v>16960</v>
      </c>
      <c r="F3280" s="36" t="s">
        <v>18032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18816</v>
      </c>
      <c r="C3281" s="36" t="s">
        <v>188</v>
      </c>
      <c r="D3281" s="36" t="s">
        <v>17192</v>
      </c>
      <c r="E3281" s="36" t="s">
        <v>16958</v>
      </c>
      <c r="F3281" s="36" t="s">
        <v>18032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16795</v>
      </c>
      <c r="C3282" s="36" t="s">
        <v>188</v>
      </c>
      <c r="D3282" s="36" t="s">
        <v>17194</v>
      </c>
      <c r="E3282" s="36" t="s">
        <v>16874</v>
      </c>
      <c r="F3282" s="36" t="s">
        <v>18032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18945</v>
      </c>
      <c r="C3283" s="36" t="s">
        <v>188</v>
      </c>
      <c r="D3283" s="36" t="s">
        <v>17195</v>
      </c>
      <c r="E3283" s="36" t="s">
        <v>16875</v>
      </c>
      <c r="F3283" s="36" t="s">
        <v>18032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16223</v>
      </c>
      <c r="C3284" s="36" t="s">
        <v>188</v>
      </c>
      <c r="D3284" s="36" t="s">
        <v>17197</v>
      </c>
      <c r="E3284" s="36" t="s">
        <v>16917</v>
      </c>
      <c r="F3284" s="36" t="s">
        <v>18032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16224</v>
      </c>
      <c r="C3285" s="36" t="s">
        <v>188</v>
      </c>
      <c r="D3285" s="36" t="s">
        <v>17199</v>
      </c>
      <c r="E3285" s="36" t="s">
        <v>16845</v>
      </c>
      <c r="F3285" s="36" t="s">
        <v>18032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16672</v>
      </c>
      <c r="C3286" s="36" t="s">
        <v>188</v>
      </c>
      <c r="D3286" s="36" t="s">
        <v>17200</v>
      </c>
      <c r="E3286" s="36" t="s">
        <v>16825</v>
      </c>
      <c r="F3286" s="36" t="s">
        <v>18032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16796</v>
      </c>
      <c r="C3287" s="36" t="s">
        <v>188</v>
      </c>
      <c r="D3287" s="36" t="s">
        <v>17201</v>
      </c>
      <c r="E3287" s="36" t="s">
        <v>17359</v>
      </c>
      <c r="F3287" s="36" t="s">
        <v>18032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16225</v>
      </c>
      <c r="C3288" s="36" t="s">
        <v>188</v>
      </c>
      <c r="D3288" s="36" t="s">
        <v>17203</v>
      </c>
      <c r="E3288" s="36" t="s">
        <v>16924</v>
      </c>
      <c r="F3288" s="36" t="s">
        <v>18032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26045</v>
      </c>
      <c r="C3289" s="36" t="s">
        <v>188</v>
      </c>
      <c r="D3289" s="36" t="s">
        <v>17234</v>
      </c>
      <c r="E3289" s="36" t="s">
        <v>17233</v>
      </c>
      <c r="F3289" s="36" t="s">
        <v>18032</v>
      </c>
      <c r="G3289" s="36" t="s">
        <v>123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16797</v>
      </c>
      <c r="C3290" s="36" t="s">
        <v>188</v>
      </c>
      <c r="D3290" s="36" t="s">
        <v>17205</v>
      </c>
      <c r="E3290" s="36" t="s">
        <v>16927</v>
      </c>
      <c r="F3290" s="36" t="s">
        <v>18032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24995</v>
      </c>
      <c r="C3291" s="36" t="s">
        <v>188</v>
      </c>
      <c r="D3291" s="36" t="s">
        <v>21068</v>
      </c>
      <c r="E3291" s="36" t="s">
        <v>17021</v>
      </c>
      <c r="F3291" s="36" t="s">
        <v>18032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18946</v>
      </c>
      <c r="C3292" s="36" t="s">
        <v>188</v>
      </c>
      <c r="D3292" s="36" t="s">
        <v>17208</v>
      </c>
      <c r="E3292" s="36" t="s">
        <v>17152</v>
      </c>
      <c r="F3292" s="36" t="s">
        <v>18032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24996</v>
      </c>
      <c r="C3293" s="36" t="s">
        <v>188</v>
      </c>
      <c r="D3293" s="36" t="s">
        <v>17209</v>
      </c>
      <c r="E3293" s="36" t="s">
        <v>17072</v>
      </c>
      <c r="F3293" s="36" t="s">
        <v>18032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22539</v>
      </c>
      <c r="C3294" s="36" t="s">
        <v>188</v>
      </c>
      <c r="D3294" s="36" t="s">
        <v>17210</v>
      </c>
      <c r="E3294" s="36" t="s">
        <v>17390</v>
      </c>
      <c r="F3294" s="36" t="s">
        <v>18032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12864</v>
      </c>
      <c r="C3295" s="36" t="s">
        <v>188</v>
      </c>
      <c r="D3295" s="36" t="s">
        <v>17211</v>
      </c>
      <c r="E3295" s="36" t="s">
        <v>17769</v>
      </c>
      <c r="F3295" s="36" t="s">
        <v>18032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25773</v>
      </c>
      <c r="C3296" s="36" t="s">
        <v>188</v>
      </c>
      <c r="D3296" s="36" t="s">
        <v>17637</v>
      </c>
      <c r="E3296" s="36" t="s">
        <v>17202</v>
      </c>
      <c r="F3296" s="36" t="s">
        <v>18032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16226</v>
      </c>
      <c r="C3297" s="36" t="s">
        <v>188</v>
      </c>
      <c r="D3297" s="36" t="s">
        <v>17212</v>
      </c>
      <c r="E3297" s="36" t="s">
        <v>17645</v>
      </c>
      <c r="F3297" s="36" t="s">
        <v>18032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24997</v>
      </c>
      <c r="C3298" s="36" t="s">
        <v>188</v>
      </c>
      <c r="D3298" s="36" t="s">
        <v>17213</v>
      </c>
      <c r="E3298" s="36" t="s">
        <v>16889</v>
      </c>
      <c r="F3298" s="36" t="s">
        <v>18032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25774</v>
      </c>
      <c r="C3299" s="36" t="s">
        <v>188</v>
      </c>
      <c r="D3299" s="36" t="s">
        <v>17240</v>
      </c>
      <c r="E3299" s="36" t="s">
        <v>17712</v>
      </c>
      <c r="F3299" s="36" t="s">
        <v>18032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16227</v>
      </c>
      <c r="C3300" s="36" t="s">
        <v>188</v>
      </c>
      <c r="D3300" s="36" t="s">
        <v>17242</v>
      </c>
      <c r="E3300" s="36" t="s">
        <v>17475</v>
      </c>
      <c r="F3300" s="36" t="s">
        <v>18032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25425</v>
      </c>
      <c r="C3301" s="36" t="s">
        <v>188</v>
      </c>
      <c r="D3301" s="36" t="s">
        <v>17215</v>
      </c>
      <c r="E3301" s="36" t="s">
        <v>16937</v>
      </c>
      <c r="F3301" s="36" t="s">
        <v>18032</v>
      </c>
      <c r="G3301" s="36" t="s">
        <v>123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24998</v>
      </c>
      <c r="C3302" s="36" t="s">
        <v>188</v>
      </c>
      <c r="D3302" s="36" t="s">
        <v>17217</v>
      </c>
      <c r="E3302" s="36" t="s">
        <v>16982</v>
      </c>
      <c r="F3302" s="36" t="s">
        <v>18032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24999</v>
      </c>
      <c r="C3303" s="36" t="s">
        <v>188</v>
      </c>
      <c r="D3303" s="36" t="s">
        <v>17244</v>
      </c>
      <c r="E3303" s="36" t="s">
        <v>17283</v>
      </c>
      <c r="F3303" s="36" t="s">
        <v>18032</v>
      </c>
      <c r="G3303" s="36" t="s">
        <v>123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25426</v>
      </c>
      <c r="C3304" s="36" t="s">
        <v>188</v>
      </c>
      <c r="D3304" s="36" t="s">
        <v>17246</v>
      </c>
      <c r="E3304" s="36" t="s">
        <v>16830</v>
      </c>
      <c r="F3304" s="36" t="s">
        <v>18032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16530</v>
      </c>
      <c r="C3305" s="36" t="s">
        <v>188</v>
      </c>
      <c r="D3305" s="36" t="s">
        <v>17129</v>
      </c>
      <c r="E3305" s="36" t="s">
        <v>17711</v>
      </c>
      <c r="F3305" s="36" t="s">
        <v>18032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26046</v>
      </c>
      <c r="C3306" s="36" t="s">
        <v>188</v>
      </c>
      <c r="D3306" s="36" t="s">
        <v>17130</v>
      </c>
      <c r="E3306" s="36" t="s">
        <v>17718</v>
      </c>
      <c r="F3306" s="36" t="s">
        <v>18032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16228</v>
      </c>
      <c r="C3307" s="36" t="s">
        <v>188</v>
      </c>
      <c r="D3307" s="36" t="s">
        <v>17132</v>
      </c>
      <c r="E3307" s="36" t="s">
        <v>17117</v>
      </c>
      <c r="F3307" s="36" t="s">
        <v>18032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26047</v>
      </c>
      <c r="C3308" s="36" t="s">
        <v>188</v>
      </c>
      <c r="D3308" s="36" t="s">
        <v>17133</v>
      </c>
      <c r="E3308" s="36" t="s">
        <v>17040</v>
      </c>
      <c r="F3308" s="36" t="s">
        <v>18032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14446</v>
      </c>
      <c r="C3309" s="36" t="s">
        <v>188</v>
      </c>
      <c r="D3309" s="36" t="s">
        <v>17135</v>
      </c>
      <c r="E3309" s="36" t="s">
        <v>17253</v>
      </c>
      <c r="F3309" s="36" t="s">
        <v>18032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25775</v>
      </c>
      <c r="C3310" s="36" t="s">
        <v>188</v>
      </c>
      <c r="D3310" s="36" t="s">
        <v>17137</v>
      </c>
      <c r="E3310" s="36" t="s">
        <v>16917</v>
      </c>
      <c r="F3310" s="36" t="s">
        <v>18032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16229</v>
      </c>
      <c r="C3311" s="36" t="s">
        <v>188</v>
      </c>
      <c r="D3311" s="36" t="s">
        <v>17138</v>
      </c>
      <c r="E3311" s="36" t="s">
        <v>17393</v>
      </c>
      <c r="F3311" s="36" t="s">
        <v>18032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16230</v>
      </c>
      <c r="C3312" s="36" t="s">
        <v>188</v>
      </c>
      <c r="D3312" s="36" t="s">
        <v>17142</v>
      </c>
      <c r="E3312" s="36" t="s">
        <v>17428</v>
      </c>
      <c r="F3312" s="36" t="s">
        <v>18032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14150</v>
      </c>
      <c r="C3313" s="36" t="s">
        <v>188</v>
      </c>
      <c r="D3313" s="36" t="s">
        <v>17640</v>
      </c>
      <c r="E3313" s="36" t="s">
        <v>16947</v>
      </c>
      <c r="F3313" s="36" t="s">
        <v>18032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26048</v>
      </c>
      <c r="C3314" s="36" t="s">
        <v>188</v>
      </c>
      <c r="D3314" s="36" t="s">
        <v>17143</v>
      </c>
      <c r="E3314" s="36" t="s">
        <v>17483</v>
      </c>
      <c r="F3314" s="36" t="s">
        <v>18032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22364</v>
      </c>
      <c r="C3315" s="36" t="s">
        <v>188</v>
      </c>
      <c r="D3315" s="36" t="s">
        <v>18135</v>
      </c>
      <c r="E3315" s="36" t="s">
        <v>26758</v>
      </c>
      <c r="F3315" s="36" t="s">
        <v>18032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8238</v>
      </c>
      <c r="C3316" s="36" t="s">
        <v>188</v>
      </c>
      <c r="D3316" s="36" t="s">
        <v>17982</v>
      </c>
      <c r="E3316" s="36" t="s">
        <v>22670</v>
      </c>
      <c r="F3316" s="36" t="s">
        <v>18032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15249</v>
      </c>
      <c r="C3317" s="36" t="s">
        <v>188</v>
      </c>
      <c r="D3317" s="36" t="s">
        <v>17147</v>
      </c>
      <c r="E3317" s="36" t="s">
        <v>17385</v>
      </c>
      <c r="F3317" s="36" t="s">
        <v>18032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14151</v>
      </c>
      <c r="C3318" s="36" t="s">
        <v>188</v>
      </c>
      <c r="D3318" s="36" t="s">
        <v>17150</v>
      </c>
      <c r="E3318" s="36" t="s">
        <v>23390</v>
      </c>
      <c r="F3318" s="36" t="s">
        <v>18032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21510</v>
      </c>
      <c r="C3319" s="36" t="s">
        <v>188</v>
      </c>
      <c r="D3319" s="36" t="s">
        <v>18136</v>
      </c>
      <c r="E3319" s="36" t="s">
        <v>24954</v>
      </c>
      <c r="F3319" s="36" t="s">
        <v>18032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23664</v>
      </c>
      <c r="C3320" s="36" t="s">
        <v>188</v>
      </c>
      <c r="D3320" s="36" t="s">
        <v>17013</v>
      </c>
      <c r="E3320" s="36" t="s">
        <v>17513</v>
      </c>
      <c r="F3320" s="36" t="s">
        <v>18199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15831</v>
      </c>
      <c r="C3321" s="36" t="s">
        <v>188</v>
      </c>
      <c r="D3321" s="36" t="s">
        <v>17122</v>
      </c>
      <c r="E3321" s="36" t="s">
        <v>17768</v>
      </c>
      <c r="F3321" s="36" t="s">
        <v>18199</v>
      </c>
      <c r="G3321" s="36" t="s">
        <v>123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22772</v>
      </c>
      <c r="C3322" s="36" t="s">
        <v>188</v>
      </c>
      <c r="D3322" s="36" t="s">
        <v>17015</v>
      </c>
      <c r="E3322" s="36" t="s">
        <v>18386</v>
      </c>
      <c r="F3322" s="36" t="s">
        <v>18199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27805</v>
      </c>
      <c r="C3323" s="36" t="s">
        <v>188</v>
      </c>
      <c r="D3323" s="36" t="s">
        <v>17186</v>
      </c>
      <c r="E3323" s="36" t="s">
        <v>16874</v>
      </c>
      <c r="F3323" s="36" t="s">
        <v>18199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23222</v>
      </c>
      <c r="C3324" s="36" t="s">
        <v>188</v>
      </c>
      <c r="D3324" s="36" t="s">
        <v>17189</v>
      </c>
      <c r="E3324" s="36" t="s">
        <v>16951</v>
      </c>
      <c r="F3324" s="36" t="s">
        <v>18199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27806</v>
      </c>
      <c r="C3325" s="36" t="s">
        <v>188</v>
      </c>
      <c r="D3325" s="36" t="s">
        <v>17191</v>
      </c>
      <c r="E3325" s="36" t="s">
        <v>16917</v>
      </c>
      <c r="F3325" s="36" t="s">
        <v>18199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24769</v>
      </c>
      <c r="C3326" s="36" t="s">
        <v>188</v>
      </c>
      <c r="D3326" s="36" t="s">
        <v>17192</v>
      </c>
      <c r="E3326" s="36" t="s">
        <v>16878</v>
      </c>
      <c r="F3326" s="36" t="s">
        <v>18199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25870</v>
      </c>
      <c r="C3327" s="36" t="s">
        <v>188</v>
      </c>
      <c r="D3327" s="36" t="s">
        <v>17194</v>
      </c>
      <c r="E3327" s="36" t="s">
        <v>16968</v>
      </c>
      <c r="F3327" s="36" t="s">
        <v>18199</v>
      </c>
      <c r="G3327" s="36" t="s">
        <v>123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22773</v>
      </c>
      <c r="C3328" s="36" t="s">
        <v>188</v>
      </c>
      <c r="D3328" s="36" t="s">
        <v>17195</v>
      </c>
      <c r="E3328" s="36" t="s">
        <v>16880</v>
      </c>
      <c r="F3328" s="36" t="s">
        <v>18199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22411</v>
      </c>
      <c r="C3329" s="36" t="s">
        <v>188</v>
      </c>
      <c r="D3329" s="36" t="s">
        <v>17197</v>
      </c>
      <c r="E3329" s="36" t="s">
        <v>17231</v>
      </c>
      <c r="F3329" s="36" t="s">
        <v>18199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22774</v>
      </c>
      <c r="C3330" s="36" t="s">
        <v>188</v>
      </c>
      <c r="D3330" s="36" t="s">
        <v>17199</v>
      </c>
      <c r="E3330" s="36" t="s">
        <v>16879</v>
      </c>
      <c r="F3330" s="36" t="s">
        <v>18199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22412</v>
      </c>
      <c r="C3331" s="36" t="s">
        <v>188</v>
      </c>
      <c r="D3331" s="36" t="s">
        <v>17200</v>
      </c>
      <c r="E3331" s="36" t="s">
        <v>16924</v>
      </c>
      <c r="F3331" s="36" t="s">
        <v>18199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22775</v>
      </c>
      <c r="C3332" s="36" t="s">
        <v>188</v>
      </c>
      <c r="D3332" s="36" t="s">
        <v>17201</v>
      </c>
      <c r="E3332" s="36" t="s">
        <v>17232</v>
      </c>
      <c r="F3332" s="36" t="s">
        <v>18199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22776</v>
      </c>
      <c r="C3333" s="36" t="s">
        <v>188</v>
      </c>
      <c r="D3333" s="36" t="s">
        <v>17203</v>
      </c>
      <c r="E3333" s="36" t="s">
        <v>16927</v>
      </c>
      <c r="F3333" s="36" t="s">
        <v>18199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24130</v>
      </c>
      <c r="C3334" s="36" t="s">
        <v>188</v>
      </c>
      <c r="D3334" s="36" t="s">
        <v>17234</v>
      </c>
      <c r="E3334" s="36" t="s">
        <v>16973</v>
      </c>
      <c r="F3334" s="36" t="s">
        <v>18199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15832</v>
      </c>
      <c r="C3335" s="36" t="s">
        <v>188</v>
      </c>
      <c r="D3335" s="36" t="s">
        <v>17205</v>
      </c>
      <c r="E3335" s="36" t="s">
        <v>17310</v>
      </c>
      <c r="F3335" s="36" t="s">
        <v>18199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24131</v>
      </c>
      <c r="C3336" s="36" t="s">
        <v>188</v>
      </c>
      <c r="D3336" s="36" t="s">
        <v>17208</v>
      </c>
      <c r="E3336" s="36" t="s">
        <v>16841</v>
      </c>
      <c r="F3336" s="36" t="s">
        <v>18199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21422</v>
      </c>
      <c r="C3337" s="36" t="s">
        <v>188</v>
      </c>
      <c r="D3337" s="36" t="s">
        <v>17209</v>
      </c>
      <c r="E3337" s="36" t="s">
        <v>16979</v>
      </c>
      <c r="F3337" s="36" t="s">
        <v>18199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27807</v>
      </c>
      <c r="C3338" s="36" t="s">
        <v>188</v>
      </c>
      <c r="D3338" s="36" t="s">
        <v>17210</v>
      </c>
      <c r="E3338" s="36" t="s">
        <v>16974</v>
      </c>
      <c r="F3338" s="36" t="s">
        <v>18199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19982</v>
      </c>
      <c r="C3339" s="36" t="s">
        <v>188</v>
      </c>
      <c r="D3339" s="36" t="s">
        <v>17211</v>
      </c>
      <c r="E3339" s="36" t="s">
        <v>16828</v>
      </c>
      <c r="F3339" s="36" t="s">
        <v>18199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22777</v>
      </c>
      <c r="C3340" s="36" t="s">
        <v>188</v>
      </c>
      <c r="D3340" s="36" t="s">
        <v>17212</v>
      </c>
      <c r="E3340" s="36" t="s">
        <v>17313</v>
      </c>
      <c r="F3340" s="36" t="s">
        <v>18199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27808</v>
      </c>
      <c r="C3341" s="36" t="s">
        <v>188</v>
      </c>
      <c r="D3341" s="36" t="s">
        <v>17213</v>
      </c>
      <c r="E3341" s="36" t="s">
        <v>17420</v>
      </c>
      <c r="F3341" s="36" t="s">
        <v>18199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25200</v>
      </c>
      <c r="C3342" s="36" t="s">
        <v>188</v>
      </c>
      <c r="D3342" s="36" t="s">
        <v>17242</v>
      </c>
      <c r="E3342" s="36" t="s">
        <v>17565</v>
      </c>
      <c r="F3342" s="36" t="s">
        <v>18199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22778</v>
      </c>
      <c r="C3343" s="36" t="s">
        <v>188</v>
      </c>
      <c r="D3343" s="36" t="s">
        <v>17217</v>
      </c>
      <c r="E3343" s="36" t="s">
        <v>17398</v>
      </c>
      <c r="F3343" s="36" t="s">
        <v>18199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15833</v>
      </c>
      <c r="C3344" s="36" t="s">
        <v>188</v>
      </c>
      <c r="D3344" s="36" t="s">
        <v>17129</v>
      </c>
      <c r="E3344" s="36" t="s">
        <v>17711</v>
      </c>
      <c r="F3344" s="36" t="s">
        <v>18199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21053</v>
      </c>
      <c r="C3345" s="36" t="s">
        <v>188</v>
      </c>
      <c r="D3345" s="36" t="s">
        <v>17639</v>
      </c>
      <c r="E3345" s="36" t="s">
        <v>17252</v>
      </c>
      <c r="F3345" s="36" t="s">
        <v>18199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22152</v>
      </c>
      <c r="C3346" s="36" t="s">
        <v>188</v>
      </c>
      <c r="D3346" s="36" t="s">
        <v>17640</v>
      </c>
      <c r="E3346" s="36" t="s">
        <v>18072</v>
      </c>
      <c r="F3346" s="36" t="s">
        <v>18199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8585</v>
      </c>
      <c r="C3347" s="36" t="s">
        <v>188</v>
      </c>
      <c r="D3347" s="36" t="s">
        <v>17125</v>
      </c>
      <c r="E3347" s="36" t="s">
        <v>17777</v>
      </c>
      <c r="F3347" s="36" t="s">
        <v>18205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19810</v>
      </c>
      <c r="C3348" s="36" t="s">
        <v>188</v>
      </c>
      <c r="D3348" s="36" t="s">
        <v>17311</v>
      </c>
      <c r="E3348" s="36" t="s">
        <v>18808</v>
      </c>
      <c r="F3348" s="36" t="s">
        <v>18205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14943</v>
      </c>
      <c r="C3349" s="36" t="s">
        <v>188</v>
      </c>
      <c r="D3349" s="36" t="s">
        <v>17228</v>
      </c>
      <c r="E3349" s="36" t="s">
        <v>16821</v>
      </c>
      <c r="F3349" s="36" t="s">
        <v>18205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2200</v>
      </c>
      <c r="C3350" s="36" t="s">
        <v>188</v>
      </c>
      <c r="D3350" s="36" t="s">
        <v>17187</v>
      </c>
      <c r="E3350" s="36" t="s">
        <v>17148</v>
      </c>
      <c r="F3350" s="36" t="s">
        <v>18255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28148</v>
      </c>
      <c r="C3351" s="36" t="s">
        <v>188</v>
      </c>
      <c r="D3351" s="36" t="s">
        <v>17189</v>
      </c>
      <c r="E3351" s="36" t="s">
        <v>16848</v>
      </c>
      <c r="F3351" s="36" t="s">
        <v>18205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28149</v>
      </c>
      <c r="C3352" s="36" t="s">
        <v>188</v>
      </c>
      <c r="D3352" s="36" t="s">
        <v>17194</v>
      </c>
      <c r="E3352" s="36" t="s">
        <v>16850</v>
      </c>
      <c r="F3352" s="36" t="s">
        <v>18205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23954</v>
      </c>
      <c r="C3353" s="36" t="s">
        <v>188</v>
      </c>
      <c r="D3353" s="36" t="s">
        <v>17195</v>
      </c>
      <c r="E3353" s="36" t="s">
        <v>17359</v>
      </c>
      <c r="F3353" s="36" t="s">
        <v>18205</v>
      </c>
      <c r="G3353" s="36" t="s">
        <v>123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28150</v>
      </c>
      <c r="C3354" s="36" t="s">
        <v>188</v>
      </c>
      <c r="D3354" s="36" t="s">
        <v>17201</v>
      </c>
      <c r="E3354" s="36" t="s">
        <v>16923</v>
      </c>
      <c r="F3354" s="36" t="s">
        <v>18205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15940</v>
      </c>
      <c r="C3355" s="36" t="s">
        <v>188</v>
      </c>
      <c r="D3355" s="36" t="s">
        <v>17203</v>
      </c>
      <c r="E3355" s="36" t="s">
        <v>17006</v>
      </c>
      <c r="F3355" s="36" t="s">
        <v>18205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28151</v>
      </c>
      <c r="C3356" s="36" t="s">
        <v>188</v>
      </c>
      <c r="D3356" s="36" t="s">
        <v>17211</v>
      </c>
      <c r="E3356" s="36" t="s">
        <v>17146</v>
      </c>
      <c r="F3356" s="36" t="s">
        <v>18205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2201</v>
      </c>
      <c r="C3357" s="36" t="s">
        <v>188</v>
      </c>
      <c r="D3357" s="36" t="s">
        <v>17212</v>
      </c>
      <c r="E3357" s="36" t="s">
        <v>17399</v>
      </c>
      <c r="F3357" s="36" t="s">
        <v>18255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25597</v>
      </c>
      <c r="C3358" s="36" t="s">
        <v>188</v>
      </c>
      <c r="D3358" s="36" t="s">
        <v>17212</v>
      </c>
      <c r="E3358" s="36" t="s">
        <v>17241</v>
      </c>
      <c r="F3358" s="36" t="s">
        <v>18205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14998</v>
      </c>
      <c r="C3359" s="36" t="s">
        <v>188</v>
      </c>
      <c r="D3359" s="36" t="s">
        <v>17132</v>
      </c>
      <c r="E3359" s="36" t="s">
        <v>17117</v>
      </c>
      <c r="F3359" s="36" t="s">
        <v>18205</v>
      </c>
      <c r="G3359" s="36" t="s">
        <v>123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25598</v>
      </c>
      <c r="C3360" s="36" t="s">
        <v>188</v>
      </c>
      <c r="D3360" s="36" t="s">
        <v>17135</v>
      </c>
      <c r="E3360" s="36" t="s">
        <v>17382</v>
      </c>
      <c r="F3360" s="36" t="s">
        <v>18205</v>
      </c>
      <c r="G3360" s="36" t="s">
        <v>123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14062</v>
      </c>
      <c r="C3361" s="36" t="s">
        <v>188</v>
      </c>
      <c r="D3361" s="36" t="s">
        <v>17138</v>
      </c>
      <c r="E3361" s="36" t="s">
        <v>16899</v>
      </c>
      <c r="F3361" s="36" t="s">
        <v>18255</v>
      </c>
      <c r="G3361" s="36" t="s">
        <v>123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15941</v>
      </c>
      <c r="C3362" s="36" t="s">
        <v>188</v>
      </c>
      <c r="D3362" s="36" t="s">
        <v>17139</v>
      </c>
      <c r="E3362" s="36" t="s">
        <v>17735</v>
      </c>
      <c r="F3362" s="36" t="s">
        <v>18205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24633</v>
      </c>
      <c r="C3363" s="36" t="s">
        <v>188</v>
      </c>
      <c r="D3363" s="36" t="s">
        <v>17633</v>
      </c>
      <c r="E3363" s="36" t="s">
        <v>21291</v>
      </c>
      <c r="F3363" s="36" t="s">
        <v>18210</v>
      </c>
      <c r="G3363" s="36" t="s">
        <v>123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22645</v>
      </c>
      <c r="C3364" s="36" t="s">
        <v>188</v>
      </c>
      <c r="D3364" s="36" t="s">
        <v>17120</v>
      </c>
      <c r="E3364" s="36" t="s">
        <v>17497</v>
      </c>
      <c r="F3364" s="36" t="s">
        <v>18210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26365</v>
      </c>
      <c r="C3365" s="36" t="s">
        <v>188</v>
      </c>
      <c r="D3365" s="36" t="s">
        <v>17122</v>
      </c>
      <c r="E3365" s="36" t="s">
        <v>19825</v>
      </c>
      <c r="F3365" s="36" t="s">
        <v>18210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15739</v>
      </c>
      <c r="C3366" s="36" t="s">
        <v>188</v>
      </c>
      <c r="D3366" s="36" t="s">
        <v>17316</v>
      </c>
      <c r="E3366" s="36" t="s">
        <v>22489</v>
      </c>
      <c r="F3366" s="36" t="s">
        <v>18210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22069</v>
      </c>
      <c r="C3367" s="36" t="s">
        <v>188</v>
      </c>
      <c r="D3367" s="36" t="s">
        <v>17199</v>
      </c>
      <c r="E3367" s="36" t="s">
        <v>17141</v>
      </c>
      <c r="F3367" s="36" t="s">
        <v>18210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20739</v>
      </c>
      <c r="C3368" s="36" t="s">
        <v>188</v>
      </c>
      <c r="D3368" s="36" t="s">
        <v>17212</v>
      </c>
      <c r="E3368" s="36" t="s">
        <v>16935</v>
      </c>
      <c r="F3368" s="36" t="s">
        <v>18210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15740</v>
      </c>
      <c r="C3369" s="36" t="s">
        <v>188</v>
      </c>
      <c r="D3369" s="36" t="s">
        <v>17242</v>
      </c>
      <c r="E3369" s="36" t="s">
        <v>17075</v>
      </c>
      <c r="F3369" s="36" t="s">
        <v>18210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15741</v>
      </c>
      <c r="C3370" s="36" t="s">
        <v>188</v>
      </c>
      <c r="D3370" s="36" t="s">
        <v>17217</v>
      </c>
      <c r="E3370" s="36" t="s">
        <v>17260</v>
      </c>
      <c r="F3370" s="36" t="s">
        <v>18210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8393</v>
      </c>
      <c r="C3371" s="36" t="s">
        <v>188</v>
      </c>
      <c r="D3371" s="36" t="s">
        <v>17135</v>
      </c>
      <c r="E3371" s="36" t="s">
        <v>17719</v>
      </c>
      <c r="F3371" s="36" t="s">
        <v>18210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8394</v>
      </c>
      <c r="C3372" s="36" t="s">
        <v>188</v>
      </c>
      <c r="D3372" s="36" t="s">
        <v>17143</v>
      </c>
      <c r="E3372" s="36" t="s">
        <v>17759</v>
      </c>
      <c r="F3372" s="36" t="s">
        <v>18210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24612</v>
      </c>
      <c r="C3373" s="36" t="s">
        <v>188</v>
      </c>
      <c r="D3373" s="36" t="s">
        <v>17234</v>
      </c>
      <c r="E3373" s="36" t="s">
        <v>16827</v>
      </c>
      <c r="F3373" s="36" t="s">
        <v>18251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14244</v>
      </c>
      <c r="C3374" s="36" t="s">
        <v>188</v>
      </c>
      <c r="D3374" s="36" t="s">
        <v>17013</v>
      </c>
      <c r="E3374" s="36" t="s">
        <v>17704</v>
      </c>
      <c r="F3374" s="36" t="s">
        <v>18249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14999</v>
      </c>
      <c r="C3375" s="36" t="s">
        <v>188</v>
      </c>
      <c r="D3375" s="36" t="s">
        <v>17209</v>
      </c>
      <c r="E3375" s="36" t="s">
        <v>16935</v>
      </c>
      <c r="F3375" s="36" t="s">
        <v>18253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19571</v>
      </c>
      <c r="C3376" s="36" t="s">
        <v>188</v>
      </c>
      <c r="D3376" s="36" t="s">
        <v>17133</v>
      </c>
      <c r="E3376" s="36" t="s">
        <v>16836</v>
      </c>
      <c r="F3376" s="36" t="s">
        <v>18262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2256</v>
      </c>
      <c r="B3377" s="36" t="s">
        <v>28991</v>
      </c>
      <c r="C3377" s="36" t="s">
        <v>120</v>
      </c>
      <c r="D3377" s="36" t="s">
        <v>17346</v>
      </c>
      <c r="E3377" s="36" t="s">
        <v>16914</v>
      </c>
      <c r="F3377" s="36" t="s">
        <v>18032</v>
      </c>
      <c r="G3377" s="36" t="s">
        <v>121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23331</v>
      </c>
      <c r="C3378" s="36" t="s">
        <v>120</v>
      </c>
      <c r="D3378" s="36" t="s">
        <v>17381</v>
      </c>
      <c r="E3378" s="36" t="s">
        <v>17087</v>
      </c>
      <c r="F3378" s="36" t="s">
        <v>18199</v>
      </c>
      <c r="G3378" s="36" t="s">
        <v>121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23320</v>
      </c>
      <c r="C3379" s="36" t="s">
        <v>120</v>
      </c>
      <c r="D3379" s="36" t="s">
        <v>17347</v>
      </c>
      <c r="E3379" s="36" t="s">
        <v>17233</v>
      </c>
      <c r="F3379" s="36" t="s">
        <v>18199</v>
      </c>
      <c r="G3379" s="36" t="s">
        <v>121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19897</v>
      </c>
      <c r="C3380" s="36" t="s">
        <v>188</v>
      </c>
      <c r="D3380" s="36" t="s">
        <v>16873</v>
      </c>
      <c r="E3380" s="36" t="s">
        <v>17232</v>
      </c>
      <c r="F3380" s="36" t="s">
        <v>18032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23317</v>
      </c>
      <c r="C3381" s="36" t="s">
        <v>188</v>
      </c>
      <c r="D3381" s="36" t="s">
        <v>16869</v>
      </c>
      <c r="E3381" s="36" t="s">
        <v>16845</v>
      </c>
      <c r="F3381" s="36" t="s">
        <v>18199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/>
      <c r="B3382" s="36" t="s">
        <v>23147</v>
      </c>
      <c r="C3382" s="36" t="s">
        <v>120</v>
      </c>
      <c r="D3382" s="36" t="s">
        <v>28992</v>
      </c>
      <c r="E3382" s="36" t="s">
        <v>18913</v>
      </c>
      <c r="F3382" s="36" t="s">
        <v>18032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16408</v>
      </c>
      <c r="C3383" s="36" t="s">
        <v>120</v>
      </c>
      <c r="D3383" s="36" t="s">
        <v>26759</v>
      </c>
      <c r="E3383" s="36" t="s">
        <v>16989</v>
      </c>
      <c r="F3383" s="36" t="s">
        <v>18032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15450</v>
      </c>
      <c r="C3384" s="36" t="s">
        <v>120</v>
      </c>
      <c r="D3384" s="36" t="s">
        <v>26760</v>
      </c>
      <c r="E3384" s="36" t="s">
        <v>18123</v>
      </c>
      <c r="F3384" s="36" t="s">
        <v>18032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15451</v>
      </c>
      <c r="C3385" s="36" t="s">
        <v>120</v>
      </c>
      <c r="D3385" s="36" t="s">
        <v>26761</v>
      </c>
      <c r="E3385" s="36" t="s">
        <v>16981</v>
      </c>
      <c r="F3385" s="36" t="s">
        <v>18032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15452</v>
      </c>
      <c r="C3386" s="36" t="s">
        <v>120</v>
      </c>
      <c r="D3386" s="36" t="s">
        <v>26762</v>
      </c>
      <c r="E3386" s="36" t="s">
        <v>17751</v>
      </c>
      <c r="F3386" s="36" t="s">
        <v>18032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15453</v>
      </c>
      <c r="C3387" s="36" t="s">
        <v>120</v>
      </c>
      <c r="D3387" s="36" t="s">
        <v>26962</v>
      </c>
      <c r="E3387" s="36" t="s">
        <v>18170</v>
      </c>
      <c r="F3387" s="36" t="s">
        <v>18032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15454</v>
      </c>
      <c r="C3388" s="36" t="s">
        <v>120</v>
      </c>
      <c r="D3388" s="36" t="s">
        <v>26763</v>
      </c>
      <c r="E3388" s="36" t="s">
        <v>18171</v>
      </c>
      <c r="F3388" s="36" t="s">
        <v>18032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15455</v>
      </c>
      <c r="C3389" s="36" t="s">
        <v>120</v>
      </c>
      <c r="D3389" s="36" t="s">
        <v>26764</v>
      </c>
      <c r="E3389" s="36" t="s">
        <v>17746</v>
      </c>
      <c r="F3389" s="36" t="s">
        <v>18032</v>
      </c>
      <c r="G3389" s="36" t="s">
        <v>121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23588</v>
      </c>
      <c r="C3390" s="36" t="s">
        <v>120</v>
      </c>
      <c r="D3390" s="36" t="s">
        <v>26765</v>
      </c>
      <c r="E3390" s="36" t="s">
        <v>27049</v>
      </c>
      <c r="F3390" s="36" t="s">
        <v>18032</v>
      </c>
      <c r="G3390" s="36" t="s">
        <v>121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22291</v>
      </c>
      <c r="C3391" s="36" t="s">
        <v>120</v>
      </c>
      <c r="D3391" s="36" t="s">
        <v>26767</v>
      </c>
      <c r="E3391" s="36" t="s">
        <v>24381</v>
      </c>
      <c r="F3391" s="36" t="s">
        <v>18032</v>
      </c>
      <c r="G3391" s="36" t="s">
        <v>121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20845</v>
      </c>
      <c r="C3392" s="36" t="s">
        <v>120</v>
      </c>
      <c r="D3392" s="36" t="s">
        <v>26948</v>
      </c>
      <c r="E3392" s="36" t="s">
        <v>17225</v>
      </c>
      <c r="F3392" s="36" t="s">
        <v>18032</v>
      </c>
      <c r="G3392" s="36" t="s">
        <v>121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20846</v>
      </c>
      <c r="C3393" s="36" t="s">
        <v>120</v>
      </c>
      <c r="D3393" s="36" t="s">
        <v>26768</v>
      </c>
      <c r="E3393" s="36" t="s">
        <v>21446</v>
      </c>
      <c r="F3393" s="36" t="s">
        <v>18032</v>
      </c>
      <c r="G3393" s="36" t="s">
        <v>121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26562</v>
      </c>
      <c r="C3394" s="36" t="s">
        <v>120</v>
      </c>
      <c r="D3394" s="36" t="s">
        <v>26563</v>
      </c>
      <c r="E3394" s="36" t="s">
        <v>18910</v>
      </c>
      <c r="F3394" s="36" t="s">
        <v>18032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22498</v>
      </c>
      <c r="C3395" s="36" t="s">
        <v>120</v>
      </c>
      <c r="D3395" s="36" t="s">
        <v>26770</v>
      </c>
      <c r="E3395" s="36" t="s">
        <v>18024</v>
      </c>
      <c r="F3395" s="36" t="s">
        <v>18032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20411</v>
      </c>
      <c r="C3396" s="36" t="s">
        <v>120</v>
      </c>
      <c r="D3396" s="36" t="s">
        <v>26771</v>
      </c>
      <c r="E3396" s="36" t="s">
        <v>17497</v>
      </c>
      <c r="F3396" s="36" t="s">
        <v>18032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21077</v>
      </c>
      <c r="C3397" s="36" t="s">
        <v>120</v>
      </c>
      <c r="D3397" s="36" t="s">
        <v>26772</v>
      </c>
      <c r="E3397" s="36" t="s">
        <v>17253</v>
      </c>
      <c r="F3397" s="36" t="s">
        <v>18032</v>
      </c>
      <c r="G3397" s="36" t="s">
        <v>121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23156</v>
      </c>
      <c r="C3398" s="36" t="s">
        <v>120</v>
      </c>
      <c r="D3398" s="36" t="s">
        <v>26773</v>
      </c>
      <c r="E3398" s="36" t="s">
        <v>18168</v>
      </c>
      <c r="F3398" s="36" t="s">
        <v>18032</v>
      </c>
      <c r="G3398" s="36" t="s">
        <v>121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22689</v>
      </c>
      <c r="C3399" s="36" t="s">
        <v>120</v>
      </c>
      <c r="D3399" s="36" t="s">
        <v>26775</v>
      </c>
      <c r="E3399" s="36" t="s">
        <v>20448</v>
      </c>
      <c r="F3399" s="36" t="s">
        <v>18032</v>
      </c>
      <c r="G3399" s="36" t="s">
        <v>121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22690</v>
      </c>
      <c r="C3400" s="36" t="s">
        <v>120</v>
      </c>
      <c r="D3400" s="36" t="s">
        <v>26777</v>
      </c>
      <c r="E3400" s="36" t="s">
        <v>17221</v>
      </c>
      <c r="F3400" s="36" t="s">
        <v>18032</v>
      </c>
      <c r="G3400" s="36" t="s">
        <v>121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26564</v>
      </c>
      <c r="C3401" s="36" t="s">
        <v>120</v>
      </c>
      <c r="D3401" s="36" t="s">
        <v>26565</v>
      </c>
      <c r="E3401" s="36" t="s">
        <v>17416</v>
      </c>
      <c r="F3401" s="36" t="s">
        <v>18032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20243</v>
      </c>
      <c r="C3402" s="36" t="s">
        <v>120</v>
      </c>
      <c r="D3402" s="36" t="s">
        <v>26780</v>
      </c>
      <c r="E3402" s="36" t="s">
        <v>17241</v>
      </c>
      <c r="F3402" s="36" t="s">
        <v>18032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25801</v>
      </c>
      <c r="C3403" s="36" t="s">
        <v>120</v>
      </c>
      <c r="D3403" s="36" t="s">
        <v>27050</v>
      </c>
      <c r="E3403" s="36" t="s">
        <v>17206</v>
      </c>
      <c r="F3403" s="36" t="s">
        <v>18032</v>
      </c>
      <c r="G3403" s="36" t="s">
        <v>121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27051</v>
      </c>
      <c r="C3404" s="36" t="s">
        <v>120</v>
      </c>
      <c r="D3404" s="36" t="s">
        <v>27052</v>
      </c>
      <c r="E3404" s="36" t="s">
        <v>16979</v>
      </c>
      <c r="F3404" s="36" t="s">
        <v>18032</v>
      </c>
      <c r="G3404" s="36" t="s">
        <v>121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20847</v>
      </c>
      <c r="C3405" s="36" t="s">
        <v>120</v>
      </c>
      <c r="D3405" s="36" t="s">
        <v>27053</v>
      </c>
      <c r="E3405" s="36" t="s">
        <v>16912</v>
      </c>
      <c r="F3405" s="36" t="s">
        <v>18032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27054</v>
      </c>
      <c r="C3406" s="36" t="s">
        <v>120</v>
      </c>
      <c r="D3406" s="36" t="s">
        <v>27055</v>
      </c>
      <c r="E3406" s="36" t="s">
        <v>16927</v>
      </c>
      <c r="F3406" s="36" t="s">
        <v>18032</v>
      </c>
      <c r="G3406" s="36" t="s">
        <v>121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24456</v>
      </c>
      <c r="C3407" s="36" t="s">
        <v>120</v>
      </c>
      <c r="D3407" s="36" t="s">
        <v>26765</v>
      </c>
      <c r="E3407" s="36" t="s">
        <v>23574</v>
      </c>
      <c r="F3407" s="36" t="s">
        <v>18199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22196</v>
      </c>
      <c r="C3408" s="36" t="s">
        <v>120</v>
      </c>
      <c r="D3408" s="36" t="s">
        <v>26766</v>
      </c>
      <c r="E3408" s="36" t="s">
        <v>17322</v>
      </c>
      <c r="F3408" s="36" t="s">
        <v>18199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22197</v>
      </c>
      <c r="C3409" s="36" t="s">
        <v>120</v>
      </c>
      <c r="D3409" s="36" t="s">
        <v>26768</v>
      </c>
      <c r="E3409" s="36" t="s">
        <v>17634</v>
      </c>
      <c r="F3409" s="36" t="s">
        <v>18199</v>
      </c>
      <c r="G3409" s="36" t="s">
        <v>121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22198</v>
      </c>
      <c r="C3410" s="36" t="s">
        <v>120</v>
      </c>
      <c r="D3410" s="36" t="s">
        <v>26770</v>
      </c>
      <c r="E3410" s="36" t="s">
        <v>16947</v>
      </c>
      <c r="F3410" s="36" t="s">
        <v>18199</v>
      </c>
      <c r="G3410" s="36" t="s">
        <v>121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22199</v>
      </c>
      <c r="C3411" s="36" t="s">
        <v>120</v>
      </c>
      <c r="D3411" s="36" t="s">
        <v>26771</v>
      </c>
      <c r="E3411" s="36" t="s">
        <v>17711</v>
      </c>
      <c r="F3411" s="36" t="s">
        <v>18199</v>
      </c>
      <c r="G3411" s="36" t="s">
        <v>121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22200</v>
      </c>
      <c r="C3412" s="36" t="s">
        <v>120</v>
      </c>
      <c r="D3412" s="36" t="s">
        <v>26772</v>
      </c>
      <c r="E3412" s="36" t="s">
        <v>17918</v>
      </c>
      <c r="F3412" s="36" t="s">
        <v>18199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26219</v>
      </c>
      <c r="C3413" s="36" t="s">
        <v>120</v>
      </c>
      <c r="D3413" s="36" t="s">
        <v>26773</v>
      </c>
      <c r="E3413" s="36" t="s">
        <v>17088</v>
      </c>
      <c r="F3413" s="36" t="s">
        <v>18199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25104</v>
      </c>
      <c r="C3414" s="36" t="s">
        <v>120</v>
      </c>
      <c r="D3414" s="36" t="s">
        <v>26775</v>
      </c>
      <c r="E3414" s="36" t="s">
        <v>17750</v>
      </c>
      <c r="F3414" s="36" t="s">
        <v>18199</v>
      </c>
      <c r="G3414" s="36" t="s">
        <v>121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27314</v>
      </c>
      <c r="C3415" s="36" t="s">
        <v>120</v>
      </c>
      <c r="D3415" s="36" t="s">
        <v>26777</v>
      </c>
      <c r="E3415" s="36" t="s">
        <v>17253</v>
      </c>
      <c r="F3415" s="36" t="s">
        <v>18199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27315</v>
      </c>
      <c r="C3416" s="36" t="s">
        <v>120</v>
      </c>
      <c r="D3416" s="36" t="s">
        <v>26780</v>
      </c>
      <c r="E3416" s="36" t="s">
        <v>17479</v>
      </c>
      <c r="F3416" s="36" t="s">
        <v>18199</v>
      </c>
      <c r="G3416" s="36" t="s">
        <v>121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27316</v>
      </c>
      <c r="C3417" s="36" t="s">
        <v>120</v>
      </c>
      <c r="D3417" s="36" t="s">
        <v>27050</v>
      </c>
      <c r="E3417" s="36" t="s">
        <v>17301</v>
      </c>
      <c r="F3417" s="36" t="s">
        <v>18199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23840</v>
      </c>
      <c r="C3418" s="36" t="s">
        <v>120</v>
      </c>
      <c r="D3418" s="36" t="s">
        <v>27052</v>
      </c>
      <c r="E3418" s="36" t="s">
        <v>17624</v>
      </c>
      <c r="F3418" s="36" t="s">
        <v>18199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27317</v>
      </c>
      <c r="C3419" s="36" t="s">
        <v>120</v>
      </c>
      <c r="D3419" s="36" t="s">
        <v>27055</v>
      </c>
      <c r="E3419" s="36" t="s">
        <v>17075</v>
      </c>
      <c r="F3419" s="36" t="s">
        <v>18199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27318</v>
      </c>
      <c r="C3420" s="36" t="s">
        <v>120</v>
      </c>
      <c r="D3420" s="36" t="s">
        <v>27319</v>
      </c>
      <c r="E3420" s="36" t="s">
        <v>17577</v>
      </c>
      <c r="F3420" s="36" t="s">
        <v>18199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27320</v>
      </c>
      <c r="C3421" s="36" t="s">
        <v>120</v>
      </c>
      <c r="D3421" s="36" t="s">
        <v>27321</v>
      </c>
      <c r="E3421" s="36" t="s">
        <v>16883</v>
      </c>
      <c r="F3421" s="36" t="s">
        <v>18199</v>
      </c>
      <c r="G3421" s="36" t="s">
        <v>121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20113</v>
      </c>
      <c r="C3422" s="36" t="s">
        <v>120</v>
      </c>
      <c r="D3422" s="36" t="s">
        <v>28521</v>
      </c>
      <c r="E3422" s="36" t="s">
        <v>16895</v>
      </c>
      <c r="F3422" s="36" t="s">
        <v>18210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20114</v>
      </c>
      <c r="C3423" s="36" t="s">
        <v>120</v>
      </c>
      <c r="D3423" s="36" t="s">
        <v>28522</v>
      </c>
      <c r="E3423" s="36" t="s">
        <v>16836</v>
      </c>
      <c r="F3423" s="36" t="s">
        <v>18210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15495</v>
      </c>
      <c r="C3424" s="36" t="s">
        <v>188</v>
      </c>
      <c r="D3424" s="36" t="s">
        <v>26759</v>
      </c>
      <c r="E3424" s="36" t="s">
        <v>16957</v>
      </c>
      <c r="F3424" s="36" t="s">
        <v>18032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15496</v>
      </c>
      <c r="C3425" s="36" t="s">
        <v>188</v>
      </c>
      <c r="D3425" s="36" t="s">
        <v>26760</v>
      </c>
      <c r="E3425" s="36" t="s">
        <v>17264</v>
      </c>
      <c r="F3425" s="36" t="s">
        <v>18032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15497</v>
      </c>
      <c r="C3426" s="36" t="s">
        <v>188</v>
      </c>
      <c r="D3426" s="36" t="s">
        <v>26761</v>
      </c>
      <c r="E3426" s="36" t="s">
        <v>16884</v>
      </c>
      <c r="F3426" s="36" t="s">
        <v>18032</v>
      </c>
      <c r="G3426" s="36" t="s">
        <v>123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15498</v>
      </c>
      <c r="C3427" s="36" t="s">
        <v>188</v>
      </c>
      <c r="D3427" s="36" t="s">
        <v>26762</v>
      </c>
      <c r="E3427" s="36" t="s">
        <v>16870</v>
      </c>
      <c r="F3427" s="36" t="s">
        <v>18032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15499</v>
      </c>
      <c r="C3428" s="36" t="s">
        <v>188</v>
      </c>
      <c r="D3428" s="36" t="s">
        <v>26962</v>
      </c>
      <c r="E3428" s="36" t="s">
        <v>16822</v>
      </c>
      <c r="F3428" s="36" t="s">
        <v>18032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15500</v>
      </c>
      <c r="C3429" s="36" t="s">
        <v>188</v>
      </c>
      <c r="D3429" s="36" t="s">
        <v>26763</v>
      </c>
      <c r="E3429" s="36" t="s">
        <v>17193</v>
      </c>
      <c r="F3429" s="36" t="s">
        <v>18032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15501</v>
      </c>
      <c r="C3430" s="36" t="s">
        <v>188</v>
      </c>
      <c r="D3430" s="36" t="s">
        <v>26764</v>
      </c>
      <c r="E3430" s="36" t="s">
        <v>17022</v>
      </c>
      <c r="F3430" s="36" t="s">
        <v>18032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19898</v>
      </c>
      <c r="C3431" s="36" t="s">
        <v>188</v>
      </c>
      <c r="D3431" s="36" t="s">
        <v>26765</v>
      </c>
      <c r="E3431" s="36" t="s">
        <v>16924</v>
      </c>
      <c r="F3431" s="36" t="s">
        <v>18032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21511</v>
      </c>
      <c r="C3432" s="36" t="s">
        <v>188</v>
      </c>
      <c r="D3432" s="36" t="s">
        <v>26766</v>
      </c>
      <c r="E3432" s="36" t="s">
        <v>16845</v>
      </c>
      <c r="F3432" s="36" t="s">
        <v>18032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19688</v>
      </c>
      <c r="C3433" s="36" t="s">
        <v>188</v>
      </c>
      <c r="D3433" s="36" t="s">
        <v>26767</v>
      </c>
      <c r="E3433" s="36" t="s">
        <v>16951</v>
      </c>
      <c r="F3433" s="36" t="s">
        <v>18032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19899</v>
      </c>
      <c r="C3434" s="36" t="s">
        <v>188</v>
      </c>
      <c r="D3434" s="36" t="s">
        <v>26948</v>
      </c>
      <c r="E3434" s="36" t="s">
        <v>16912</v>
      </c>
      <c r="F3434" s="36" t="s">
        <v>18032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21344</v>
      </c>
      <c r="C3435" s="36" t="s">
        <v>188</v>
      </c>
      <c r="D3435" s="36" t="s">
        <v>26768</v>
      </c>
      <c r="E3435" s="36" t="s">
        <v>16883</v>
      </c>
      <c r="F3435" s="36" t="s">
        <v>18032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26769</v>
      </c>
      <c r="C3436" s="36" t="s">
        <v>188</v>
      </c>
      <c r="D3436" s="36" t="s">
        <v>26563</v>
      </c>
      <c r="E3436" s="36" t="s">
        <v>16827</v>
      </c>
      <c r="F3436" s="36" t="s">
        <v>18032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19489</v>
      </c>
      <c r="C3437" s="36" t="s">
        <v>188</v>
      </c>
      <c r="D3437" s="36" t="s">
        <v>26770</v>
      </c>
      <c r="E3437" s="36" t="s">
        <v>16914</v>
      </c>
      <c r="F3437" s="36" t="s">
        <v>18032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23629</v>
      </c>
      <c r="C3438" s="36" t="s">
        <v>188</v>
      </c>
      <c r="D3438" s="36" t="s">
        <v>26771</v>
      </c>
      <c r="E3438" s="36" t="s">
        <v>17106</v>
      </c>
      <c r="F3438" s="36" t="s">
        <v>18032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25000</v>
      </c>
      <c r="C3439" s="36" t="s">
        <v>188</v>
      </c>
      <c r="D3439" s="36" t="s">
        <v>26772</v>
      </c>
      <c r="E3439" s="36" t="s">
        <v>16826</v>
      </c>
      <c r="F3439" s="36" t="s">
        <v>18032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24679</v>
      </c>
      <c r="C3440" s="36" t="s">
        <v>188</v>
      </c>
      <c r="D3440" s="36" t="s">
        <v>26773</v>
      </c>
      <c r="E3440" s="36" t="s">
        <v>17034</v>
      </c>
      <c r="F3440" s="36" t="s">
        <v>18032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26774</v>
      </c>
      <c r="C3441" s="36" t="s">
        <v>188</v>
      </c>
      <c r="D3441" s="36" t="s">
        <v>26775</v>
      </c>
      <c r="E3441" s="36" t="s">
        <v>17035</v>
      </c>
      <c r="F3441" s="36" t="s">
        <v>18032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26776</v>
      </c>
      <c r="C3442" s="36" t="s">
        <v>188</v>
      </c>
      <c r="D3442" s="36" t="s">
        <v>26777</v>
      </c>
      <c r="E3442" s="36" t="s">
        <v>17396</v>
      </c>
      <c r="F3442" s="36" t="s">
        <v>18032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26778</v>
      </c>
      <c r="C3443" s="36" t="s">
        <v>188</v>
      </c>
      <c r="D3443" s="36" t="s">
        <v>26565</v>
      </c>
      <c r="E3443" s="36" t="s">
        <v>16891</v>
      </c>
      <c r="F3443" s="36" t="s">
        <v>18032</v>
      </c>
      <c r="G3443" s="36" t="s">
        <v>123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26779</v>
      </c>
      <c r="C3444" s="36" t="s">
        <v>188</v>
      </c>
      <c r="D3444" s="36" t="s">
        <v>26780</v>
      </c>
      <c r="E3444" s="36" t="s">
        <v>17245</v>
      </c>
      <c r="F3444" s="36" t="s">
        <v>18032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23826</v>
      </c>
      <c r="C3445" s="36" t="s">
        <v>188</v>
      </c>
      <c r="D3445" s="36" t="s">
        <v>26760</v>
      </c>
      <c r="E3445" s="36" t="s">
        <v>16821</v>
      </c>
      <c r="F3445" s="36" t="s">
        <v>18199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25871</v>
      </c>
      <c r="C3446" s="36" t="s">
        <v>188</v>
      </c>
      <c r="D3446" s="36" t="s">
        <v>26762</v>
      </c>
      <c r="E3446" s="36" t="s">
        <v>17141</v>
      </c>
      <c r="F3446" s="36" t="s">
        <v>18199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25201</v>
      </c>
      <c r="C3447" s="36" t="s">
        <v>188</v>
      </c>
      <c r="D3447" s="36" t="s">
        <v>26962</v>
      </c>
      <c r="E3447" s="36" t="s">
        <v>17021</v>
      </c>
      <c r="F3447" s="36" t="s">
        <v>18199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22153</v>
      </c>
      <c r="C3448" s="36" t="s">
        <v>188</v>
      </c>
      <c r="D3448" s="36" t="s">
        <v>26766</v>
      </c>
      <c r="E3448" s="36" t="s">
        <v>17198</v>
      </c>
      <c r="F3448" s="36" t="s">
        <v>18199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22154</v>
      </c>
      <c r="C3449" s="36" t="s">
        <v>188</v>
      </c>
      <c r="D3449" s="36" t="s">
        <v>26767</v>
      </c>
      <c r="E3449" s="36" t="s">
        <v>17613</v>
      </c>
      <c r="F3449" s="36" t="s">
        <v>18199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22155</v>
      </c>
      <c r="C3450" s="36" t="s">
        <v>188</v>
      </c>
      <c r="D3450" s="36" t="s">
        <v>26768</v>
      </c>
      <c r="E3450" s="36" t="s">
        <v>16933</v>
      </c>
      <c r="F3450" s="36" t="s">
        <v>18199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22156</v>
      </c>
      <c r="C3451" s="36" t="s">
        <v>188</v>
      </c>
      <c r="D3451" s="36" t="s">
        <v>26770</v>
      </c>
      <c r="E3451" s="36" t="s">
        <v>17752</v>
      </c>
      <c r="F3451" s="36" t="s">
        <v>18199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22157</v>
      </c>
      <c r="C3452" s="36" t="s">
        <v>188</v>
      </c>
      <c r="D3452" s="36" t="s">
        <v>26771</v>
      </c>
      <c r="E3452" s="36" t="s">
        <v>16984</v>
      </c>
      <c r="F3452" s="36" t="s">
        <v>18199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22158</v>
      </c>
      <c r="C3453" s="36" t="s">
        <v>188</v>
      </c>
      <c r="D3453" s="36" t="s">
        <v>26772</v>
      </c>
      <c r="E3453" s="36" t="s">
        <v>17068</v>
      </c>
      <c r="F3453" s="36" t="s">
        <v>18199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27809</v>
      </c>
      <c r="C3454" s="36" t="s">
        <v>188</v>
      </c>
      <c r="D3454" s="36" t="s">
        <v>26773</v>
      </c>
      <c r="E3454" s="36" t="s">
        <v>16939</v>
      </c>
      <c r="F3454" s="36" t="s">
        <v>18199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25202</v>
      </c>
      <c r="C3455" s="36" t="s">
        <v>188</v>
      </c>
      <c r="D3455" s="36" t="s">
        <v>26775</v>
      </c>
      <c r="E3455" s="36" t="s">
        <v>16870</v>
      </c>
      <c r="F3455" s="36" t="s">
        <v>18199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27810</v>
      </c>
      <c r="C3456" s="36" t="s">
        <v>188</v>
      </c>
      <c r="D3456" s="36" t="s">
        <v>26777</v>
      </c>
      <c r="E3456" s="36" t="s">
        <v>17898</v>
      </c>
      <c r="F3456" s="36" t="s">
        <v>18199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27811</v>
      </c>
      <c r="C3457" s="36" t="s">
        <v>188</v>
      </c>
      <c r="D3457" s="36" t="s">
        <v>26780</v>
      </c>
      <c r="E3457" s="36" t="s">
        <v>17520</v>
      </c>
      <c r="F3457" s="36" t="s">
        <v>18199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28152</v>
      </c>
      <c r="C3458" s="36" t="s">
        <v>188</v>
      </c>
      <c r="D3458" s="36" t="s">
        <v>26765</v>
      </c>
      <c r="E3458" s="36" t="s">
        <v>16884</v>
      </c>
      <c r="F3458" s="36" t="s">
        <v>18205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20117</v>
      </c>
      <c r="C3459" s="36" t="s">
        <v>188</v>
      </c>
      <c r="D3459" s="36" t="s">
        <v>28559</v>
      </c>
      <c r="E3459" s="36" t="s">
        <v>16836</v>
      </c>
      <c r="F3459" s="36" t="s">
        <v>18210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20808</v>
      </c>
      <c r="C3460" s="36" t="s">
        <v>120</v>
      </c>
      <c r="D3460" s="36" t="s">
        <v>18755</v>
      </c>
      <c r="E3460" s="36" t="s">
        <v>28616</v>
      </c>
      <c r="F3460" s="36" t="s">
        <v>20809</v>
      </c>
      <c r="G3460" s="36" t="s">
        <v>11073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24249</v>
      </c>
      <c r="C3461" s="36" t="s">
        <v>120</v>
      </c>
      <c r="D3461" s="36" t="s">
        <v>18755</v>
      </c>
      <c r="E3461" s="36" t="s">
        <v>28617</v>
      </c>
      <c r="F3461" s="36" t="s">
        <v>24250</v>
      </c>
      <c r="G3461" s="36" t="s">
        <v>11073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25966</v>
      </c>
      <c r="C3462" s="36" t="s">
        <v>120</v>
      </c>
      <c r="D3462" s="36" t="s">
        <v>18755</v>
      </c>
      <c r="E3462" s="36" t="s">
        <v>26380</v>
      </c>
      <c r="F3462" s="36" t="s">
        <v>25967</v>
      </c>
      <c r="G3462" s="36" t="s">
        <v>11073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23800</v>
      </c>
      <c r="C3463" s="36" t="s">
        <v>120</v>
      </c>
      <c r="D3463" s="36" t="s">
        <v>16846</v>
      </c>
      <c r="E3463" s="36" t="s">
        <v>17219</v>
      </c>
      <c r="F3463" s="36" t="s">
        <v>18032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21862</v>
      </c>
      <c r="C3464" s="36" t="s">
        <v>120</v>
      </c>
      <c r="D3464" s="36" t="s">
        <v>17065</v>
      </c>
      <c r="E3464" s="36" t="s">
        <v>17006</v>
      </c>
      <c r="F3464" s="36" t="s">
        <v>18032</v>
      </c>
      <c r="G3464" s="36" t="s">
        <v>123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22103</v>
      </c>
      <c r="C3465" s="36" t="s">
        <v>120</v>
      </c>
      <c r="D3465" s="36" t="s">
        <v>17067</v>
      </c>
      <c r="E3465" s="36" t="s">
        <v>16879</v>
      </c>
      <c r="F3465" s="36" t="s">
        <v>18032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21482</v>
      </c>
      <c r="C3466" s="36" t="s">
        <v>120</v>
      </c>
      <c r="D3466" s="36" t="s">
        <v>17069</v>
      </c>
      <c r="E3466" s="36" t="s">
        <v>16878</v>
      </c>
      <c r="F3466" s="36" t="s">
        <v>18032</v>
      </c>
      <c r="G3466" s="36" t="s">
        <v>123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21659</v>
      </c>
      <c r="C3467" s="36" t="s">
        <v>120</v>
      </c>
      <c r="D3467" s="36" t="s">
        <v>16851</v>
      </c>
      <c r="E3467" s="36" t="s">
        <v>16874</v>
      </c>
      <c r="F3467" s="36" t="s">
        <v>18032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22691</v>
      </c>
      <c r="C3468" s="36" t="s">
        <v>120</v>
      </c>
      <c r="D3468" s="36" t="s">
        <v>17073</v>
      </c>
      <c r="E3468" s="36" t="s">
        <v>16958</v>
      </c>
      <c r="F3468" s="36" t="s">
        <v>18032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21660</v>
      </c>
      <c r="C3469" s="36" t="s">
        <v>120</v>
      </c>
      <c r="D3469" s="36" t="s">
        <v>16859</v>
      </c>
      <c r="E3469" s="36" t="s">
        <v>16912</v>
      </c>
      <c r="F3469" s="36" t="s">
        <v>18032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27322</v>
      </c>
      <c r="C3470" s="36" t="s">
        <v>120</v>
      </c>
      <c r="D3470" s="36" t="s">
        <v>17073</v>
      </c>
      <c r="E3470" s="36" t="s">
        <v>16923</v>
      </c>
      <c r="F3470" s="36" t="s">
        <v>18199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24074</v>
      </c>
      <c r="C3471" s="36" t="s">
        <v>188</v>
      </c>
      <c r="D3471" s="36" t="s">
        <v>17064</v>
      </c>
      <c r="E3471" s="36" t="s">
        <v>16968</v>
      </c>
      <c r="F3471" s="36" t="s">
        <v>18032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21705</v>
      </c>
      <c r="C3472" s="36" t="s">
        <v>188</v>
      </c>
      <c r="D3472" s="36" t="s">
        <v>16846</v>
      </c>
      <c r="E3472" s="36" t="s">
        <v>16848</v>
      </c>
      <c r="F3472" s="36" t="s">
        <v>18032</v>
      </c>
      <c r="G3472" s="36" t="s">
        <v>123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20946</v>
      </c>
      <c r="C3473" s="36" t="s">
        <v>188</v>
      </c>
      <c r="D3473" s="36" t="s">
        <v>17065</v>
      </c>
      <c r="E3473" s="36" t="s">
        <v>17365</v>
      </c>
      <c r="F3473" s="36" t="s">
        <v>18032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21706</v>
      </c>
      <c r="C3474" s="36" t="s">
        <v>188</v>
      </c>
      <c r="D3474" s="36" t="s">
        <v>17067</v>
      </c>
      <c r="E3474" s="36" t="s">
        <v>16827</v>
      </c>
      <c r="F3474" s="36" t="s">
        <v>18032</v>
      </c>
      <c r="G3474" s="36" t="s">
        <v>123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16463</v>
      </c>
      <c r="C3475" s="36" t="s">
        <v>188</v>
      </c>
      <c r="D3475" s="36" t="s">
        <v>17069</v>
      </c>
      <c r="E3475" s="36" t="s">
        <v>17024</v>
      </c>
      <c r="F3475" s="36" t="s">
        <v>18032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16231</v>
      </c>
      <c r="C3476" s="36" t="s">
        <v>188</v>
      </c>
      <c r="D3476" s="36" t="s">
        <v>16851</v>
      </c>
      <c r="E3476" s="36" t="s">
        <v>17146</v>
      </c>
      <c r="F3476" s="36" t="s">
        <v>18032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23630</v>
      </c>
      <c r="C3477" s="36" t="s">
        <v>188</v>
      </c>
      <c r="D3477" s="36" t="s">
        <v>16857</v>
      </c>
      <c r="E3477" s="36" t="s">
        <v>16866</v>
      </c>
      <c r="F3477" s="36" t="s">
        <v>18032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27812</v>
      </c>
      <c r="C3478" s="36" t="s">
        <v>188</v>
      </c>
      <c r="D3478" s="36" t="s">
        <v>17063</v>
      </c>
      <c r="E3478" s="36" t="s">
        <v>16880</v>
      </c>
      <c r="F3478" s="36" t="s">
        <v>18199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2262</v>
      </c>
      <c r="B3479" s="36" t="s">
        <v>23772</v>
      </c>
      <c r="C3479" s="36" t="s">
        <v>120</v>
      </c>
      <c r="D3479" s="36" t="s">
        <v>17702</v>
      </c>
      <c r="E3479" s="36" t="s">
        <v>17623</v>
      </c>
      <c r="F3479" s="36" t="s">
        <v>18032</v>
      </c>
      <c r="G3479" s="36" t="s">
        <v>121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16374</v>
      </c>
      <c r="C3480" s="36" t="s">
        <v>120</v>
      </c>
      <c r="D3480" s="36" t="s">
        <v>17356</v>
      </c>
      <c r="E3480" s="36" t="s">
        <v>16956</v>
      </c>
      <c r="F3480" s="36" t="s">
        <v>18032</v>
      </c>
      <c r="G3480" s="36" t="s">
        <v>121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16075</v>
      </c>
      <c r="C3481" s="36" t="s">
        <v>120</v>
      </c>
      <c r="D3481" s="36" t="s">
        <v>17266</v>
      </c>
      <c r="E3481" s="36" t="s">
        <v>17792</v>
      </c>
      <c r="F3481" s="36" t="s">
        <v>18032</v>
      </c>
      <c r="G3481" s="36" t="s">
        <v>121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24011</v>
      </c>
      <c r="C3482" s="36" t="s">
        <v>120</v>
      </c>
      <c r="D3482" s="36" t="s">
        <v>17273</v>
      </c>
      <c r="E3482" s="36" t="s">
        <v>17403</v>
      </c>
      <c r="F3482" s="36" t="s">
        <v>18032</v>
      </c>
      <c r="G3482" s="36" t="s">
        <v>121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19017</v>
      </c>
      <c r="C3483" s="36" t="s">
        <v>120</v>
      </c>
      <c r="D3483" s="36" t="s">
        <v>17275</v>
      </c>
      <c r="E3483" s="36" t="s">
        <v>17225</v>
      </c>
      <c r="F3483" s="36" t="s">
        <v>18032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19018</v>
      </c>
      <c r="C3484" s="36" t="s">
        <v>120</v>
      </c>
      <c r="D3484" s="36" t="s">
        <v>17276</v>
      </c>
      <c r="E3484" s="36" t="s">
        <v>17669</v>
      </c>
      <c r="F3484" s="36" t="s">
        <v>18032</v>
      </c>
      <c r="G3484" s="36" t="s">
        <v>121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19019</v>
      </c>
      <c r="C3485" s="36" t="s">
        <v>120</v>
      </c>
      <c r="D3485" s="36" t="s">
        <v>17151</v>
      </c>
      <c r="E3485" s="36" t="s">
        <v>17030</v>
      </c>
      <c r="F3485" s="36" t="s">
        <v>18032</v>
      </c>
      <c r="G3485" s="36" t="s">
        <v>121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18990</v>
      </c>
      <c r="C3486" s="36" t="s">
        <v>120</v>
      </c>
      <c r="D3486" s="36" t="s">
        <v>17905</v>
      </c>
      <c r="E3486" s="36" t="s">
        <v>16837</v>
      </c>
      <c r="F3486" s="36" t="s">
        <v>18032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19020</v>
      </c>
      <c r="C3487" s="36" t="s">
        <v>120</v>
      </c>
      <c r="D3487" s="36" t="s">
        <v>17279</v>
      </c>
      <c r="E3487" s="36" t="s">
        <v>17030</v>
      </c>
      <c r="F3487" s="36" t="s">
        <v>18032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19021</v>
      </c>
      <c r="C3488" s="36" t="s">
        <v>120</v>
      </c>
      <c r="D3488" s="36" t="s">
        <v>17153</v>
      </c>
      <c r="E3488" s="36" t="s">
        <v>17896</v>
      </c>
      <c r="F3488" s="36" t="s">
        <v>18032</v>
      </c>
      <c r="G3488" s="36" t="s">
        <v>121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16076</v>
      </c>
      <c r="C3489" s="36" t="s">
        <v>120</v>
      </c>
      <c r="D3489" s="36" t="s">
        <v>17155</v>
      </c>
      <c r="E3489" s="36" t="s">
        <v>17400</v>
      </c>
      <c r="F3489" s="36" t="s">
        <v>18032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19022</v>
      </c>
      <c r="C3490" s="36" t="s">
        <v>120</v>
      </c>
      <c r="D3490" s="36" t="s">
        <v>17688</v>
      </c>
      <c r="E3490" s="36" t="s">
        <v>17899</v>
      </c>
      <c r="F3490" s="36" t="s">
        <v>18032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19229</v>
      </c>
      <c r="C3491" s="36" t="s">
        <v>120</v>
      </c>
      <c r="D3491" s="36" t="s">
        <v>17705</v>
      </c>
      <c r="E3491" s="36" t="s">
        <v>16870</v>
      </c>
      <c r="F3491" s="36" t="s">
        <v>18032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19412</v>
      </c>
      <c r="C3492" s="36" t="s">
        <v>120</v>
      </c>
      <c r="D3492" s="36" t="s">
        <v>17156</v>
      </c>
      <c r="E3492" s="36" t="s">
        <v>17075</v>
      </c>
      <c r="F3492" s="36" t="s">
        <v>18032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16232</v>
      </c>
      <c r="C3493" s="36" t="s">
        <v>120</v>
      </c>
      <c r="D3493" s="36" t="s">
        <v>18137</v>
      </c>
      <c r="E3493" s="36" t="s">
        <v>16860</v>
      </c>
      <c r="F3493" s="36" t="s">
        <v>18032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20848</v>
      </c>
      <c r="C3494" s="36" t="s">
        <v>120</v>
      </c>
      <c r="D3494" s="36" t="s">
        <v>17706</v>
      </c>
      <c r="E3494" s="36" t="s">
        <v>17327</v>
      </c>
      <c r="F3494" s="36" t="s">
        <v>18032</v>
      </c>
      <c r="G3494" s="36" t="s">
        <v>121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20412</v>
      </c>
      <c r="C3495" s="36" t="s">
        <v>120</v>
      </c>
      <c r="D3495" s="36" t="s">
        <v>17157</v>
      </c>
      <c r="E3495" s="36" t="s">
        <v>17055</v>
      </c>
      <c r="F3495" s="36" t="s">
        <v>18032</v>
      </c>
      <c r="G3495" s="36" t="s">
        <v>121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20413</v>
      </c>
      <c r="C3496" s="36" t="s">
        <v>120</v>
      </c>
      <c r="D3496" s="36" t="s">
        <v>17707</v>
      </c>
      <c r="E3496" s="36" t="s">
        <v>17001</v>
      </c>
      <c r="F3496" s="36" t="s">
        <v>18032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20585</v>
      </c>
      <c r="C3497" s="36" t="s">
        <v>120</v>
      </c>
      <c r="D3497" s="36" t="s">
        <v>20565</v>
      </c>
      <c r="E3497" s="36" t="s">
        <v>17070</v>
      </c>
      <c r="F3497" s="36" t="s">
        <v>18032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21300</v>
      </c>
      <c r="C3498" s="36" t="s">
        <v>120</v>
      </c>
      <c r="D3498" s="36" t="s">
        <v>21114</v>
      </c>
      <c r="E3498" s="36" t="s">
        <v>16923</v>
      </c>
      <c r="F3498" s="36" t="s">
        <v>18032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21661</v>
      </c>
      <c r="C3499" s="36" t="s">
        <v>120</v>
      </c>
      <c r="D3499" s="36" t="s">
        <v>21007</v>
      </c>
      <c r="E3499" s="36" t="s">
        <v>16986</v>
      </c>
      <c r="F3499" s="36" t="s">
        <v>18032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21457</v>
      </c>
      <c r="C3500" s="36" t="s">
        <v>120</v>
      </c>
      <c r="D3500" s="36" t="s">
        <v>17282</v>
      </c>
      <c r="E3500" s="36" t="s">
        <v>16881</v>
      </c>
      <c r="F3500" s="36" t="s">
        <v>18032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21839</v>
      </c>
      <c r="C3501" s="36" t="s">
        <v>120</v>
      </c>
      <c r="D3501" s="36" t="s">
        <v>17160</v>
      </c>
      <c r="E3501" s="36" t="s">
        <v>16850</v>
      </c>
      <c r="F3501" s="36" t="s">
        <v>18032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21662</v>
      </c>
      <c r="C3502" s="36" t="s">
        <v>120</v>
      </c>
      <c r="D3502" s="36" t="s">
        <v>18791</v>
      </c>
      <c r="E3502" s="36" t="s">
        <v>17359</v>
      </c>
      <c r="F3502" s="36" t="s">
        <v>18032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16077</v>
      </c>
      <c r="C3503" s="36" t="s">
        <v>120</v>
      </c>
      <c r="D3503" s="36" t="s">
        <v>18042</v>
      </c>
      <c r="E3503" s="36" t="s">
        <v>16842</v>
      </c>
      <c r="F3503" s="36" t="s">
        <v>18032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16078</v>
      </c>
      <c r="C3504" s="36" t="s">
        <v>120</v>
      </c>
      <c r="D3504" s="36" t="s">
        <v>17165</v>
      </c>
      <c r="E3504" s="36" t="s">
        <v>16848</v>
      </c>
      <c r="F3504" s="36" t="s">
        <v>18032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25176</v>
      </c>
      <c r="C3505" s="36" t="s">
        <v>120</v>
      </c>
      <c r="D3505" s="36" t="s">
        <v>17914</v>
      </c>
      <c r="E3505" s="36" t="s">
        <v>17443</v>
      </c>
      <c r="F3505" s="36" t="s">
        <v>18199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24731</v>
      </c>
      <c r="C3506" s="36" t="s">
        <v>120</v>
      </c>
      <c r="D3506" s="36" t="s">
        <v>17275</v>
      </c>
      <c r="E3506" s="36" t="s">
        <v>25105</v>
      </c>
      <c r="F3506" s="36" t="s">
        <v>18199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24732</v>
      </c>
      <c r="C3507" s="36" t="s">
        <v>120</v>
      </c>
      <c r="D3507" s="36" t="s">
        <v>17276</v>
      </c>
      <c r="E3507" s="36" t="s">
        <v>16901</v>
      </c>
      <c r="F3507" s="36" t="s">
        <v>18199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24733</v>
      </c>
      <c r="C3508" s="36" t="s">
        <v>120</v>
      </c>
      <c r="D3508" s="36" t="s">
        <v>17151</v>
      </c>
      <c r="E3508" s="36" t="s">
        <v>17817</v>
      </c>
      <c r="F3508" s="36" t="s">
        <v>18199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25106</v>
      </c>
      <c r="C3509" s="36" t="s">
        <v>120</v>
      </c>
      <c r="D3509" s="36" t="s">
        <v>17279</v>
      </c>
      <c r="E3509" s="36" t="s">
        <v>17908</v>
      </c>
      <c r="F3509" s="36" t="s">
        <v>18199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25107</v>
      </c>
      <c r="C3510" s="36" t="s">
        <v>120</v>
      </c>
      <c r="D3510" s="36" t="s">
        <v>17153</v>
      </c>
      <c r="E3510" s="36" t="s">
        <v>18038</v>
      </c>
      <c r="F3510" s="36" t="s">
        <v>18199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22201</v>
      </c>
      <c r="C3511" s="36" t="s">
        <v>120</v>
      </c>
      <c r="D3511" s="36" t="s">
        <v>17155</v>
      </c>
      <c r="E3511" s="36" t="s">
        <v>21444</v>
      </c>
      <c r="F3511" s="36" t="s">
        <v>18199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22202</v>
      </c>
      <c r="C3512" s="36" t="s">
        <v>120</v>
      </c>
      <c r="D3512" s="36" t="s">
        <v>17688</v>
      </c>
      <c r="E3512" s="36" t="s">
        <v>17162</v>
      </c>
      <c r="F3512" s="36" t="s">
        <v>18199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25177</v>
      </c>
      <c r="C3513" s="36" t="s">
        <v>120</v>
      </c>
      <c r="D3513" s="36" t="s">
        <v>17986</v>
      </c>
      <c r="E3513" s="36" t="s">
        <v>17906</v>
      </c>
      <c r="F3513" s="36" t="s">
        <v>18199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22203</v>
      </c>
      <c r="C3514" s="36" t="s">
        <v>120</v>
      </c>
      <c r="D3514" s="36" t="s">
        <v>17705</v>
      </c>
      <c r="E3514" s="36" t="s">
        <v>17159</v>
      </c>
      <c r="F3514" s="36" t="s">
        <v>18199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22204</v>
      </c>
      <c r="C3515" s="36" t="s">
        <v>120</v>
      </c>
      <c r="D3515" s="36" t="s">
        <v>17156</v>
      </c>
      <c r="E3515" s="36" t="s">
        <v>17027</v>
      </c>
      <c r="F3515" s="36" t="s">
        <v>18199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22205</v>
      </c>
      <c r="C3516" s="36" t="s">
        <v>120</v>
      </c>
      <c r="D3516" s="36" t="s">
        <v>17706</v>
      </c>
      <c r="E3516" s="36" t="s">
        <v>16836</v>
      </c>
      <c r="F3516" s="36" t="s">
        <v>18199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22206</v>
      </c>
      <c r="C3517" s="36" t="s">
        <v>120</v>
      </c>
      <c r="D3517" s="36" t="s">
        <v>17157</v>
      </c>
      <c r="E3517" s="36" t="s">
        <v>17480</v>
      </c>
      <c r="F3517" s="36" t="s">
        <v>18199</v>
      </c>
      <c r="G3517" s="36" t="s">
        <v>121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22207</v>
      </c>
      <c r="C3518" s="36" t="s">
        <v>120</v>
      </c>
      <c r="D3518" s="36" t="s">
        <v>17707</v>
      </c>
      <c r="E3518" s="36" t="s">
        <v>17906</v>
      </c>
      <c r="F3518" s="36" t="s">
        <v>18199</v>
      </c>
      <c r="G3518" s="36" t="s">
        <v>121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22208</v>
      </c>
      <c r="C3519" s="36" t="s">
        <v>120</v>
      </c>
      <c r="D3519" s="36" t="s">
        <v>20565</v>
      </c>
      <c r="E3519" s="36" t="s">
        <v>17425</v>
      </c>
      <c r="F3519" s="36" t="s">
        <v>18199</v>
      </c>
      <c r="G3519" s="36" t="s">
        <v>121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22209</v>
      </c>
      <c r="C3520" s="36" t="s">
        <v>120</v>
      </c>
      <c r="D3520" s="36" t="s">
        <v>21114</v>
      </c>
      <c r="E3520" s="36" t="s">
        <v>16890</v>
      </c>
      <c r="F3520" s="36" t="s">
        <v>18199</v>
      </c>
      <c r="G3520" s="36" t="s">
        <v>121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22210</v>
      </c>
      <c r="C3521" s="36" t="s">
        <v>120</v>
      </c>
      <c r="D3521" s="36" t="s">
        <v>21007</v>
      </c>
      <c r="E3521" s="36" t="s">
        <v>17103</v>
      </c>
      <c r="F3521" s="36" t="s">
        <v>18199</v>
      </c>
      <c r="G3521" s="36" t="s">
        <v>121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22211</v>
      </c>
      <c r="C3522" s="36" t="s">
        <v>120</v>
      </c>
      <c r="D3522" s="36" t="s">
        <v>17282</v>
      </c>
      <c r="E3522" s="36" t="s">
        <v>17309</v>
      </c>
      <c r="F3522" s="36" t="s">
        <v>18199</v>
      </c>
      <c r="G3522" s="36" t="s">
        <v>121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28368</v>
      </c>
      <c r="C3523" s="36" t="s">
        <v>120</v>
      </c>
      <c r="D3523" s="36" t="s">
        <v>17688</v>
      </c>
      <c r="E3523" s="36" t="s">
        <v>16841</v>
      </c>
      <c r="F3523" s="36" t="s">
        <v>18205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28369</v>
      </c>
      <c r="C3524" s="36" t="s">
        <v>120</v>
      </c>
      <c r="D3524" s="36" t="s">
        <v>17705</v>
      </c>
      <c r="E3524" s="36" t="s">
        <v>16912</v>
      </c>
      <c r="F3524" s="36" t="s">
        <v>18205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28370</v>
      </c>
      <c r="C3525" s="36" t="s">
        <v>120</v>
      </c>
      <c r="D3525" s="36" t="s">
        <v>17156</v>
      </c>
      <c r="E3525" s="36" t="s">
        <v>16827</v>
      </c>
      <c r="F3525" s="36" t="s">
        <v>18205</v>
      </c>
      <c r="G3525" s="36" t="s">
        <v>121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28371</v>
      </c>
      <c r="C3526" s="36" t="s">
        <v>120</v>
      </c>
      <c r="D3526" s="36" t="s">
        <v>17706</v>
      </c>
      <c r="E3526" s="36" t="s">
        <v>17110</v>
      </c>
      <c r="F3526" s="36" t="s">
        <v>18205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28372</v>
      </c>
      <c r="C3527" s="36" t="s">
        <v>120</v>
      </c>
      <c r="D3527" s="36" t="s">
        <v>17157</v>
      </c>
      <c r="E3527" s="36" t="s">
        <v>16850</v>
      </c>
      <c r="F3527" s="36" t="s">
        <v>18205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28373</v>
      </c>
      <c r="C3528" s="36" t="s">
        <v>120</v>
      </c>
      <c r="D3528" s="36" t="s">
        <v>17707</v>
      </c>
      <c r="E3528" s="36" t="s">
        <v>17066</v>
      </c>
      <c r="F3528" s="36" t="s">
        <v>18205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28374</v>
      </c>
      <c r="C3529" s="36" t="s">
        <v>120</v>
      </c>
      <c r="D3529" s="36" t="s">
        <v>20565</v>
      </c>
      <c r="E3529" s="36" t="s">
        <v>16912</v>
      </c>
      <c r="F3529" s="36" t="s">
        <v>18205</v>
      </c>
      <c r="G3529" s="36" t="s">
        <v>121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28375</v>
      </c>
      <c r="C3530" s="36" t="s">
        <v>120</v>
      </c>
      <c r="D3530" s="36" t="s">
        <v>21114</v>
      </c>
      <c r="E3530" s="36" t="s">
        <v>16883</v>
      </c>
      <c r="F3530" s="36" t="s">
        <v>18205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28376</v>
      </c>
      <c r="C3531" s="36" t="s">
        <v>120</v>
      </c>
      <c r="D3531" s="36" t="s">
        <v>21007</v>
      </c>
      <c r="E3531" s="36" t="s">
        <v>16912</v>
      </c>
      <c r="F3531" s="36" t="s">
        <v>18205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28377</v>
      </c>
      <c r="C3532" s="36" t="s">
        <v>120</v>
      </c>
      <c r="D3532" s="36" t="s">
        <v>17282</v>
      </c>
      <c r="E3532" s="36" t="s">
        <v>16819</v>
      </c>
      <c r="F3532" s="36" t="s">
        <v>18205</v>
      </c>
      <c r="G3532" s="36" t="s">
        <v>121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24075</v>
      </c>
      <c r="C3533" s="36" t="s">
        <v>188</v>
      </c>
      <c r="D3533" s="36" t="s">
        <v>17355</v>
      </c>
      <c r="E3533" s="36" t="s">
        <v>16823</v>
      </c>
      <c r="F3533" s="36" t="s">
        <v>18032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23631</v>
      </c>
      <c r="C3534" s="36" t="s">
        <v>188</v>
      </c>
      <c r="D3534" s="36" t="s">
        <v>17702</v>
      </c>
      <c r="E3534" s="36" t="s">
        <v>16848</v>
      </c>
      <c r="F3534" s="36" t="s">
        <v>18032</v>
      </c>
      <c r="G3534" s="36" t="s">
        <v>123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16233</v>
      </c>
      <c r="C3535" s="36" t="s">
        <v>188</v>
      </c>
      <c r="D3535" s="36" t="s">
        <v>17356</v>
      </c>
      <c r="E3535" s="36" t="s">
        <v>16960</v>
      </c>
      <c r="F3535" s="36" t="s">
        <v>18032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16234</v>
      </c>
      <c r="C3536" s="36" t="s">
        <v>188</v>
      </c>
      <c r="D3536" s="36" t="s">
        <v>17266</v>
      </c>
      <c r="E3536" s="36" t="s">
        <v>16819</v>
      </c>
      <c r="F3536" s="36" t="s">
        <v>18032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25001</v>
      </c>
      <c r="C3537" s="36" t="s">
        <v>188</v>
      </c>
      <c r="D3537" s="36" t="s">
        <v>17267</v>
      </c>
      <c r="E3537" s="36" t="s">
        <v>16875</v>
      </c>
      <c r="F3537" s="36" t="s">
        <v>18032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18947</v>
      </c>
      <c r="C3538" s="36" t="s">
        <v>188</v>
      </c>
      <c r="D3538" s="36" t="s">
        <v>17268</v>
      </c>
      <c r="E3538" s="36" t="s">
        <v>16959</v>
      </c>
      <c r="F3538" s="36" t="s">
        <v>18032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24680</v>
      </c>
      <c r="C3539" s="36" t="s">
        <v>188</v>
      </c>
      <c r="D3539" s="36" t="s">
        <v>17269</v>
      </c>
      <c r="E3539" s="36" t="s">
        <v>16841</v>
      </c>
      <c r="F3539" s="36" t="s">
        <v>18032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23377</v>
      </c>
      <c r="C3540" s="36" t="s">
        <v>188</v>
      </c>
      <c r="D3540" s="36" t="s">
        <v>17271</v>
      </c>
      <c r="E3540" s="36" t="s">
        <v>16880</v>
      </c>
      <c r="F3540" s="36" t="s">
        <v>18032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23632</v>
      </c>
      <c r="C3541" s="36" t="s">
        <v>188</v>
      </c>
      <c r="D3541" s="36" t="s">
        <v>17273</v>
      </c>
      <c r="E3541" s="36" t="s">
        <v>16879</v>
      </c>
      <c r="F3541" s="36" t="s">
        <v>18032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16235</v>
      </c>
      <c r="C3542" s="36" t="s">
        <v>188</v>
      </c>
      <c r="D3542" s="36" t="s">
        <v>17275</v>
      </c>
      <c r="E3542" s="36" t="s">
        <v>16852</v>
      </c>
      <c r="F3542" s="36" t="s">
        <v>18032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23633</v>
      </c>
      <c r="C3543" s="36" t="s">
        <v>188</v>
      </c>
      <c r="D3543" s="36" t="s">
        <v>17276</v>
      </c>
      <c r="E3543" s="36" t="s">
        <v>16927</v>
      </c>
      <c r="F3543" s="36" t="s">
        <v>18032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23634</v>
      </c>
      <c r="C3544" s="36" t="s">
        <v>188</v>
      </c>
      <c r="D3544" s="36" t="s">
        <v>17151</v>
      </c>
      <c r="E3544" s="36" t="s">
        <v>17002</v>
      </c>
      <c r="F3544" s="36" t="s">
        <v>18032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16236</v>
      </c>
      <c r="C3545" s="36" t="s">
        <v>188</v>
      </c>
      <c r="D3545" s="36" t="s">
        <v>17905</v>
      </c>
      <c r="E3545" s="36" t="s">
        <v>17007</v>
      </c>
      <c r="F3545" s="36" t="s">
        <v>18032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23635</v>
      </c>
      <c r="C3546" s="36" t="s">
        <v>188</v>
      </c>
      <c r="D3546" s="36" t="s">
        <v>17279</v>
      </c>
      <c r="E3546" s="36" t="s">
        <v>17358</v>
      </c>
      <c r="F3546" s="36" t="s">
        <v>18032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19900</v>
      </c>
      <c r="C3547" s="36" t="s">
        <v>188</v>
      </c>
      <c r="D3547" s="36" t="s">
        <v>17153</v>
      </c>
      <c r="E3547" s="36" t="s">
        <v>17293</v>
      </c>
      <c r="F3547" s="36" t="s">
        <v>18032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22958</v>
      </c>
      <c r="C3548" s="36" t="s">
        <v>188</v>
      </c>
      <c r="D3548" s="36" t="s">
        <v>17155</v>
      </c>
      <c r="E3548" s="36" t="s">
        <v>16832</v>
      </c>
      <c r="F3548" s="36" t="s">
        <v>18032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19901</v>
      </c>
      <c r="C3549" s="36" t="s">
        <v>188</v>
      </c>
      <c r="D3549" s="36" t="s">
        <v>17688</v>
      </c>
      <c r="E3549" s="36" t="s">
        <v>17993</v>
      </c>
      <c r="F3549" s="36" t="s">
        <v>18032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20469</v>
      </c>
      <c r="C3550" s="36" t="s">
        <v>188</v>
      </c>
      <c r="D3550" s="36" t="s">
        <v>17705</v>
      </c>
      <c r="E3550" s="36" t="s">
        <v>17272</v>
      </c>
      <c r="F3550" s="36" t="s">
        <v>18032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20470</v>
      </c>
      <c r="C3551" s="36" t="s">
        <v>188</v>
      </c>
      <c r="D3551" s="36" t="s">
        <v>17156</v>
      </c>
      <c r="E3551" s="36" t="s">
        <v>18129</v>
      </c>
      <c r="F3551" s="36" t="s">
        <v>18032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20471</v>
      </c>
      <c r="C3552" s="36" t="s">
        <v>188</v>
      </c>
      <c r="D3552" s="36" t="s">
        <v>17706</v>
      </c>
      <c r="E3552" s="36" t="s">
        <v>17342</v>
      </c>
      <c r="F3552" s="36" t="s">
        <v>18032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20645</v>
      </c>
      <c r="C3553" s="36" t="s">
        <v>188</v>
      </c>
      <c r="D3553" s="36" t="s">
        <v>17157</v>
      </c>
      <c r="E3553" s="36" t="s">
        <v>18023</v>
      </c>
      <c r="F3553" s="36" t="s">
        <v>18032</v>
      </c>
      <c r="G3553" s="36" t="s">
        <v>123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21345</v>
      </c>
      <c r="C3554" s="36" t="s">
        <v>188</v>
      </c>
      <c r="D3554" s="36" t="s">
        <v>17707</v>
      </c>
      <c r="E3554" s="36" t="s">
        <v>22617</v>
      </c>
      <c r="F3554" s="36" t="s">
        <v>18032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21512</v>
      </c>
      <c r="C3555" s="36" t="s">
        <v>188</v>
      </c>
      <c r="D3555" s="36" t="s">
        <v>20565</v>
      </c>
      <c r="E3555" s="36" t="s">
        <v>16947</v>
      </c>
      <c r="F3555" s="36" t="s">
        <v>18032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21513</v>
      </c>
      <c r="C3556" s="36" t="s">
        <v>188</v>
      </c>
      <c r="D3556" s="36" t="s">
        <v>21114</v>
      </c>
      <c r="E3556" s="36" t="s">
        <v>22483</v>
      </c>
      <c r="F3556" s="36" t="s">
        <v>18032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21707</v>
      </c>
      <c r="C3557" s="36" t="s">
        <v>188</v>
      </c>
      <c r="D3557" s="36" t="s">
        <v>21007</v>
      </c>
      <c r="E3557" s="36" t="s">
        <v>16904</v>
      </c>
      <c r="F3557" s="36" t="s">
        <v>18032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21877</v>
      </c>
      <c r="C3558" s="36" t="s">
        <v>188</v>
      </c>
      <c r="D3558" s="36" t="s">
        <v>17282</v>
      </c>
      <c r="E3558" s="36" t="s">
        <v>25731</v>
      </c>
      <c r="F3558" s="36" t="s">
        <v>18032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16237</v>
      </c>
      <c r="C3559" s="36" t="s">
        <v>188</v>
      </c>
      <c r="D3559" s="36" t="s">
        <v>18042</v>
      </c>
      <c r="E3559" s="36" t="s">
        <v>21346</v>
      </c>
      <c r="F3559" s="36" t="s">
        <v>18032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16238</v>
      </c>
      <c r="C3560" s="36" t="s">
        <v>188</v>
      </c>
      <c r="D3560" s="36" t="s">
        <v>18043</v>
      </c>
      <c r="E3560" s="36" t="s">
        <v>18044</v>
      </c>
      <c r="F3560" s="36" t="s">
        <v>18032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21514</v>
      </c>
      <c r="C3561" s="36" t="s">
        <v>188</v>
      </c>
      <c r="D3561" s="36" t="s">
        <v>17165</v>
      </c>
      <c r="E3561" s="36" t="s">
        <v>17692</v>
      </c>
      <c r="F3561" s="36" t="s">
        <v>18032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19587</v>
      </c>
      <c r="C3562" s="36" t="s">
        <v>188</v>
      </c>
      <c r="D3562" s="36" t="s">
        <v>17687</v>
      </c>
      <c r="E3562" s="36" t="s">
        <v>21423</v>
      </c>
      <c r="F3562" s="36" t="s">
        <v>18199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24132</v>
      </c>
      <c r="C3563" s="36" t="s">
        <v>188</v>
      </c>
      <c r="D3563" s="36" t="s">
        <v>17914</v>
      </c>
      <c r="E3563" s="36" t="s">
        <v>16836</v>
      </c>
      <c r="F3563" s="36" t="s">
        <v>18199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27813</v>
      </c>
      <c r="C3564" s="36" t="s">
        <v>188</v>
      </c>
      <c r="D3564" s="36" t="s">
        <v>17273</v>
      </c>
      <c r="E3564" s="36" t="s">
        <v>16986</v>
      </c>
      <c r="F3564" s="36" t="s">
        <v>18199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24770</v>
      </c>
      <c r="C3565" s="36" t="s">
        <v>188</v>
      </c>
      <c r="D3565" s="36" t="s">
        <v>17275</v>
      </c>
      <c r="E3565" s="36" t="s">
        <v>17332</v>
      </c>
      <c r="F3565" s="36" t="s">
        <v>18199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24771</v>
      </c>
      <c r="C3566" s="36" t="s">
        <v>188</v>
      </c>
      <c r="D3566" s="36" t="s">
        <v>17276</v>
      </c>
      <c r="E3566" s="36" t="s">
        <v>16985</v>
      </c>
      <c r="F3566" s="36" t="s">
        <v>18199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24133</v>
      </c>
      <c r="C3567" s="36" t="s">
        <v>188</v>
      </c>
      <c r="D3567" s="36" t="s">
        <v>24134</v>
      </c>
      <c r="E3567" s="36" t="s">
        <v>16950</v>
      </c>
      <c r="F3567" s="36" t="s">
        <v>18199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24772</v>
      </c>
      <c r="C3568" s="36" t="s">
        <v>188</v>
      </c>
      <c r="D3568" s="36" t="s">
        <v>17151</v>
      </c>
      <c r="E3568" s="36" t="s">
        <v>17253</v>
      </c>
      <c r="F3568" s="36" t="s">
        <v>18199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25203</v>
      </c>
      <c r="C3569" s="36" t="s">
        <v>188</v>
      </c>
      <c r="D3569" s="36" t="s">
        <v>17279</v>
      </c>
      <c r="E3569" s="36" t="s">
        <v>17746</v>
      </c>
      <c r="F3569" s="36" t="s">
        <v>18199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25204</v>
      </c>
      <c r="C3570" s="36" t="s">
        <v>188</v>
      </c>
      <c r="D3570" s="36" t="s">
        <v>17153</v>
      </c>
      <c r="E3570" s="36" t="s">
        <v>17918</v>
      </c>
      <c r="F3570" s="36" t="s">
        <v>18199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22159</v>
      </c>
      <c r="C3571" s="36" t="s">
        <v>188</v>
      </c>
      <c r="D3571" s="36" t="s">
        <v>17155</v>
      </c>
      <c r="E3571" s="36" t="s">
        <v>16899</v>
      </c>
      <c r="F3571" s="36" t="s">
        <v>18199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22160</v>
      </c>
      <c r="C3572" s="36" t="s">
        <v>188</v>
      </c>
      <c r="D3572" s="36" t="s">
        <v>17688</v>
      </c>
      <c r="E3572" s="36" t="s">
        <v>19446</v>
      </c>
      <c r="F3572" s="36" t="s">
        <v>18199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23318</v>
      </c>
      <c r="C3573" s="36" t="s">
        <v>188</v>
      </c>
      <c r="D3573" s="36" t="s">
        <v>17986</v>
      </c>
      <c r="E3573" s="36" t="s">
        <v>17019</v>
      </c>
      <c r="F3573" s="36" t="s">
        <v>18199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22161</v>
      </c>
      <c r="C3574" s="36" t="s">
        <v>188</v>
      </c>
      <c r="D3574" s="36" t="s">
        <v>17705</v>
      </c>
      <c r="E3574" s="36" t="s">
        <v>18038</v>
      </c>
      <c r="F3574" s="36" t="s">
        <v>18199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22162</v>
      </c>
      <c r="C3575" s="36" t="s">
        <v>188</v>
      </c>
      <c r="D3575" s="36" t="s">
        <v>17156</v>
      </c>
      <c r="E3575" s="36" t="s">
        <v>17225</v>
      </c>
      <c r="F3575" s="36" t="s">
        <v>18199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22163</v>
      </c>
      <c r="C3576" s="36" t="s">
        <v>188</v>
      </c>
      <c r="D3576" s="36" t="s">
        <v>17706</v>
      </c>
      <c r="E3576" s="36" t="s">
        <v>17232</v>
      </c>
      <c r="F3576" s="36" t="s">
        <v>18199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22164</v>
      </c>
      <c r="C3577" s="36" t="s">
        <v>188</v>
      </c>
      <c r="D3577" s="36" t="s">
        <v>17157</v>
      </c>
      <c r="E3577" s="36" t="s">
        <v>17050</v>
      </c>
      <c r="F3577" s="36" t="s">
        <v>18199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22165</v>
      </c>
      <c r="C3578" s="36" t="s">
        <v>188</v>
      </c>
      <c r="D3578" s="36" t="s">
        <v>17707</v>
      </c>
      <c r="E3578" s="36" t="s">
        <v>17233</v>
      </c>
      <c r="F3578" s="36" t="s">
        <v>18199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22166</v>
      </c>
      <c r="C3579" s="36" t="s">
        <v>188</v>
      </c>
      <c r="D3579" s="36" t="s">
        <v>20565</v>
      </c>
      <c r="E3579" s="36" t="s">
        <v>17390</v>
      </c>
      <c r="F3579" s="36" t="s">
        <v>18199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28153</v>
      </c>
      <c r="C3580" s="36" t="s">
        <v>188</v>
      </c>
      <c r="D3580" s="36" t="s">
        <v>17688</v>
      </c>
      <c r="E3580" s="36" t="s">
        <v>16948</v>
      </c>
      <c r="F3580" s="36" t="s">
        <v>18205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28154</v>
      </c>
      <c r="C3581" s="36" t="s">
        <v>188</v>
      </c>
      <c r="D3581" s="36" t="s">
        <v>17705</v>
      </c>
      <c r="E3581" s="36" t="s">
        <v>21479</v>
      </c>
      <c r="F3581" s="36" t="s">
        <v>18205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28155</v>
      </c>
      <c r="C3582" s="36" t="s">
        <v>188</v>
      </c>
      <c r="D3582" s="36" t="s">
        <v>17156</v>
      </c>
      <c r="E3582" s="36" t="s">
        <v>17849</v>
      </c>
      <c r="F3582" s="36" t="s">
        <v>18205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28156</v>
      </c>
      <c r="C3583" s="36" t="s">
        <v>188</v>
      </c>
      <c r="D3583" s="36" t="s">
        <v>17706</v>
      </c>
      <c r="E3583" s="36" t="s">
        <v>18209</v>
      </c>
      <c r="F3583" s="36" t="s">
        <v>18205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28157</v>
      </c>
      <c r="C3584" s="36" t="s">
        <v>188</v>
      </c>
      <c r="D3584" s="36" t="s">
        <v>17157</v>
      </c>
      <c r="E3584" s="36" t="s">
        <v>28158</v>
      </c>
      <c r="F3584" s="36" t="s">
        <v>18205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28159</v>
      </c>
      <c r="C3585" s="36" t="s">
        <v>188</v>
      </c>
      <c r="D3585" s="36" t="s">
        <v>17707</v>
      </c>
      <c r="E3585" s="36" t="s">
        <v>26918</v>
      </c>
      <c r="F3585" s="36" t="s">
        <v>18205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28160</v>
      </c>
      <c r="C3586" s="36" t="s">
        <v>188</v>
      </c>
      <c r="D3586" s="36" t="s">
        <v>20565</v>
      </c>
      <c r="E3586" s="36" t="s">
        <v>28161</v>
      </c>
      <c r="F3586" s="36" t="s">
        <v>18205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28162</v>
      </c>
      <c r="C3587" s="36" t="s">
        <v>188</v>
      </c>
      <c r="D3587" s="36" t="s">
        <v>21114</v>
      </c>
      <c r="E3587" s="36" t="s">
        <v>21827</v>
      </c>
      <c r="F3587" s="36" t="s">
        <v>18205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28163</v>
      </c>
      <c r="C3588" s="36" t="s">
        <v>188</v>
      </c>
      <c r="D3588" s="36" t="s">
        <v>21007</v>
      </c>
      <c r="E3588" s="36" t="s">
        <v>17225</v>
      </c>
      <c r="F3588" s="36" t="s">
        <v>18205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28164</v>
      </c>
      <c r="C3589" s="36" t="s">
        <v>188</v>
      </c>
      <c r="D3589" s="36" t="s">
        <v>17282</v>
      </c>
      <c r="E3589" s="36" t="s">
        <v>16835</v>
      </c>
      <c r="F3589" s="36" t="s">
        <v>18205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/>
      <c r="B3590" s="36" t="s">
        <v>28993</v>
      </c>
      <c r="C3590" s="36" t="s">
        <v>120</v>
      </c>
      <c r="D3590" s="36" t="s">
        <v>28994</v>
      </c>
      <c r="E3590" s="36" t="s">
        <v>16923</v>
      </c>
      <c r="F3590" s="36" t="s">
        <v>18032</v>
      </c>
      <c r="G3590" s="36" t="s">
        <v>121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26408</v>
      </c>
      <c r="C3591" s="36" t="s">
        <v>120</v>
      </c>
      <c r="D3591" s="36" t="s">
        <v>26409</v>
      </c>
      <c r="E3591" s="36" t="s">
        <v>16852</v>
      </c>
      <c r="F3591" s="36" t="s">
        <v>18032</v>
      </c>
      <c r="G3591" s="36" t="s">
        <v>121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27056</v>
      </c>
      <c r="C3592" s="36" t="s">
        <v>120</v>
      </c>
      <c r="D3592" s="36" t="s">
        <v>17086</v>
      </c>
      <c r="E3592" s="36" t="s">
        <v>16823</v>
      </c>
      <c r="F3592" s="36" t="s">
        <v>18032</v>
      </c>
      <c r="G3592" s="36" t="s">
        <v>121</v>
      </c>
      <c r="H3592" s="1"/>
      <c r="I3592" s="1"/>
      <c r="K3592" s="1"/>
    </row>
    <row r="3593" spans="1:11" customFormat="1" ht="15" hidden="1" x14ac:dyDescent="0.25">
      <c r="A3593" s="36" t="s">
        <v>7073</v>
      </c>
      <c r="B3593" s="36" t="s">
        <v>23909</v>
      </c>
      <c r="C3593" s="36" t="s">
        <v>120</v>
      </c>
      <c r="D3593" s="36" t="s">
        <v>17120</v>
      </c>
      <c r="E3593" s="36" t="s">
        <v>23910</v>
      </c>
      <c r="F3593" s="36" t="s">
        <v>18032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19993</v>
      </c>
      <c r="C3594" s="36" t="s">
        <v>120</v>
      </c>
      <c r="D3594" s="36" t="s">
        <v>17015</v>
      </c>
      <c r="E3594" s="36" t="s">
        <v>19393</v>
      </c>
      <c r="F3594" s="36" t="s">
        <v>18032</v>
      </c>
      <c r="G3594" s="36" t="s">
        <v>121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9917</v>
      </c>
      <c r="C3595" s="36" t="s">
        <v>120</v>
      </c>
      <c r="D3595" s="36" t="s">
        <v>17125</v>
      </c>
      <c r="E3595" s="36" t="s">
        <v>26566</v>
      </c>
      <c r="F3595" s="36" t="s">
        <v>18032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19459</v>
      </c>
      <c r="C3596" s="36" t="s">
        <v>120</v>
      </c>
      <c r="D3596" s="36" t="s">
        <v>17312</v>
      </c>
      <c r="E3596" s="36" t="s">
        <v>17368</v>
      </c>
      <c r="F3596" s="36" t="s">
        <v>18032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24706</v>
      </c>
      <c r="C3597" s="36" t="s">
        <v>120</v>
      </c>
      <c r="D3597" s="36" t="s">
        <v>17017</v>
      </c>
      <c r="E3597" s="36" t="s">
        <v>24707</v>
      </c>
      <c r="F3597" s="36" t="s">
        <v>18032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9758</v>
      </c>
      <c r="C3598" s="36" t="s">
        <v>120</v>
      </c>
      <c r="D3598" s="36" t="s">
        <v>17314</v>
      </c>
      <c r="E3598" s="36" t="s">
        <v>17035</v>
      </c>
      <c r="F3598" s="36" t="s">
        <v>18032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19460</v>
      </c>
      <c r="C3599" s="36" t="s">
        <v>120</v>
      </c>
      <c r="D3599" s="36" t="s">
        <v>17284</v>
      </c>
      <c r="E3599" s="36" t="s">
        <v>19876</v>
      </c>
      <c r="F3599" s="36" t="s">
        <v>18032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14879</v>
      </c>
      <c r="C3600" s="36" t="s">
        <v>120</v>
      </c>
      <c r="D3600" s="36" t="s">
        <v>17079</v>
      </c>
      <c r="E3600" s="36" t="s">
        <v>16836</v>
      </c>
      <c r="F3600" s="36" t="s">
        <v>18032</v>
      </c>
      <c r="G3600" s="36" t="s">
        <v>121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19461</v>
      </c>
      <c r="C3601" s="36" t="s">
        <v>120</v>
      </c>
      <c r="D3601" s="36" t="s">
        <v>17285</v>
      </c>
      <c r="E3601" s="36" t="s">
        <v>23801</v>
      </c>
      <c r="F3601" s="36" t="s">
        <v>18032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19462</v>
      </c>
      <c r="C3602" s="36" t="s">
        <v>120</v>
      </c>
      <c r="D3602" s="36" t="s">
        <v>17286</v>
      </c>
      <c r="E3602" s="36" t="s">
        <v>16842</v>
      </c>
      <c r="F3602" s="36" t="s">
        <v>18032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14880</v>
      </c>
      <c r="C3603" s="36" t="s">
        <v>120</v>
      </c>
      <c r="D3603" s="36" t="s">
        <v>17128</v>
      </c>
      <c r="E3603" s="36" t="s">
        <v>23964</v>
      </c>
      <c r="F3603" s="36" t="s">
        <v>18032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16239</v>
      </c>
      <c r="C3604" s="36" t="s">
        <v>120</v>
      </c>
      <c r="D3604" s="36" t="s">
        <v>17287</v>
      </c>
      <c r="E3604" s="36" t="s">
        <v>16821</v>
      </c>
      <c r="F3604" s="36" t="s">
        <v>18032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16240</v>
      </c>
      <c r="C3605" s="36" t="s">
        <v>120</v>
      </c>
      <c r="D3605" s="36" t="s">
        <v>17288</v>
      </c>
      <c r="E3605" s="36" t="s">
        <v>16819</v>
      </c>
      <c r="F3605" s="36" t="s">
        <v>18032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16241</v>
      </c>
      <c r="C3606" s="36" t="s">
        <v>120</v>
      </c>
      <c r="D3606" s="36" t="s">
        <v>17061</v>
      </c>
      <c r="E3606" s="36" t="s">
        <v>16957</v>
      </c>
      <c r="F3606" s="36" t="s">
        <v>18032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19732</v>
      </c>
      <c r="C3607" s="36" t="s">
        <v>120</v>
      </c>
      <c r="D3607" s="36" t="s">
        <v>17086</v>
      </c>
      <c r="E3607" s="36" t="s">
        <v>17036</v>
      </c>
      <c r="F3607" s="36" t="s">
        <v>18032</v>
      </c>
      <c r="G3607" s="36" t="s">
        <v>121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23365</v>
      </c>
      <c r="C3608" s="36" t="s">
        <v>120</v>
      </c>
      <c r="D3608" s="36" t="s">
        <v>17062</v>
      </c>
      <c r="E3608" s="36" t="s">
        <v>19441</v>
      </c>
      <c r="F3608" s="36" t="s">
        <v>18032</v>
      </c>
      <c r="G3608" s="36" t="s">
        <v>123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20414</v>
      </c>
      <c r="C3609" s="36" t="s">
        <v>120</v>
      </c>
      <c r="D3609" s="36" t="s">
        <v>16847</v>
      </c>
      <c r="E3609" s="36" t="s">
        <v>17495</v>
      </c>
      <c r="F3609" s="36" t="s">
        <v>18032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19841</v>
      </c>
      <c r="C3610" s="36" t="s">
        <v>120</v>
      </c>
      <c r="D3610" s="36" t="s">
        <v>16849</v>
      </c>
      <c r="E3610" s="36" t="s">
        <v>23011</v>
      </c>
      <c r="F3610" s="36" t="s">
        <v>18032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19413</v>
      </c>
      <c r="C3611" s="36" t="s">
        <v>120</v>
      </c>
      <c r="D3611" s="36" t="s">
        <v>16997</v>
      </c>
      <c r="E3611" s="36" t="s">
        <v>17680</v>
      </c>
      <c r="F3611" s="36" t="s">
        <v>18032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20586</v>
      </c>
      <c r="C3612" s="36" t="s">
        <v>120</v>
      </c>
      <c r="D3612" s="36" t="s">
        <v>16851</v>
      </c>
      <c r="E3612" s="36" t="s">
        <v>17225</v>
      </c>
      <c r="F3612" s="36" t="s">
        <v>18032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20903</v>
      </c>
      <c r="C3613" s="36" t="s">
        <v>120</v>
      </c>
      <c r="D3613" s="36" t="s">
        <v>17071</v>
      </c>
      <c r="E3613" s="36" t="s">
        <v>17281</v>
      </c>
      <c r="F3613" s="36" t="s">
        <v>18032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16079</v>
      </c>
      <c r="C3614" s="36" t="s">
        <v>120</v>
      </c>
      <c r="D3614" s="36" t="s">
        <v>17073</v>
      </c>
      <c r="E3614" s="36" t="s">
        <v>27057</v>
      </c>
      <c r="F3614" s="36" t="s">
        <v>18032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18991</v>
      </c>
      <c r="C3615" s="36" t="s">
        <v>120</v>
      </c>
      <c r="D3615" s="36" t="s">
        <v>17074</v>
      </c>
      <c r="E3615" s="36" t="s">
        <v>17226</v>
      </c>
      <c r="F3615" s="36" t="s">
        <v>18032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21078</v>
      </c>
      <c r="C3616" s="36" t="s">
        <v>120</v>
      </c>
      <c r="D3616" s="36" t="s">
        <v>16853</v>
      </c>
      <c r="E3616" s="36" t="s">
        <v>17261</v>
      </c>
      <c r="F3616" s="36" t="s">
        <v>18032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16673</v>
      </c>
      <c r="C3617" s="36" t="s">
        <v>120</v>
      </c>
      <c r="D3617" s="36" t="s">
        <v>17291</v>
      </c>
      <c r="E3617" s="36" t="s">
        <v>16895</v>
      </c>
      <c r="F3617" s="36" t="s">
        <v>18032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19414</v>
      </c>
      <c r="C3618" s="36" t="s">
        <v>120</v>
      </c>
      <c r="D3618" s="36" t="s">
        <v>16998</v>
      </c>
      <c r="E3618" s="36" t="s">
        <v>24920</v>
      </c>
      <c r="F3618" s="36" t="s">
        <v>18032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16531</v>
      </c>
      <c r="C3619" s="36" t="s">
        <v>120</v>
      </c>
      <c r="D3619" s="36" t="s">
        <v>16855</v>
      </c>
      <c r="E3619" s="36" t="s">
        <v>18629</v>
      </c>
      <c r="F3619" s="36" t="s">
        <v>18032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19023</v>
      </c>
      <c r="C3620" s="36" t="s">
        <v>120</v>
      </c>
      <c r="D3620" s="36" t="s">
        <v>16999</v>
      </c>
      <c r="E3620" s="36" t="s">
        <v>17226</v>
      </c>
      <c r="F3620" s="36" t="s">
        <v>18032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16532</v>
      </c>
      <c r="C3621" s="36" t="s">
        <v>120</v>
      </c>
      <c r="D3621" s="36" t="s">
        <v>17531</v>
      </c>
      <c r="E3621" s="36" t="s">
        <v>21648</v>
      </c>
      <c r="F3621" s="36" t="s">
        <v>18032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16449</v>
      </c>
      <c r="C3622" s="36" t="s">
        <v>120</v>
      </c>
      <c r="D3622" s="36" t="s">
        <v>16857</v>
      </c>
      <c r="E3622" s="36" t="s">
        <v>27058</v>
      </c>
      <c r="F3622" s="36" t="s">
        <v>18032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18992</v>
      </c>
      <c r="C3623" s="36" t="s">
        <v>120</v>
      </c>
      <c r="D3623" s="36" t="s">
        <v>17632</v>
      </c>
      <c r="E3623" s="36" t="s">
        <v>17777</v>
      </c>
      <c r="F3623" s="36" t="s">
        <v>18032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16584</v>
      </c>
      <c r="C3624" s="36" t="s">
        <v>120</v>
      </c>
      <c r="D3624" s="36" t="s">
        <v>16859</v>
      </c>
      <c r="E3624" s="36" t="s">
        <v>17513</v>
      </c>
      <c r="F3624" s="36" t="s">
        <v>18032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21685</v>
      </c>
      <c r="C3625" s="36" t="s">
        <v>120</v>
      </c>
      <c r="D3625" s="36" t="s">
        <v>17361</v>
      </c>
      <c r="E3625" s="36" t="s">
        <v>16994</v>
      </c>
      <c r="F3625" s="36" t="s">
        <v>18032</v>
      </c>
      <c r="G3625" s="36" t="s">
        <v>123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16450</v>
      </c>
      <c r="C3626" s="36" t="s">
        <v>120</v>
      </c>
      <c r="D3626" s="36" t="s">
        <v>16861</v>
      </c>
      <c r="E3626" s="36" t="s">
        <v>17621</v>
      </c>
      <c r="F3626" s="36" t="s">
        <v>18032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16451</v>
      </c>
      <c r="C3627" s="36" t="s">
        <v>120</v>
      </c>
      <c r="D3627" s="36" t="s">
        <v>16863</v>
      </c>
      <c r="E3627" s="36" t="s">
        <v>18282</v>
      </c>
      <c r="F3627" s="36" t="s">
        <v>18032</v>
      </c>
      <c r="G3627" s="36" t="s">
        <v>121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21840</v>
      </c>
      <c r="C3628" s="36" t="s">
        <v>120</v>
      </c>
      <c r="D3628" s="36" t="s">
        <v>17003</v>
      </c>
      <c r="E3628" s="36" t="s">
        <v>27059</v>
      </c>
      <c r="F3628" s="36" t="s">
        <v>18032</v>
      </c>
      <c r="G3628" s="36" t="s">
        <v>121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22094</v>
      </c>
      <c r="C3629" s="36" t="s">
        <v>120</v>
      </c>
      <c r="D3629" s="36" t="s">
        <v>16865</v>
      </c>
      <c r="E3629" s="36" t="s">
        <v>17655</v>
      </c>
      <c r="F3629" s="36" t="s">
        <v>18032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22499</v>
      </c>
      <c r="C3630" s="36" t="s">
        <v>120</v>
      </c>
      <c r="D3630" s="36" t="s">
        <v>16867</v>
      </c>
      <c r="E3630" s="36" t="s">
        <v>21396</v>
      </c>
      <c r="F3630" s="36" t="s">
        <v>18032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23589</v>
      </c>
      <c r="C3631" s="36" t="s">
        <v>120</v>
      </c>
      <c r="D3631" s="36" t="s">
        <v>16869</v>
      </c>
      <c r="E3631" s="36" t="s">
        <v>17384</v>
      </c>
      <c r="F3631" s="36" t="s">
        <v>18032</v>
      </c>
      <c r="G3631" s="36" t="s">
        <v>121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23590</v>
      </c>
      <c r="C3632" s="36" t="s">
        <v>120</v>
      </c>
      <c r="D3632" s="36" t="s">
        <v>17380</v>
      </c>
      <c r="E3632" s="36" t="s">
        <v>17158</v>
      </c>
      <c r="F3632" s="36" t="s">
        <v>18032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24012</v>
      </c>
      <c r="C3633" s="36" t="s">
        <v>120</v>
      </c>
      <c r="D3633" s="36" t="s">
        <v>17259</v>
      </c>
      <c r="E3633" s="36" t="s">
        <v>17009</v>
      </c>
      <c r="F3633" s="36" t="s">
        <v>18032</v>
      </c>
      <c r="G3633" s="36" t="s">
        <v>121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23787</v>
      </c>
      <c r="C3634" s="36" t="s">
        <v>120</v>
      </c>
      <c r="D3634" s="36" t="s">
        <v>17381</v>
      </c>
      <c r="E3634" s="36" t="s">
        <v>17399</v>
      </c>
      <c r="F3634" s="36" t="s">
        <v>18032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26168</v>
      </c>
      <c r="C3635" s="36" t="s">
        <v>120</v>
      </c>
      <c r="D3635" s="36" t="s">
        <v>16873</v>
      </c>
      <c r="E3635" s="36" t="s">
        <v>17313</v>
      </c>
      <c r="F3635" s="36" t="s">
        <v>18032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27060</v>
      </c>
      <c r="C3636" s="36" t="s">
        <v>120</v>
      </c>
      <c r="D3636" s="36" t="s">
        <v>17346</v>
      </c>
      <c r="E3636" s="36" t="s">
        <v>17193</v>
      </c>
      <c r="F3636" s="36" t="s">
        <v>18032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27061</v>
      </c>
      <c r="C3637" s="36" t="s">
        <v>120</v>
      </c>
      <c r="D3637" s="36" t="s">
        <v>17347</v>
      </c>
      <c r="E3637" s="36" t="s">
        <v>16854</v>
      </c>
      <c r="F3637" s="36" t="s">
        <v>18032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27062</v>
      </c>
      <c r="C3638" s="36" t="s">
        <v>120</v>
      </c>
      <c r="D3638" s="36" t="s">
        <v>17348</v>
      </c>
      <c r="E3638" s="36" t="s">
        <v>16852</v>
      </c>
      <c r="F3638" s="36" t="s">
        <v>18032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24423</v>
      </c>
      <c r="C3639" s="36" t="s">
        <v>120</v>
      </c>
      <c r="D3639" s="36" t="s">
        <v>17463</v>
      </c>
      <c r="E3639" s="36" t="s">
        <v>16848</v>
      </c>
      <c r="F3639" s="36" t="s">
        <v>18032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24424</v>
      </c>
      <c r="C3640" s="36" t="s">
        <v>120</v>
      </c>
      <c r="D3640" s="36" t="s">
        <v>17044</v>
      </c>
      <c r="E3640" s="36" t="s">
        <v>16824</v>
      </c>
      <c r="F3640" s="36" t="s">
        <v>18032</v>
      </c>
      <c r="G3640" s="36" t="s">
        <v>121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24425</v>
      </c>
      <c r="C3641" s="36" t="s">
        <v>120</v>
      </c>
      <c r="D3641" s="36" t="s">
        <v>17046</v>
      </c>
      <c r="E3641" s="36" t="s">
        <v>16916</v>
      </c>
      <c r="F3641" s="36" t="s">
        <v>18032</v>
      </c>
      <c r="G3641" s="36" t="s">
        <v>121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19938</v>
      </c>
      <c r="C3642" s="36" t="s">
        <v>120</v>
      </c>
      <c r="D3642" s="36" t="s">
        <v>17120</v>
      </c>
      <c r="E3642" s="36" t="s">
        <v>27323</v>
      </c>
      <c r="F3642" s="36" t="s">
        <v>18199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25523</v>
      </c>
      <c r="C3643" s="36" t="s">
        <v>120</v>
      </c>
      <c r="D3643" s="36" t="s">
        <v>17287</v>
      </c>
      <c r="E3643" s="36" t="s">
        <v>20555</v>
      </c>
      <c r="F3643" s="36" t="s">
        <v>18199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26220</v>
      </c>
      <c r="C3644" s="36" t="s">
        <v>120</v>
      </c>
      <c r="D3644" s="36" t="s">
        <v>17083</v>
      </c>
      <c r="E3644" s="36" t="s">
        <v>25729</v>
      </c>
      <c r="F3644" s="36" t="s">
        <v>18199</v>
      </c>
      <c r="G3644" s="36" t="s">
        <v>121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21571</v>
      </c>
      <c r="C3645" s="36" t="s">
        <v>120</v>
      </c>
      <c r="D3645" s="36" t="s">
        <v>17288</v>
      </c>
      <c r="E3645" s="36" t="s">
        <v>16821</v>
      </c>
      <c r="F3645" s="36" t="s">
        <v>18199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21572</v>
      </c>
      <c r="C3646" s="36" t="s">
        <v>120</v>
      </c>
      <c r="D3646" s="36" t="s">
        <v>17061</v>
      </c>
      <c r="E3646" s="36" t="s">
        <v>16819</v>
      </c>
      <c r="F3646" s="36" t="s">
        <v>18199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24164</v>
      </c>
      <c r="C3647" s="36" t="s">
        <v>120</v>
      </c>
      <c r="D3647" s="36" t="s">
        <v>17064</v>
      </c>
      <c r="E3647" s="36" t="s">
        <v>17551</v>
      </c>
      <c r="F3647" s="36" t="s">
        <v>18199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21578</v>
      </c>
      <c r="C3648" s="36" t="s">
        <v>120</v>
      </c>
      <c r="D3648" s="36" t="s">
        <v>16844</v>
      </c>
      <c r="E3648" s="36" t="s">
        <v>16819</v>
      </c>
      <c r="F3648" s="36" t="s">
        <v>18199</v>
      </c>
      <c r="G3648" s="36" t="s">
        <v>121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21993</v>
      </c>
      <c r="C3649" s="36" t="s">
        <v>120</v>
      </c>
      <c r="D3649" s="36" t="s">
        <v>16997</v>
      </c>
      <c r="E3649" s="36" t="s">
        <v>16819</v>
      </c>
      <c r="F3649" s="36" t="s">
        <v>18199</v>
      </c>
      <c r="G3649" s="36" t="s">
        <v>121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26253</v>
      </c>
      <c r="C3650" s="36" t="s">
        <v>120</v>
      </c>
      <c r="D3650" s="36" t="s">
        <v>17531</v>
      </c>
      <c r="E3650" s="36" t="s">
        <v>18059</v>
      </c>
      <c r="F3650" s="36" t="s">
        <v>18199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21994</v>
      </c>
      <c r="C3651" s="36" t="s">
        <v>120</v>
      </c>
      <c r="D3651" s="36" t="s">
        <v>16859</v>
      </c>
      <c r="E3651" s="36" t="s">
        <v>17028</v>
      </c>
      <c r="F3651" s="36" t="s">
        <v>18199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22212</v>
      </c>
      <c r="C3652" s="36" t="s">
        <v>120</v>
      </c>
      <c r="D3652" s="36" t="s">
        <v>16861</v>
      </c>
      <c r="E3652" s="36" t="s">
        <v>17030</v>
      </c>
      <c r="F3652" s="36" t="s">
        <v>18199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22590</v>
      </c>
      <c r="C3653" s="36" t="s">
        <v>120</v>
      </c>
      <c r="D3653" s="36" t="s">
        <v>16865</v>
      </c>
      <c r="E3653" s="36" t="s">
        <v>17037</v>
      </c>
      <c r="F3653" s="36" t="s">
        <v>18199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21995</v>
      </c>
      <c r="C3654" s="36" t="s">
        <v>120</v>
      </c>
      <c r="D3654" s="36" t="s">
        <v>17008</v>
      </c>
      <c r="E3654" s="36" t="s">
        <v>17030</v>
      </c>
      <c r="F3654" s="36" t="s">
        <v>18199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25108</v>
      </c>
      <c r="C3655" s="36" t="s">
        <v>120</v>
      </c>
      <c r="D3655" s="36" t="s">
        <v>16867</v>
      </c>
      <c r="E3655" s="36" t="s">
        <v>22617</v>
      </c>
      <c r="F3655" s="36" t="s">
        <v>18199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27617</v>
      </c>
      <c r="C3656" s="36" t="s">
        <v>120</v>
      </c>
      <c r="D3656" s="36" t="s">
        <v>17364</v>
      </c>
      <c r="E3656" s="36" t="s">
        <v>16947</v>
      </c>
      <c r="F3656" s="36" t="s">
        <v>18199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25109</v>
      </c>
      <c r="C3657" s="36" t="s">
        <v>120</v>
      </c>
      <c r="D3657" s="36" t="s">
        <v>16869</v>
      </c>
      <c r="E3657" s="36" t="s">
        <v>17979</v>
      </c>
      <c r="F3657" s="36" t="s">
        <v>18199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25110</v>
      </c>
      <c r="C3658" s="36" t="s">
        <v>120</v>
      </c>
      <c r="D3658" s="36" t="s">
        <v>17380</v>
      </c>
      <c r="E3658" s="36" t="s">
        <v>17605</v>
      </c>
      <c r="F3658" s="36" t="s">
        <v>18199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27618</v>
      </c>
      <c r="C3659" s="36" t="s">
        <v>120</v>
      </c>
      <c r="D3659" s="36" t="s">
        <v>17077</v>
      </c>
      <c r="E3659" s="36" t="s">
        <v>17618</v>
      </c>
      <c r="F3659" s="36" t="s">
        <v>18199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25111</v>
      </c>
      <c r="C3660" s="36" t="s">
        <v>120</v>
      </c>
      <c r="D3660" s="36" t="s">
        <v>17259</v>
      </c>
      <c r="E3660" s="36" t="s">
        <v>17814</v>
      </c>
      <c r="F3660" s="36" t="s">
        <v>18199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25473</v>
      </c>
      <c r="C3661" s="36" t="s">
        <v>120</v>
      </c>
      <c r="D3661" s="36" t="s">
        <v>17381</v>
      </c>
      <c r="E3661" s="36" t="s">
        <v>20562</v>
      </c>
      <c r="F3661" s="36" t="s">
        <v>18199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25825</v>
      </c>
      <c r="C3662" s="36" t="s">
        <v>120</v>
      </c>
      <c r="D3662" s="36" t="s">
        <v>16873</v>
      </c>
      <c r="E3662" s="36" t="s">
        <v>17214</v>
      </c>
      <c r="F3662" s="36" t="s">
        <v>18199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26221</v>
      </c>
      <c r="C3663" s="36" t="s">
        <v>120</v>
      </c>
      <c r="D3663" s="36" t="s">
        <v>17346</v>
      </c>
      <c r="E3663" s="36" t="s">
        <v>17243</v>
      </c>
      <c r="F3663" s="36" t="s">
        <v>18199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27324</v>
      </c>
      <c r="C3664" s="36" t="s">
        <v>120</v>
      </c>
      <c r="D3664" s="36" t="s">
        <v>17347</v>
      </c>
      <c r="E3664" s="36" t="s">
        <v>17544</v>
      </c>
      <c r="F3664" s="36" t="s">
        <v>18199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27325</v>
      </c>
      <c r="C3665" s="36" t="s">
        <v>120</v>
      </c>
      <c r="D3665" s="36" t="s">
        <v>17348</v>
      </c>
      <c r="E3665" s="36" t="s">
        <v>16889</v>
      </c>
      <c r="F3665" s="36" t="s">
        <v>18199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27326</v>
      </c>
      <c r="C3666" s="36" t="s">
        <v>120</v>
      </c>
      <c r="D3666" s="36" t="s">
        <v>17096</v>
      </c>
      <c r="E3666" s="36" t="s">
        <v>16970</v>
      </c>
      <c r="F3666" s="36" t="s">
        <v>18199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27327</v>
      </c>
      <c r="C3667" s="36" t="s">
        <v>120</v>
      </c>
      <c r="D3667" s="36" t="s">
        <v>17349</v>
      </c>
      <c r="E3667" s="36" t="s">
        <v>16979</v>
      </c>
      <c r="F3667" s="36" t="s">
        <v>18199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9638</v>
      </c>
      <c r="C3668" s="36" t="s">
        <v>120</v>
      </c>
      <c r="D3668" s="36" t="s">
        <v>18617</v>
      </c>
      <c r="E3668" s="36" t="s">
        <v>16836</v>
      </c>
      <c r="F3668" s="36" t="s">
        <v>18205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15087</v>
      </c>
      <c r="C3669" s="36" t="s">
        <v>120</v>
      </c>
      <c r="D3669" s="36" t="s">
        <v>18618</v>
      </c>
      <c r="E3669" s="36" t="s">
        <v>16836</v>
      </c>
      <c r="F3669" s="36" t="s">
        <v>18205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15088</v>
      </c>
      <c r="C3670" s="36" t="s">
        <v>120</v>
      </c>
      <c r="D3670" s="36" t="s">
        <v>18619</v>
      </c>
      <c r="E3670" s="36" t="s">
        <v>17075</v>
      </c>
      <c r="F3670" s="36" t="s">
        <v>18205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23949</v>
      </c>
      <c r="C3671" s="36" t="s">
        <v>120</v>
      </c>
      <c r="D3671" s="36" t="s">
        <v>17884</v>
      </c>
      <c r="E3671" s="36" t="s">
        <v>17497</v>
      </c>
      <c r="F3671" s="36" t="s">
        <v>18205</v>
      </c>
      <c r="G3671" s="36" t="s">
        <v>121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23950</v>
      </c>
      <c r="C3672" s="36" t="s">
        <v>120</v>
      </c>
      <c r="D3672" s="36" t="s">
        <v>17911</v>
      </c>
      <c r="E3672" s="36" t="s">
        <v>17401</v>
      </c>
      <c r="F3672" s="36" t="s">
        <v>18205</v>
      </c>
      <c r="G3672" s="36" t="s">
        <v>121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23951</v>
      </c>
      <c r="C3673" s="36" t="s">
        <v>120</v>
      </c>
      <c r="D3673" s="36" t="s">
        <v>17890</v>
      </c>
      <c r="E3673" s="36" t="s">
        <v>17446</v>
      </c>
      <c r="F3673" s="36" t="s">
        <v>18205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28378</v>
      </c>
      <c r="C3674" s="36" t="s">
        <v>120</v>
      </c>
      <c r="D3674" s="36" t="s">
        <v>21828</v>
      </c>
      <c r="E3674" s="36" t="s">
        <v>17360</v>
      </c>
      <c r="F3674" s="36" t="s">
        <v>18205</v>
      </c>
      <c r="G3674" s="36" t="s">
        <v>121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28379</v>
      </c>
      <c r="C3675" s="36" t="s">
        <v>120</v>
      </c>
      <c r="D3675" s="36" t="s">
        <v>18590</v>
      </c>
      <c r="E3675" s="36" t="s">
        <v>17522</v>
      </c>
      <c r="F3675" s="36" t="s">
        <v>18205</v>
      </c>
      <c r="G3675" s="36" t="s">
        <v>121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20314</v>
      </c>
      <c r="C3676" s="36" t="s">
        <v>120</v>
      </c>
      <c r="D3676" s="36" t="s">
        <v>17120</v>
      </c>
      <c r="E3676" s="36" t="s">
        <v>28478</v>
      </c>
      <c r="F3676" s="36" t="s">
        <v>18210</v>
      </c>
      <c r="G3676" s="36" t="s">
        <v>121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12820</v>
      </c>
      <c r="C3677" s="36" t="s">
        <v>120</v>
      </c>
      <c r="D3677" s="36" t="s">
        <v>17013</v>
      </c>
      <c r="E3677" s="36" t="s">
        <v>17534</v>
      </c>
      <c r="F3677" s="36" t="s">
        <v>18246</v>
      </c>
      <c r="G3677" s="36" t="s">
        <v>121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21402</v>
      </c>
      <c r="C3678" s="36" t="s">
        <v>120</v>
      </c>
      <c r="D3678" s="36" t="s">
        <v>17286</v>
      </c>
      <c r="E3678" s="36" t="s">
        <v>16902</v>
      </c>
      <c r="F3678" s="36" t="s">
        <v>18252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22365</v>
      </c>
      <c r="C3679" s="36" t="s">
        <v>188</v>
      </c>
      <c r="D3679" s="36" t="s">
        <v>17013</v>
      </c>
      <c r="E3679" s="36" t="s">
        <v>16912</v>
      </c>
      <c r="F3679" s="36" t="s">
        <v>18032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19490</v>
      </c>
      <c r="C3680" s="36" t="s">
        <v>188</v>
      </c>
      <c r="D3680" s="36" t="s">
        <v>17122</v>
      </c>
      <c r="E3680" s="36" t="s">
        <v>16819</v>
      </c>
      <c r="F3680" s="36" t="s">
        <v>18032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19491</v>
      </c>
      <c r="C3681" s="36" t="s">
        <v>188</v>
      </c>
      <c r="D3681" s="36" t="s">
        <v>17636</v>
      </c>
      <c r="E3681" s="36" t="s">
        <v>16821</v>
      </c>
      <c r="F3681" s="36" t="s">
        <v>18032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9736</v>
      </c>
      <c r="C3682" s="36" t="s">
        <v>188</v>
      </c>
      <c r="D3682" s="36" t="s">
        <v>17125</v>
      </c>
      <c r="E3682" s="36" t="s">
        <v>16819</v>
      </c>
      <c r="F3682" s="36" t="s">
        <v>18032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19492</v>
      </c>
      <c r="C3683" s="36" t="s">
        <v>188</v>
      </c>
      <c r="D3683" s="36" t="s">
        <v>17311</v>
      </c>
      <c r="E3683" s="36" t="s">
        <v>16821</v>
      </c>
      <c r="F3683" s="36" t="s">
        <v>18032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19493</v>
      </c>
      <c r="C3684" s="36" t="s">
        <v>188</v>
      </c>
      <c r="D3684" s="36" t="s">
        <v>17312</v>
      </c>
      <c r="E3684" s="36" t="s">
        <v>16957</v>
      </c>
      <c r="F3684" s="36" t="s">
        <v>18032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9738</v>
      </c>
      <c r="C3685" s="36" t="s">
        <v>188</v>
      </c>
      <c r="D3685" s="36" t="s">
        <v>17314</v>
      </c>
      <c r="E3685" s="36" t="s">
        <v>16823</v>
      </c>
      <c r="F3685" s="36" t="s">
        <v>18032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19494</v>
      </c>
      <c r="C3686" s="36" t="s">
        <v>188</v>
      </c>
      <c r="D3686" s="36" t="s">
        <v>17284</v>
      </c>
      <c r="E3686" s="36" t="s">
        <v>16819</v>
      </c>
      <c r="F3686" s="36" t="s">
        <v>18032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19495</v>
      </c>
      <c r="C3687" s="36" t="s">
        <v>188</v>
      </c>
      <c r="D3687" s="36" t="s">
        <v>17285</v>
      </c>
      <c r="E3687" s="36" t="s">
        <v>16821</v>
      </c>
      <c r="F3687" s="36" t="s">
        <v>18032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19496</v>
      </c>
      <c r="C3688" s="36" t="s">
        <v>188</v>
      </c>
      <c r="D3688" s="36" t="s">
        <v>17286</v>
      </c>
      <c r="E3688" s="36" t="s">
        <v>16823</v>
      </c>
      <c r="F3688" s="36" t="s">
        <v>18032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21515</v>
      </c>
      <c r="C3689" s="36" t="s">
        <v>188</v>
      </c>
      <c r="D3689" s="36" t="s">
        <v>17081</v>
      </c>
      <c r="E3689" s="36" t="s">
        <v>16819</v>
      </c>
      <c r="F3689" s="36" t="s">
        <v>18032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16242</v>
      </c>
      <c r="C3690" s="36" t="s">
        <v>188</v>
      </c>
      <c r="D3690" s="36" t="s">
        <v>17287</v>
      </c>
      <c r="E3690" s="36" t="s">
        <v>16854</v>
      </c>
      <c r="F3690" s="36" t="s">
        <v>18032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24076</v>
      </c>
      <c r="C3691" s="36" t="s">
        <v>188</v>
      </c>
      <c r="D3691" s="36" t="s">
        <v>17083</v>
      </c>
      <c r="E3691" s="36" t="s">
        <v>16822</v>
      </c>
      <c r="F3691" s="36" t="s">
        <v>18032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22959</v>
      </c>
      <c r="C3692" s="36" t="s">
        <v>188</v>
      </c>
      <c r="D3692" s="36" t="s">
        <v>17085</v>
      </c>
      <c r="E3692" s="36" t="s">
        <v>16821</v>
      </c>
      <c r="F3692" s="36" t="s">
        <v>18032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21708</v>
      </c>
      <c r="C3693" s="36" t="s">
        <v>188</v>
      </c>
      <c r="D3693" s="36" t="s">
        <v>17086</v>
      </c>
      <c r="E3693" s="36" t="s">
        <v>16821</v>
      </c>
      <c r="F3693" s="36" t="s">
        <v>18032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19497</v>
      </c>
      <c r="C3694" s="36" t="s">
        <v>188</v>
      </c>
      <c r="D3694" s="36" t="s">
        <v>17062</v>
      </c>
      <c r="E3694" s="36" t="s">
        <v>16960</v>
      </c>
      <c r="F3694" s="36" t="s">
        <v>18032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23636</v>
      </c>
      <c r="C3695" s="36" t="s">
        <v>188</v>
      </c>
      <c r="D3695" s="36" t="s">
        <v>17063</v>
      </c>
      <c r="E3695" s="36" t="s">
        <v>16951</v>
      </c>
      <c r="F3695" s="36" t="s">
        <v>18032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24077</v>
      </c>
      <c r="C3696" s="36" t="s">
        <v>188</v>
      </c>
      <c r="D3696" s="36" t="s">
        <v>17064</v>
      </c>
      <c r="E3696" s="36" t="s">
        <v>16912</v>
      </c>
      <c r="F3696" s="36" t="s">
        <v>18032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20472</v>
      </c>
      <c r="C3697" s="36" t="s">
        <v>188</v>
      </c>
      <c r="D3697" s="36" t="s">
        <v>16844</v>
      </c>
      <c r="E3697" s="36" t="s">
        <v>16821</v>
      </c>
      <c r="F3697" s="36" t="s">
        <v>18032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21878</v>
      </c>
      <c r="C3698" s="36" t="s">
        <v>188</v>
      </c>
      <c r="D3698" s="36" t="s">
        <v>16846</v>
      </c>
      <c r="E3698" s="36" t="s">
        <v>16874</v>
      </c>
      <c r="F3698" s="36" t="s">
        <v>18032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19902</v>
      </c>
      <c r="C3699" s="36" t="s">
        <v>188</v>
      </c>
      <c r="D3699" s="36" t="s">
        <v>16847</v>
      </c>
      <c r="E3699" s="36" t="s">
        <v>16960</v>
      </c>
      <c r="F3699" s="36" t="s">
        <v>18032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21516</v>
      </c>
      <c r="C3700" s="36" t="s">
        <v>188</v>
      </c>
      <c r="D3700" s="36" t="s">
        <v>17065</v>
      </c>
      <c r="E3700" s="36" t="s">
        <v>16819</v>
      </c>
      <c r="F3700" s="36" t="s">
        <v>18032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19498</v>
      </c>
      <c r="C3701" s="36" t="s">
        <v>188</v>
      </c>
      <c r="D3701" s="36" t="s">
        <v>16849</v>
      </c>
      <c r="E3701" s="36" t="s">
        <v>16819</v>
      </c>
      <c r="F3701" s="36" t="s">
        <v>18032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21879</v>
      </c>
      <c r="C3702" s="36" t="s">
        <v>188</v>
      </c>
      <c r="D3702" s="36" t="s">
        <v>17067</v>
      </c>
      <c r="E3702" s="36" t="s">
        <v>16821</v>
      </c>
      <c r="F3702" s="36" t="s">
        <v>18032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19499</v>
      </c>
      <c r="C3703" s="36" t="s">
        <v>188</v>
      </c>
      <c r="D3703" s="36" t="s">
        <v>16997</v>
      </c>
      <c r="E3703" s="36" t="s">
        <v>16912</v>
      </c>
      <c r="F3703" s="36" t="s">
        <v>18032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23637</v>
      </c>
      <c r="C3704" s="36" t="s">
        <v>188</v>
      </c>
      <c r="D3704" s="36" t="s">
        <v>17069</v>
      </c>
      <c r="E3704" s="36" t="s">
        <v>16916</v>
      </c>
      <c r="F3704" s="36" t="s">
        <v>18032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18948</v>
      </c>
      <c r="C3705" s="36" t="s">
        <v>188</v>
      </c>
      <c r="D3705" s="36" t="s">
        <v>16851</v>
      </c>
      <c r="E3705" s="36" t="s">
        <v>16958</v>
      </c>
      <c r="F3705" s="36" t="s">
        <v>18032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22366</v>
      </c>
      <c r="C3706" s="36" t="s">
        <v>188</v>
      </c>
      <c r="D3706" s="36" t="s">
        <v>17071</v>
      </c>
      <c r="E3706" s="36" t="s">
        <v>16874</v>
      </c>
      <c r="F3706" s="36" t="s">
        <v>18032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16533</v>
      </c>
      <c r="C3707" s="36" t="s">
        <v>188</v>
      </c>
      <c r="D3707" s="36" t="s">
        <v>17073</v>
      </c>
      <c r="E3707" s="36" t="s">
        <v>16822</v>
      </c>
      <c r="F3707" s="36" t="s">
        <v>18032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21709</v>
      </c>
      <c r="C3708" s="36" t="s">
        <v>188</v>
      </c>
      <c r="D3708" s="36" t="s">
        <v>17074</v>
      </c>
      <c r="E3708" s="36" t="s">
        <v>16912</v>
      </c>
      <c r="F3708" s="36" t="s">
        <v>18032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16798</v>
      </c>
      <c r="C3709" s="36" t="s">
        <v>188</v>
      </c>
      <c r="D3709" s="36" t="s">
        <v>16853</v>
      </c>
      <c r="E3709" s="36" t="s">
        <v>16912</v>
      </c>
      <c r="F3709" s="36" t="s">
        <v>18032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23638</v>
      </c>
      <c r="C3710" s="36" t="s">
        <v>188</v>
      </c>
      <c r="D3710" s="36" t="s">
        <v>17291</v>
      </c>
      <c r="E3710" s="36" t="s">
        <v>17136</v>
      </c>
      <c r="F3710" s="36" t="s">
        <v>18032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21710</v>
      </c>
      <c r="C3711" s="36" t="s">
        <v>188</v>
      </c>
      <c r="D3711" s="36" t="s">
        <v>16998</v>
      </c>
      <c r="E3711" s="36" t="s">
        <v>16960</v>
      </c>
      <c r="F3711" s="36" t="s">
        <v>18032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21711</v>
      </c>
      <c r="C3712" s="36" t="s">
        <v>188</v>
      </c>
      <c r="D3712" s="36" t="s">
        <v>16855</v>
      </c>
      <c r="E3712" s="36" t="s">
        <v>16960</v>
      </c>
      <c r="F3712" s="36" t="s">
        <v>18032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21712</v>
      </c>
      <c r="C3713" s="36" t="s">
        <v>188</v>
      </c>
      <c r="D3713" s="36" t="s">
        <v>16999</v>
      </c>
      <c r="E3713" s="36" t="s">
        <v>16960</v>
      </c>
      <c r="F3713" s="36" t="s">
        <v>18032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22540</v>
      </c>
      <c r="C3714" s="36" t="s">
        <v>188</v>
      </c>
      <c r="D3714" s="36" t="s">
        <v>17531</v>
      </c>
      <c r="E3714" s="36" t="s">
        <v>16875</v>
      </c>
      <c r="F3714" s="36" t="s">
        <v>18032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21880</v>
      </c>
      <c r="C3715" s="36" t="s">
        <v>188</v>
      </c>
      <c r="D3715" s="36" t="s">
        <v>16857</v>
      </c>
      <c r="E3715" s="36" t="s">
        <v>16916</v>
      </c>
      <c r="F3715" s="36" t="s">
        <v>18032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19500</v>
      </c>
      <c r="C3716" s="36" t="s">
        <v>188</v>
      </c>
      <c r="D3716" s="36" t="s">
        <v>17632</v>
      </c>
      <c r="E3716" s="36" t="s">
        <v>16916</v>
      </c>
      <c r="F3716" s="36" t="s">
        <v>18032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22367</v>
      </c>
      <c r="C3717" s="36" t="s">
        <v>188</v>
      </c>
      <c r="D3717" s="36" t="s">
        <v>16859</v>
      </c>
      <c r="E3717" s="36" t="s">
        <v>16960</v>
      </c>
      <c r="F3717" s="36" t="s">
        <v>18032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23186</v>
      </c>
      <c r="C3718" s="36" t="s">
        <v>188</v>
      </c>
      <c r="D3718" s="36" t="s">
        <v>17361</v>
      </c>
      <c r="E3718" s="36" t="s">
        <v>16960</v>
      </c>
      <c r="F3718" s="36" t="s">
        <v>18032</v>
      </c>
      <c r="G3718" s="36" t="s">
        <v>123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22118</v>
      </c>
      <c r="C3719" s="36" t="s">
        <v>188</v>
      </c>
      <c r="D3719" s="36" t="s">
        <v>16861</v>
      </c>
      <c r="E3719" s="36" t="s">
        <v>16958</v>
      </c>
      <c r="F3719" s="36" t="s">
        <v>18032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19501</v>
      </c>
      <c r="C3720" s="36" t="s">
        <v>188</v>
      </c>
      <c r="D3720" s="36" t="s">
        <v>16863</v>
      </c>
      <c r="E3720" s="36" t="s">
        <v>16823</v>
      </c>
      <c r="F3720" s="36" t="s">
        <v>18032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22368</v>
      </c>
      <c r="C3721" s="36" t="s">
        <v>188</v>
      </c>
      <c r="D3721" s="36" t="s">
        <v>17003</v>
      </c>
      <c r="E3721" s="36" t="s">
        <v>16874</v>
      </c>
      <c r="F3721" s="36" t="s">
        <v>18032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23378</v>
      </c>
      <c r="C3722" s="36" t="s">
        <v>188</v>
      </c>
      <c r="D3722" s="36" t="s">
        <v>16865</v>
      </c>
      <c r="E3722" s="36" t="s">
        <v>16951</v>
      </c>
      <c r="F3722" s="36" t="s">
        <v>18032</v>
      </c>
      <c r="G3722" s="36" t="s">
        <v>123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23639</v>
      </c>
      <c r="C3723" s="36" t="s">
        <v>188</v>
      </c>
      <c r="D3723" s="36" t="s">
        <v>16867</v>
      </c>
      <c r="E3723" s="36" t="s">
        <v>16848</v>
      </c>
      <c r="F3723" s="36" t="s">
        <v>18032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23811</v>
      </c>
      <c r="C3724" s="36" t="s">
        <v>188</v>
      </c>
      <c r="D3724" s="36" t="s">
        <v>16869</v>
      </c>
      <c r="E3724" s="36" t="s">
        <v>16920</v>
      </c>
      <c r="F3724" s="36" t="s">
        <v>18032</v>
      </c>
      <c r="G3724" s="36" t="s">
        <v>123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24078</v>
      </c>
      <c r="C3725" s="36" t="s">
        <v>188</v>
      </c>
      <c r="D3725" s="36" t="s">
        <v>17380</v>
      </c>
      <c r="E3725" s="36" t="s">
        <v>17357</v>
      </c>
      <c r="F3725" s="36" t="s">
        <v>18032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25002</v>
      </c>
      <c r="C3726" s="36" t="s">
        <v>188</v>
      </c>
      <c r="D3726" s="36" t="s">
        <v>17259</v>
      </c>
      <c r="E3726" s="36" t="s">
        <v>16841</v>
      </c>
      <c r="F3726" s="36" t="s">
        <v>18032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24079</v>
      </c>
      <c r="C3727" s="36" t="s">
        <v>188</v>
      </c>
      <c r="D3727" s="36" t="s">
        <v>17381</v>
      </c>
      <c r="E3727" s="36" t="s">
        <v>17174</v>
      </c>
      <c r="F3727" s="36" t="s">
        <v>18032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26049</v>
      </c>
      <c r="C3728" s="36" t="s">
        <v>188</v>
      </c>
      <c r="D3728" s="36" t="s">
        <v>16873</v>
      </c>
      <c r="E3728" s="36" t="s">
        <v>17075</v>
      </c>
      <c r="F3728" s="36" t="s">
        <v>18032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26781</v>
      </c>
      <c r="C3729" s="36" t="s">
        <v>188</v>
      </c>
      <c r="D3729" s="36" t="s">
        <v>17346</v>
      </c>
      <c r="E3729" s="36" t="s">
        <v>17386</v>
      </c>
      <c r="F3729" s="36" t="s">
        <v>18032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26782</v>
      </c>
      <c r="C3730" s="36" t="s">
        <v>188</v>
      </c>
      <c r="D3730" s="36" t="s">
        <v>17347</v>
      </c>
      <c r="E3730" s="36" t="s">
        <v>17011</v>
      </c>
      <c r="F3730" s="36" t="s">
        <v>18032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26783</v>
      </c>
      <c r="C3731" s="36" t="s">
        <v>188</v>
      </c>
      <c r="D3731" s="36" t="s">
        <v>17044</v>
      </c>
      <c r="E3731" s="36" t="s">
        <v>17767</v>
      </c>
      <c r="F3731" s="36" t="s">
        <v>18032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19983</v>
      </c>
      <c r="C3732" s="36" t="s">
        <v>188</v>
      </c>
      <c r="D3732" s="36" t="s">
        <v>17120</v>
      </c>
      <c r="E3732" s="36" t="s">
        <v>16826</v>
      </c>
      <c r="F3732" s="36" t="s">
        <v>18199</v>
      </c>
      <c r="G3732" s="36" t="s">
        <v>123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25543</v>
      </c>
      <c r="C3733" s="36" t="s">
        <v>188</v>
      </c>
      <c r="D3733" s="36" t="s">
        <v>17287</v>
      </c>
      <c r="E3733" s="36" t="s">
        <v>19199</v>
      </c>
      <c r="F3733" s="36" t="s">
        <v>18199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21553</v>
      </c>
      <c r="C3734" s="36" t="s">
        <v>188</v>
      </c>
      <c r="D3734" s="36" t="s">
        <v>17288</v>
      </c>
      <c r="E3734" s="36" t="s">
        <v>16942</v>
      </c>
      <c r="F3734" s="36" t="s">
        <v>18199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21740</v>
      </c>
      <c r="C3735" s="36" t="s">
        <v>188</v>
      </c>
      <c r="D3735" s="36" t="s">
        <v>17289</v>
      </c>
      <c r="E3735" s="36" t="s">
        <v>16920</v>
      </c>
      <c r="F3735" s="36" t="s">
        <v>18199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21741</v>
      </c>
      <c r="C3736" s="36" t="s">
        <v>188</v>
      </c>
      <c r="D3736" s="36" t="s">
        <v>17064</v>
      </c>
      <c r="E3736" s="36" t="s">
        <v>16958</v>
      </c>
      <c r="F3736" s="36" t="s">
        <v>18199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21554</v>
      </c>
      <c r="C3737" s="36" t="s">
        <v>188</v>
      </c>
      <c r="D3737" s="36" t="s">
        <v>16844</v>
      </c>
      <c r="E3737" s="36" t="s">
        <v>16824</v>
      </c>
      <c r="F3737" s="36" t="s">
        <v>18199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27814</v>
      </c>
      <c r="C3738" s="36" t="s">
        <v>188</v>
      </c>
      <c r="D3738" s="36" t="s">
        <v>16846</v>
      </c>
      <c r="E3738" s="36" t="s">
        <v>16842</v>
      </c>
      <c r="F3738" s="36" t="s">
        <v>18199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23408</v>
      </c>
      <c r="C3739" s="36" t="s">
        <v>188</v>
      </c>
      <c r="D3739" s="36" t="s">
        <v>17067</v>
      </c>
      <c r="E3739" s="36" t="s">
        <v>17006</v>
      </c>
      <c r="F3739" s="36" t="s">
        <v>18199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27815</v>
      </c>
      <c r="C3740" s="36" t="s">
        <v>188</v>
      </c>
      <c r="D3740" s="36" t="s">
        <v>16997</v>
      </c>
      <c r="E3740" s="36" t="s">
        <v>16878</v>
      </c>
      <c r="F3740" s="36" t="s">
        <v>18199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23827</v>
      </c>
      <c r="C3741" s="36" t="s">
        <v>188</v>
      </c>
      <c r="D3741" s="36" t="s">
        <v>17073</v>
      </c>
      <c r="E3741" s="36" t="s">
        <v>17188</v>
      </c>
      <c r="F3741" s="36" t="s">
        <v>18199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24773</v>
      </c>
      <c r="C3742" s="36" t="s">
        <v>188</v>
      </c>
      <c r="D3742" s="36" t="s">
        <v>17074</v>
      </c>
      <c r="E3742" s="36" t="s">
        <v>16842</v>
      </c>
      <c r="F3742" s="36" t="s">
        <v>18199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23828</v>
      </c>
      <c r="C3743" s="36" t="s">
        <v>188</v>
      </c>
      <c r="D3743" s="36" t="s">
        <v>17291</v>
      </c>
      <c r="E3743" s="36" t="s">
        <v>16964</v>
      </c>
      <c r="F3743" s="36" t="s">
        <v>18199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27816</v>
      </c>
      <c r="C3744" s="36" t="s">
        <v>188</v>
      </c>
      <c r="D3744" s="36" t="s">
        <v>16998</v>
      </c>
      <c r="E3744" s="36" t="s">
        <v>16877</v>
      </c>
      <c r="F3744" s="36" t="s">
        <v>18199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24135</v>
      </c>
      <c r="C3745" s="36" t="s">
        <v>188</v>
      </c>
      <c r="D3745" s="36" t="s">
        <v>17531</v>
      </c>
      <c r="E3745" s="36" t="s">
        <v>17232</v>
      </c>
      <c r="F3745" s="36" t="s">
        <v>18199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23409</v>
      </c>
      <c r="C3746" s="36" t="s">
        <v>188</v>
      </c>
      <c r="D3746" s="36" t="s">
        <v>16857</v>
      </c>
      <c r="E3746" s="36" t="s">
        <v>16921</v>
      </c>
      <c r="F3746" s="36" t="s">
        <v>18199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23410</v>
      </c>
      <c r="C3747" s="36" t="s">
        <v>188</v>
      </c>
      <c r="D3747" s="36" t="s">
        <v>17361</v>
      </c>
      <c r="E3747" s="36" t="s">
        <v>17298</v>
      </c>
      <c r="F3747" s="36" t="s">
        <v>18199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24502</v>
      </c>
      <c r="C3748" s="36" t="s">
        <v>188</v>
      </c>
      <c r="D3748" s="36" t="s">
        <v>16861</v>
      </c>
      <c r="E3748" s="36" t="s">
        <v>16850</v>
      </c>
      <c r="F3748" s="36" t="s">
        <v>18199</v>
      </c>
      <c r="G3748" s="36" t="s">
        <v>123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27817</v>
      </c>
      <c r="C3749" s="36" t="s">
        <v>188</v>
      </c>
      <c r="D3749" s="36" t="s">
        <v>16863</v>
      </c>
      <c r="E3749" s="36" t="s">
        <v>17050</v>
      </c>
      <c r="F3749" s="36" t="s">
        <v>18199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27818</v>
      </c>
      <c r="C3750" s="36" t="s">
        <v>188</v>
      </c>
      <c r="D3750" s="36" t="s">
        <v>17362</v>
      </c>
      <c r="E3750" s="36" t="s">
        <v>16879</v>
      </c>
      <c r="F3750" s="36" t="s">
        <v>18199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27819</v>
      </c>
      <c r="C3751" s="36" t="s">
        <v>188</v>
      </c>
      <c r="D3751" s="36" t="s">
        <v>17003</v>
      </c>
      <c r="E3751" s="36" t="s">
        <v>16883</v>
      </c>
      <c r="F3751" s="36" t="s">
        <v>18199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27820</v>
      </c>
      <c r="C3752" s="36" t="s">
        <v>188</v>
      </c>
      <c r="D3752" s="36" t="s">
        <v>17005</v>
      </c>
      <c r="E3752" s="36" t="s">
        <v>16852</v>
      </c>
      <c r="F3752" s="36" t="s">
        <v>18199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27821</v>
      </c>
      <c r="C3753" s="36" t="s">
        <v>188</v>
      </c>
      <c r="D3753" s="36" t="s">
        <v>17646</v>
      </c>
      <c r="E3753" s="36" t="s">
        <v>16884</v>
      </c>
      <c r="F3753" s="36" t="s">
        <v>18199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24136</v>
      </c>
      <c r="C3754" s="36" t="s">
        <v>188</v>
      </c>
      <c r="D3754" s="36" t="s">
        <v>16865</v>
      </c>
      <c r="E3754" s="36" t="s">
        <v>17233</v>
      </c>
      <c r="F3754" s="36" t="s">
        <v>18199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24137</v>
      </c>
      <c r="C3755" s="36" t="s">
        <v>188</v>
      </c>
      <c r="D3755" s="36" t="s">
        <v>17008</v>
      </c>
      <c r="E3755" s="36" t="s">
        <v>17172</v>
      </c>
      <c r="F3755" s="36" t="s">
        <v>18199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27822</v>
      </c>
      <c r="C3756" s="36" t="s">
        <v>188</v>
      </c>
      <c r="D3756" s="36" t="s">
        <v>17363</v>
      </c>
      <c r="E3756" s="36" t="s">
        <v>16886</v>
      </c>
      <c r="F3756" s="36" t="s">
        <v>18199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25205</v>
      </c>
      <c r="C3757" s="36" t="s">
        <v>188</v>
      </c>
      <c r="D3757" s="36" t="s">
        <v>16867</v>
      </c>
      <c r="E3757" s="36" t="s">
        <v>17148</v>
      </c>
      <c r="F3757" s="36" t="s">
        <v>18199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27823</v>
      </c>
      <c r="C3758" s="36" t="s">
        <v>188</v>
      </c>
      <c r="D3758" s="36" t="s">
        <v>17010</v>
      </c>
      <c r="E3758" s="36" t="s">
        <v>16967</v>
      </c>
      <c r="F3758" s="36" t="s">
        <v>18199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25206</v>
      </c>
      <c r="C3759" s="36" t="s">
        <v>188</v>
      </c>
      <c r="D3759" s="36" t="s">
        <v>16869</v>
      </c>
      <c r="E3759" s="36" t="s">
        <v>17072</v>
      </c>
      <c r="F3759" s="36" t="s">
        <v>18199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27824</v>
      </c>
      <c r="C3760" s="36" t="s">
        <v>188</v>
      </c>
      <c r="D3760" s="36" t="s">
        <v>18002</v>
      </c>
      <c r="E3760" s="36" t="s">
        <v>17121</v>
      </c>
      <c r="F3760" s="36" t="s">
        <v>18199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27825</v>
      </c>
      <c r="C3761" s="36" t="s">
        <v>188</v>
      </c>
      <c r="D3761" s="36" t="s">
        <v>17012</v>
      </c>
      <c r="E3761" s="36" t="s">
        <v>17196</v>
      </c>
      <c r="F3761" s="36" t="s">
        <v>18199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27826</v>
      </c>
      <c r="C3762" s="36" t="s">
        <v>188</v>
      </c>
      <c r="D3762" s="36" t="s">
        <v>17847</v>
      </c>
      <c r="E3762" s="36" t="s">
        <v>16862</v>
      </c>
      <c r="F3762" s="36" t="s">
        <v>18199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25544</v>
      </c>
      <c r="C3763" s="36" t="s">
        <v>188</v>
      </c>
      <c r="D3763" s="36" t="s">
        <v>17380</v>
      </c>
      <c r="E3763" s="36" t="s">
        <v>17110</v>
      </c>
      <c r="F3763" s="36" t="s">
        <v>18199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27827</v>
      </c>
      <c r="C3764" s="36" t="s">
        <v>188</v>
      </c>
      <c r="D3764" s="36" t="s">
        <v>17318</v>
      </c>
      <c r="E3764" s="36" t="s">
        <v>17292</v>
      </c>
      <c r="F3764" s="36" t="s">
        <v>18199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26275</v>
      </c>
      <c r="C3765" s="36" t="s">
        <v>188</v>
      </c>
      <c r="D3765" s="36" t="s">
        <v>17366</v>
      </c>
      <c r="E3765" s="36" t="s">
        <v>16937</v>
      </c>
      <c r="F3765" s="36" t="s">
        <v>18199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25207</v>
      </c>
      <c r="C3766" s="36" t="s">
        <v>188</v>
      </c>
      <c r="D3766" s="36" t="s">
        <v>17259</v>
      </c>
      <c r="E3766" s="36" t="s">
        <v>17206</v>
      </c>
      <c r="F3766" s="36" t="s">
        <v>18199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26276</v>
      </c>
      <c r="C3767" s="36" t="s">
        <v>188</v>
      </c>
      <c r="D3767" s="36" t="s">
        <v>17381</v>
      </c>
      <c r="E3767" s="36" t="s">
        <v>16830</v>
      </c>
      <c r="F3767" s="36" t="s">
        <v>18199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25872</v>
      </c>
      <c r="C3768" s="36" t="s">
        <v>188</v>
      </c>
      <c r="D3768" s="36" t="s">
        <v>16873</v>
      </c>
      <c r="E3768" s="36" t="s">
        <v>17214</v>
      </c>
      <c r="F3768" s="36" t="s">
        <v>18199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26277</v>
      </c>
      <c r="C3769" s="36" t="s">
        <v>188</v>
      </c>
      <c r="D3769" s="36" t="s">
        <v>17346</v>
      </c>
      <c r="E3769" s="36" t="s">
        <v>17644</v>
      </c>
      <c r="F3769" s="36" t="s">
        <v>18199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8586</v>
      </c>
      <c r="C3770" s="36" t="s">
        <v>188</v>
      </c>
      <c r="D3770" s="36" t="s">
        <v>18617</v>
      </c>
      <c r="E3770" s="36" t="s">
        <v>17023</v>
      </c>
      <c r="F3770" s="36" t="s">
        <v>18205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15089</v>
      </c>
      <c r="C3771" s="36" t="s">
        <v>188</v>
      </c>
      <c r="D3771" s="36" t="s">
        <v>17294</v>
      </c>
      <c r="E3771" s="36" t="s">
        <v>16912</v>
      </c>
      <c r="F3771" s="36" t="s">
        <v>18205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15090</v>
      </c>
      <c r="C3772" s="36" t="s">
        <v>188</v>
      </c>
      <c r="D3772" s="36" t="s">
        <v>18618</v>
      </c>
      <c r="E3772" s="36" t="s">
        <v>16836</v>
      </c>
      <c r="F3772" s="36" t="s">
        <v>18205</v>
      </c>
      <c r="G3772" s="36" t="s">
        <v>123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23955</v>
      </c>
      <c r="C3773" s="36" t="s">
        <v>188</v>
      </c>
      <c r="D3773" s="36" t="s">
        <v>17884</v>
      </c>
      <c r="E3773" s="36" t="s">
        <v>17025</v>
      </c>
      <c r="F3773" s="36" t="s">
        <v>18205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28165</v>
      </c>
      <c r="C3774" s="36" t="s">
        <v>188</v>
      </c>
      <c r="D3774" s="36" t="s">
        <v>18918</v>
      </c>
      <c r="E3774" s="36" t="s">
        <v>17261</v>
      </c>
      <c r="F3774" s="36" t="s">
        <v>18205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28166</v>
      </c>
      <c r="C3775" s="36" t="s">
        <v>188</v>
      </c>
      <c r="D3775" s="36" t="s">
        <v>17911</v>
      </c>
      <c r="E3775" s="36" t="s">
        <v>16940</v>
      </c>
      <c r="F3775" s="36" t="s">
        <v>18205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28167</v>
      </c>
      <c r="C3776" s="36" t="s">
        <v>188</v>
      </c>
      <c r="D3776" s="36" t="s">
        <v>21828</v>
      </c>
      <c r="E3776" s="36" t="s">
        <v>17402</v>
      </c>
      <c r="F3776" s="36" t="s">
        <v>18205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20334</v>
      </c>
      <c r="C3777" s="36" t="s">
        <v>188</v>
      </c>
      <c r="D3777" s="36" t="s">
        <v>17120</v>
      </c>
      <c r="E3777" s="36" t="s">
        <v>17239</v>
      </c>
      <c r="F3777" s="36" t="s">
        <v>18210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2398</v>
      </c>
      <c r="C3778" s="36" t="s">
        <v>188</v>
      </c>
      <c r="D3778" s="36" t="s">
        <v>17013</v>
      </c>
      <c r="E3778" s="36" t="s">
        <v>17087</v>
      </c>
      <c r="F3778" s="36" t="s">
        <v>18246</v>
      </c>
      <c r="G3778" s="36" t="s">
        <v>123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22460</v>
      </c>
      <c r="C3779" s="36" t="s">
        <v>188</v>
      </c>
      <c r="D3779" s="36" t="s">
        <v>17016</v>
      </c>
      <c r="E3779" s="36" t="s">
        <v>16885</v>
      </c>
      <c r="F3779" s="36" t="s">
        <v>18256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9639</v>
      </c>
      <c r="B3780" s="36" t="s">
        <v>28995</v>
      </c>
      <c r="C3780" s="36" t="s">
        <v>120</v>
      </c>
      <c r="D3780" s="36" t="s">
        <v>17394</v>
      </c>
      <c r="E3780" s="36" t="s">
        <v>17778</v>
      </c>
      <c r="F3780" s="36" t="s">
        <v>18032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21267</v>
      </c>
      <c r="C3781" s="36" t="s">
        <v>120</v>
      </c>
      <c r="D3781" s="36" t="s">
        <v>18779</v>
      </c>
      <c r="E3781" s="36" t="s">
        <v>16836</v>
      </c>
      <c r="F3781" s="36" t="s">
        <v>18032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26169</v>
      </c>
      <c r="C3782" s="36" t="s">
        <v>120</v>
      </c>
      <c r="D3782" s="36" t="s">
        <v>17819</v>
      </c>
      <c r="E3782" s="36" t="s">
        <v>17746</v>
      </c>
      <c r="F3782" s="36" t="s">
        <v>18032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22500</v>
      </c>
      <c r="C3783" s="36" t="s">
        <v>120</v>
      </c>
      <c r="D3783" s="36" t="s">
        <v>22501</v>
      </c>
      <c r="E3783" s="36" t="s">
        <v>17339</v>
      </c>
      <c r="F3783" s="36" t="s">
        <v>18032</v>
      </c>
      <c r="G3783" s="36" t="s">
        <v>121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22928</v>
      </c>
      <c r="C3784" s="36" t="s">
        <v>120</v>
      </c>
      <c r="D3784" s="36" t="s">
        <v>18204</v>
      </c>
      <c r="E3784" s="36" t="s">
        <v>17327</v>
      </c>
      <c r="F3784" s="36" t="s">
        <v>18032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21064</v>
      </c>
      <c r="C3785" s="36" t="s">
        <v>120</v>
      </c>
      <c r="D3785" s="36" t="s">
        <v>18785</v>
      </c>
      <c r="E3785" s="36" t="s">
        <v>17141</v>
      </c>
      <c r="F3785" s="36" t="s">
        <v>18032</v>
      </c>
      <c r="G3785" s="36" t="s">
        <v>121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23157</v>
      </c>
      <c r="C3786" s="36" t="s">
        <v>120</v>
      </c>
      <c r="D3786" s="36" t="s">
        <v>21386</v>
      </c>
      <c r="E3786" s="36" t="s">
        <v>16923</v>
      </c>
      <c r="F3786" s="36" t="s">
        <v>18032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23788</v>
      </c>
      <c r="C3787" s="36" t="s">
        <v>120</v>
      </c>
      <c r="D3787" s="36" t="s">
        <v>18786</v>
      </c>
      <c r="E3787" s="36" t="s">
        <v>16845</v>
      </c>
      <c r="F3787" s="36" t="s">
        <v>18032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23158</v>
      </c>
      <c r="C3788" s="36" t="s">
        <v>120</v>
      </c>
      <c r="D3788" s="36" t="s">
        <v>23159</v>
      </c>
      <c r="E3788" s="36" t="s">
        <v>16824</v>
      </c>
      <c r="F3788" s="36" t="s">
        <v>18032</v>
      </c>
      <c r="G3788" s="36" t="s">
        <v>121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23340</v>
      </c>
      <c r="C3789" s="36" t="s">
        <v>120</v>
      </c>
      <c r="D3789" s="36" t="s">
        <v>17439</v>
      </c>
      <c r="E3789" s="36" t="s">
        <v>16960</v>
      </c>
      <c r="F3789" s="36" t="s">
        <v>18032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24013</v>
      </c>
      <c r="C3790" s="36" t="s">
        <v>120</v>
      </c>
      <c r="D3790" s="36" t="s">
        <v>17442</v>
      </c>
      <c r="E3790" s="36" t="s">
        <v>16819</v>
      </c>
      <c r="F3790" s="36" t="s">
        <v>18032</v>
      </c>
      <c r="G3790" s="36" t="s">
        <v>121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9640</v>
      </c>
      <c r="C3791" s="36" t="s">
        <v>120</v>
      </c>
      <c r="D3791" s="36" t="s">
        <v>18761</v>
      </c>
      <c r="E3791" s="36" t="s">
        <v>16821</v>
      </c>
      <c r="F3791" s="36" t="s">
        <v>18032</v>
      </c>
      <c r="G3791" s="36" t="s">
        <v>121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8177</v>
      </c>
      <c r="C3792" s="36" t="s">
        <v>120</v>
      </c>
      <c r="D3792" s="36" t="s">
        <v>18048</v>
      </c>
      <c r="E3792" s="36" t="s">
        <v>16821</v>
      </c>
      <c r="F3792" s="36" t="s">
        <v>18032</v>
      </c>
      <c r="G3792" s="36" t="s">
        <v>121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27328</v>
      </c>
      <c r="C3793" s="36" t="s">
        <v>120</v>
      </c>
      <c r="D3793" s="36" t="s">
        <v>16851</v>
      </c>
      <c r="E3793" s="36" t="s">
        <v>16936</v>
      </c>
      <c r="F3793" s="36" t="s">
        <v>18199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27329</v>
      </c>
      <c r="C3794" s="36" t="s">
        <v>120</v>
      </c>
      <c r="D3794" s="36" t="s">
        <v>16999</v>
      </c>
      <c r="E3794" s="36" t="s">
        <v>17575</v>
      </c>
      <c r="F3794" s="36" t="s">
        <v>18199</v>
      </c>
      <c r="G3794" s="36" t="s">
        <v>121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27330</v>
      </c>
      <c r="C3795" s="36" t="s">
        <v>120</v>
      </c>
      <c r="D3795" s="36" t="s">
        <v>16863</v>
      </c>
      <c r="E3795" s="36" t="s">
        <v>17141</v>
      </c>
      <c r="F3795" s="36" t="s">
        <v>18199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27331</v>
      </c>
      <c r="C3796" s="36" t="s">
        <v>120</v>
      </c>
      <c r="D3796" s="36" t="s">
        <v>17008</v>
      </c>
      <c r="E3796" s="36" t="s">
        <v>16877</v>
      </c>
      <c r="F3796" s="36" t="s">
        <v>18199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27332</v>
      </c>
      <c r="C3797" s="36" t="s">
        <v>120</v>
      </c>
      <c r="D3797" s="36" t="s">
        <v>17012</v>
      </c>
      <c r="E3797" s="36" t="s">
        <v>16914</v>
      </c>
      <c r="F3797" s="36" t="s">
        <v>18199</v>
      </c>
      <c r="G3797" s="36" t="s">
        <v>121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27333</v>
      </c>
      <c r="C3798" s="36" t="s">
        <v>120</v>
      </c>
      <c r="D3798" s="36" t="s">
        <v>17773</v>
      </c>
      <c r="E3798" s="36" t="s">
        <v>16957</v>
      </c>
      <c r="F3798" s="36" t="s">
        <v>18199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19561</v>
      </c>
      <c r="C3799" s="36" t="s">
        <v>120</v>
      </c>
      <c r="D3799" s="36" t="s">
        <v>17684</v>
      </c>
      <c r="E3799" s="36" t="s">
        <v>16951</v>
      </c>
      <c r="F3799" s="36" t="s">
        <v>18199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9767</v>
      </c>
      <c r="C3800" s="36" t="s">
        <v>120</v>
      </c>
      <c r="D3800" s="36" t="s">
        <v>17436</v>
      </c>
      <c r="E3800" s="36" t="s">
        <v>17751</v>
      </c>
      <c r="F3800" s="36" t="s">
        <v>18255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15942</v>
      </c>
      <c r="C3801" s="36" t="s">
        <v>120</v>
      </c>
      <c r="D3801" s="36" t="s">
        <v>17442</v>
      </c>
      <c r="E3801" s="36" t="s">
        <v>17170</v>
      </c>
      <c r="F3801" s="36" t="s">
        <v>18205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22468</v>
      </c>
      <c r="C3802" s="36" t="s">
        <v>120</v>
      </c>
      <c r="D3802" s="36" t="s">
        <v>16846</v>
      </c>
      <c r="E3802" s="36" t="s">
        <v>16835</v>
      </c>
      <c r="F3802" s="36" t="s">
        <v>18251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22449</v>
      </c>
      <c r="C3803" s="36" t="s">
        <v>120</v>
      </c>
      <c r="D3803" s="36" t="s">
        <v>16998</v>
      </c>
      <c r="E3803" s="36" t="s">
        <v>16939</v>
      </c>
      <c r="F3803" s="36" t="s">
        <v>18251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24887</v>
      </c>
      <c r="C3804" s="36" t="s">
        <v>120</v>
      </c>
      <c r="D3804" s="36" t="s">
        <v>16855</v>
      </c>
      <c r="E3804" s="36" t="s">
        <v>17028</v>
      </c>
      <c r="F3804" s="36" t="s">
        <v>18251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24834</v>
      </c>
      <c r="C3805" s="36" t="s">
        <v>120</v>
      </c>
      <c r="D3805" s="36" t="s">
        <v>17008</v>
      </c>
      <c r="E3805" s="36" t="s">
        <v>17023</v>
      </c>
      <c r="F3805" s="36" t="s">
        <v>18251</v>
      </c>
      <c r="G3805" s="36" t="s">
        <v>121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25319</v>
      </c>
      <c r="C3806" s="36" t="s">
        <v>120</v>
      </c>
      <c r="D3806" s="36" t="s">
        <v>17291</v>
      </c>
      <c r="E3806" s="36" t="s">
        <v>17440</v>
      </c>
      <c r="F3806" s="36" t="s">
        <v>18252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25360</v>
      </c>
      <c r="C3807" s="36" t="s">
        <v>120</v>
      </c>
      <c r="D3807" s="36" t="s">
        <v>16865</v>
      </c>
      <c r="E3807" s="36" t="s">
        <v>16937</v>
      </c>
      <c r="F3807" s="36" t="s">
        <v>18252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24242</v>
      </c>
      <c r="C3808" s="36" t="s">
        <v>120</v>
      </c>
      <c r="D3808" s="36" t="s">
        <v>17436</v>
      </c>
      <c r="E3808" s="36" t="s">
        <v>16866</v>
      </c>
      <c r="F3808" s="36" t="s">
        <v>18265</v>
      </c>
      <c r="G3808" s="36" t="s">
        <v>121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20947</v>
      </c>
      <c r="C3809" s="36" t="s">
        <v>188</v>
      </c>
      <c r="D3809" s="36" t="s">
        <v>20423</v>
      </c>
      <c r="E3809" s="36" t="s">
        <v>16845</v>
      </c>
      <c r="F3809" s="36" t="s">
        <v>18032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21881</v>
      </c>
      <c r="C3810" s="36" t="s">
        <v>188</v>
      </c>
      <c r="D3810" s="36" t="s">
        <v>17394</v>
      </c>
      <c r="E3810" s="36" t="s">
        <v>16960</v>
      </c>
      <c r="F3810" s="36" t="s">
        <v>18032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22119</v>
      </c>
      <c r="C3811" s="36" t="s">
        <v>188</v>
      </c>
      <c r="D3811" s="36" t="s">
        <v>18779</v>
      </c>
      <c r="E3811" s="36" t="s">
        <v>16880</v>
      </c>
      <c r="F3811" s="36" t="s">
        <v>18032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23379</v>
      </c>
      <c r="C3812" s="36" t="s">
        <v>188</v>
      </c>
      <c r="D3812" s="36" t="s">
        <v>17819</v>
      </c>
      <c r="E3812" s="36" t="s">
        <v>17231</v>
      </c>
      <c r="F3812" s="36" t="s">
        <v>18032</v>
      </c>
      <c r="G3812" s="36" t="s">
        <v>123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23187</v>
      </c>
      <c r="C3813" s="36" t="s">
        <v>188</v>
      </c>
      <c r="D3813" s="36" t="s">
        <v>22501</v>
      </c>
      <c r="E3813" s="36" t="s">
        <v>17022</v>
      </c>
      <c r="F3813" s="36" t="s">
        <v>18032</v>
      </c>
      <c r="G3813" s="36" t="s">
        <v>123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22960</v>
      </c>
      <c r="C3814" s="36" t="s">
        <v>188</v>
      </c>
      <c r="D3814" s="36" t="s">
        <v>18204</v>
      </c>
      <c r="E3814" s="36" t="s">
        <v>16856</v>
      </c>
      <c r="F3814" s="36" t="s">
        <v>18032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23380</v>
      </c>
      <c r="C3815" s="36" t="s">
        <v>188</v>
      </c>
      <c r="D3815" s="36" t="s">
        <v>18785</v>
      </c>
      <c r="E3815" s="36" t="s">
        <v>17088</v>
      </c>
      <c r="F3815" s="36" t="s">
        <v>18032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23381</v>
      </c>
      <c r="C3816" s="36" t="s">
        <v>188</v>
      </c>
      <c r="D3816" s="36" t="s">
        <v>21386</v>
      </c>
      <c r="E3816" s="36" t="s">
        <v>16941</v>
      </c>
      <c r="F3816" s="36" t="s">
        <v>18032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22541</v>
      </c>
      <c r="C3817" s="36" t="s">
        <v>188</v>
      </c>
      <c r="D3817" s="36" t="s">
        <v>18786</v>
      </c>
      <c r="E3817" s="36" t="s">
        <v>17124</v>
      </c>
      <c r="F3817" s="36" t="s">
        <v>18032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23188</v>
      </c>
      <c r="C3818" s="36" t="s">
        <v>188</v>
      </c>
      <c r="D3818" s="36" t="s">
        <v>23159</v>
      </c>
      <c r="E3818" s="36" t="s">
        <v>17553</v>
      </c>
      <c r="F3818" s="36" t="s">
        <v>18032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26050</v>
      </c>
      <c r="C3819" s="36" t="s">
        <v>188</v>
      </c>
      <c r="D3819" s="36" t="s">
        <v>17442</v>
      </c>
      <c r="E3819" s="36" t="s">
        <v>26051</v>
      </c>
      <c r="F3819" s="36" t="s">
        <v>18032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8239</v>
      </c>
      <c r="C3820" s="36" t="s">
        <v>188</v>
      </c>
      <c r="D3820" s="36" t="s">
        <v>18045</v>
      </c>
      <c r="E3820" s="36" t="s">
        <v>23189</v>
      </c>
      <c r="F3820" s="36" t="s">
        <v>18032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14269</v>
      </c>
      <c r="C3821" s="36" t="s">
        <v>188</v>
      </c>
      <c r="D3821" s="36" t="s">
        <v>18046</v>
      </c>
      <c r="E3821" s="36" t="s">
        <v>18047</v>
      </c>
      <c r="F3821" s="36" t="s">
        <v>18032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15250</v>
      </c>
      <c r="C3822" s="36" t="s">
        <v>188</v>
      </c>
      <c r="D3822" s="36" t="s">
        <v>18048</v>
      </c>
      <c r="E3822" s="36" t="s">
        <v>18049</v>
      </c>
      <c r="F3822" s="36" t="s">
        <v>18032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27828</v>
      </c>
      <c r="C3823" s="36" t="s">
        <v>188</v>
      </c>
      <c r="D3823" s="36" t="s">
        <v>17084</v>
      </c>
      <c r="E3823" s="36" t="s">
        <v>17103</v>
      </c>
      <c r="F3823" s="36" t="s">
        <v>18199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27829</v>
      </c>
      <c r="C3824" s="36" t="s">
        <v>188</v>
      </c>
      <c r="D3824" s="36" t="s">
        <v>16844</v>
      </c>
      <c r="E3824" s="36" t="s">
        <v>16979</v>
      </c>
      <c r="F3824" s="36" t="s">
        <v>18199</v>
      </c>
      <c r="G3824" s="36" t="s">
        <v>123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27830</v>
      </c>
      <c r="C3825" s="36" t="s">
        <v>188</v>
      </c>
      <c r="D3825" s="36" t="s">
        <v>16851</v>
      </c>
      <c r="E3825" s="36" t="s">
        <v>17026</v>
      </c>
      <c r="F3825" s="36" t="s">
        <v>18199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27831</v>
      </c>
      <c r="C3826" s="36" t="s">
        <v>188</v>
      </c>
      <c r="D3826" s="36" t="s">
        <v>16999</v>
      </c>
      <c r="E3826" s="36" t="s">
        <v>16944</v>
      </c>
      <c r="F3826" s="36" t="s">
        <v>18199</v>
      </c>
      <c r="G3826" s="36" t="s">
        <v>123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27832</v>
      </c>
      <c r="C3827" s="36" t="s">
        <v>188</v>
      </c>
      <c r="D3827" s="36" t="s">
        <v>16863</v>
      </c>
      <c r="E3827" s="36" t="s">
        <v>16950</v>
      </c>
      <c r="F3827" s="36" t="s">
        <v>18199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27833</v>
      </c>
      <c r="C3828" s="36" t="s">
        <v>188</v>
      </c>
      <c r="D3828" s="36" t="s">
        <v>17008</v>
      </c>
      <c r="E3828" s="36" t="s">
        <v>18905</v>
      </c>
      <c r="F3828" s="36" t="s">
        <v>18199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15091</v>
      </c>
      <c r="C3829" s="36" t="s">
        <v>188</v>
      </c>
      <c r="D3829" s="36" t="s">
        <v>17684</v>
      </c>
      <c r="E3829" s="36" t="s">
        <v>23411</v>
      </c>
      <c r="F3829" s="36" t="s">
        <v>18199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25599</v>
      </c>
      <c r="C3830" s="36" t="s">
        <v>188</v>
      </c>
      <c r="D3830" s="36" t="s">
        <v>24444</v>
      </c>
      <c r="E3830" s="36" t="s">
        <v>25404</v>
      </c>
      <c r="F3830" s="36" t="s">
        <v>18205</v>
      </c>
      <c r="G3830" s="36" t="s">
        <v>123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15223</v>
      </c>
      <c r="C3831" s="36" t="s">
        <v>188</v>
      </c>
      <c r="D3831" s="36" t="s">
        <v>18620</v>
      </c>
      <c r="E3831" s="36" t="s">
        <v>18621</v>
      </c>
      <c r="F3831" s="36" t="s">
        <v>18205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8395</v>
      </c>
      <c r="C3832" s="36" t="s">
        <v>188</v>
      </c>
      <c r="D3832" s="36" t="s">
        <v>17733</v>
      </c>
      <c r="E3832" s="36" t="s">
        <v>18506</v>
      </c>
      <c r="F3832" s="36" t="s">
        <v>18210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22469</v>
      </c>
      <c r="C3833" s="36" t="s">
        <v>188</v>
      </c>
      <c r="D3833" s="36" t="s">
        <v>17083</v>
      </c>
      <c r="E3833" s="36" t="s">
        <v>16939</v>
      </c>
      <c r="F3833" s="36" t="s">
        <v>18251</v>
      </c>
      <c r="G3833" s="36" t="s">
        <v>123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24888</v>
      </c>
      <c r="C3834" s="36" t="s">
        <v>188</v>
      </c>
      <c r="D3834" s="36" t="s">
        <v>16847</v>
      </c>
      <c r="E3834" s="36" t="s">
        <v>16939</v>
      </c>
      <c r="F3834" s="36" t="s">
        <v>18251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25355</v>
      </c>
      <c r="C3835" s="36" t="s">
        <v>188</v>
      </c>
      <c r="D3835" s="36" t="s">
        <v>16849</v>
      </c>
      <c r="E3835" s="36" t="s">
        <v>17091</v>
      </c>
      <c r="F3835" s="36" t="s">
        <v>18252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24275</v>
      </c>
      <c r="C3836" s="36" t="s">
        <v>188</v>
      </c>
      <c r="D3836" s="36" t="s">
        <v>18784</v>
      </c>
      <c r="E3836" s="36" t="s">
        <v>17030</v>
      </c>
      <c r="F3836" s="36" t="s">
        <v>18265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/>
      <c r="B3837" s="36" t="s">
        <v>19188</v>
      </c>
      <c r="C3837" s="36" t="s">
        <v>120</v>
      </c>
      <c r="D3837" s="36" t="s">
        <v>25391</v>
      </c>
      <c r="E3837" s="36" t="s">
        <v>28996</v>
      </c>
      <c r="F3837" s="36" t="s">
        <v>18032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24014</v>
      </c>
      <c r="C3838" s="36" t="s">
        <v>120</v>
      </c>
      <c r="D3838" s="36" t="s">
        <v>24942</v>
      </c>
      <c r="E3838" s="36" t="s">
        <v>17620</v>
      </c>
      <c r="F3838" s="36" t="s">
        <v>18032</v>
      </c>
      <c r="G3838" s="36" t="s">
        <v>121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22502</v>
      </c>
      <c r="C3839" s="36" t="s">
        <v>120</v>
      </c>
      <c r="D3839" s="36" t="s">
        <v>25005</v>
      </c>
      <c r="E3839" s="36" t="s">
        <v>27063</v>
      </c>
      <c r="F3839" s="36" t="s">
        <v>18032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20244</v>
      </c>
      <c r="C3840" s="36" t="s">
        <v>120</v>
      </c>
      <c r="D3840" s="36" t="s">
        <v>25006</v>
      </c>
      <c r="E3840" s="36" t="s">
        <v>17225</v>
      </c>
      <c r="F3840" s="36" t="s">
        <v>18032</v>
      </c>
      <c r="G3840" s="36" t="s">
        <v>121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16375</v>
      </c>
      <c r="C3841" s="36" t="s">
        <v>120</v>
      </c>
      <c r="D3841" s="36" t="s">
        <v>25007</v>
      </c>
      <c r="E3841" s="36" t="s">
        <v>17315</v>
      </c>
      <c r="F3841" s="36" t="s">
        <v>18032</v>
      </c>
      <c r="G3841" s="36" t="s">
        <v>121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19024</v>
      </c>
      <c r="C3842" s="36" t="s">
        <v>120</v>
      </c>
      <c r="D3842" s="36" t="s">
        <v>25008</v>
      </c>
      <c r="E3842" s="36" t="s">
        <v>17055</v>
      </c>
      <c r="F3842" s="36" t="s">
        <v>18032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16080</v>
      </c>
      <c r="C3843" s="36" t="s">
        <v>120</v>
      </c>
      <c r="D3843" s="36" t="s">
        <v>24460</v>
      </c>
      <c r="E3843" s="36" t="s">
        <v>17225</v>
      </c>
      <c r="F3843" s="36" t="s">
        <v>18032</v>
      </c>
      <c r="G3843" s="36" t="s">
        <v>121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19025</v>
      </c>
      <c r="C3844" s="36" t="s">
        <v>120</v>
      </c>
      <c r="D3844" s="36" t="s">
        <v>24944</v>
      </c>
      <c r="E3844" s="36" t="s">
        <v>17055</v>
      </c>
      <c r="F3844" s="36" t="s">
        <v>18032</v>
      </c>
      <c r="G3844" s="36" t="s">
        <v>121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19026</v>
      </c>
      <c r="C3845" s="36" t="s">
        <v>120</v>
      </c>
      <c r="D3845" s="36" t="s">
        <v>17717</v>
      </c>
      <c r="E3845" s="36" t="s">
        <v>17256</v>
      </c>
      <c r="F3845" s="36" t="s">
        <v>18032</v>
      </c>
      <c r="G3845" s="36" t="s">
        <v>121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19230</v>
      </c>
      <c r="C3846" s="36" t="s">
        <v>120</v>
      </c>
      <c r="D3846" s="36" t="s">
        <v>25055</v>
      </c>
      <c r="E3846" s="36" t="s">
        <v>17401</v>
      </c>
      <c r="F3846" s="36" t="s">
        <v>18032</v>
      </c>
      <c r="G3846" s="36" t="s">
        <v>121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15009</v>
      </c>
      <c r="C3847" s="36" t="s">
        <v>120</v>
      </c>
      <c r="D3847" s="36" t="s">
        <v>17652</v>
      </c>
      <c r="E3847" s="36" t="s">
        <v>16953</v>
      </c>
      <c r="F3847" s="36" t="s">
        <v>18032</v>
      </c>
      <c r="G3847" s="36" t="s">
        <v>123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19231</v>
      </c>
      <c r="C3848" s="36" t="s">
        <v>120</v>
      </c>
      <c r="D3848" s="36" t="s">
        <v>25009</v>
      </c>
      <c r="E3848" s="36" t="s">
        <v>17342</v>
      </c>
      <c r="F3848" s="36" t="s">
        <v>18032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19842</v>
      </c>
      <c r="C3849" s="36" t="s">
        <v>120</v>
      </c>
      <c r="D3849" s="36" t="s">
        <v>24945</v>
      </c>
      <c r="E3849" s="36" t="s">
        <v>16834</v>
      </c>
      <c r="F3849" s="36" t="s">
        <v>18032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19733</v>
      </c>
      <c r="C3850" s="36" t="s">
        <v>120</v>
      </c>
      <c r="D3850" s="36" t="s">
        <v>25010</v>
      </c>
      <c r="E3850" s="36" t="s">
        <v>16832</v>
      </c>
      <c r="F3850" s="36" t="s">
        <v>18032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20415</v>
      </c>
      <c r="C3851" s="36" t="s">
        <v>120</v>
      </c>
      <c r="D3851" s="36" t="s">
        <v>25056</v>
      </c>
      <c r="E3851" s="36" t="s">
        <v>17264</v>
      </c>
      <c r="F3851" s="36" t="s">
        <v>18032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20849</v>
      </c>
      <c r="C3852" s="36" t="s">
        <v>120</v>
      </c>
      <c r="D3852" s="36" t="s">
        <v>25011</v>
      </c>
      <c r="E3852" s="36" t="s">
        <v>16935</v>
      </c>
      <c r="F3852" s="36" t="s">
        <v>18032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22929</v>
      </c>
      <c r="C3853" s="36" t="s">
        <v>120</v>
      </c>
      <c r="D3853" s="36" t="s">
        <v>24946</v>
      </c>
      <c r="E3853" s="36" t="s">
        <v>17174</v>
      </c>
      <c r="F3853" s="36" t="s">
        <v>18032</v>
      </c>
      <c r="G3853" s="36" t="s">
        <v>121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15006</v>
      </c>
      <c r="C3854" s="36" t="s">
        <v>120</v>
      </c>
      <c r="D3854" s="36" t="s">
        <v>17831</v>
      </c>
      <c r="E3854" s="36" t="s">
        <v>17066</v>
      </c>
      <c r="F3854" s="36" t="s">
        <v>18032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22930</v>
      </c>
      <c r="C3855" s="36" t="s">
        <v>120</v>
      </c>
      <c r="D3855" s="36" t="s">
        <v>24947</v>
      </c>
      <c r="E3855" s="36" t="s">
        <v>16974</v>
      </c>
      <c r="F3855" s="36" t="s">
        <v>18032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22719</v>
      </c>
      <c r="C3856" s="36" t="s">
        <v>120</v>
      </c>
      <c r="D3856" s="36" t="s">
        <v>24930</v>
      </c>
      <c r="E3856" s="36" t="s">
        <v>16827</v>
      </c>
      <c r="F3856" s="36" t="s">
        <v>18032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23174</v>
      </c>
      <c r="C3857" s="36" t="s">
        <v>120</v>
      </c>
      <c r="D3857" s="36" t="s">
        <v>17832</v>
      </c>
      <c r="E3857" s="36" t="s">
        <v>17070</v>
      </c>
      <c r="F3857" s="36" t="s">
        <v>18032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25450</v>
      </c>
      <c r="C3858" s="36" t="s">
        <v>120</v>
      </c>
      <c r="D3858" s="36" t="s">
        <v>25429</v>
      </c>
      <c r="E3858" s="36" t="s">
        <v>16921</v>
      </c>
      <c r="F3858" s="36" t="s">
        <v>18032</v>
      </c>
      <c r="G3858" s="36" t="s">
        <v>121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23341</v>
      </c>
      <c r="C3859" s="36" t="s">
        <v>120</v>
      </c>
      <c r="D3859" s="36" t="s">
        <v>24948</v>
      </c>
      <c r="E3859" s="36" t="s">
        <v>17103</v>
      </c>
      <c r="F3859" s="36" t="s">
        <v>18032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24661</v>
      </c>
      <c r="C3860" s="36" t="s">
        <v>120</v>
      </c>
      <c r="D3860" s="36" t="s">
        <v>24931</v>
      </c>
      <c r="E3860" s="36" t="s">
        <v>17050</v>
      </c>
      <c r="F3860" s="36" t="s">
        <v>18032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23591</v>
      </c>
      <c r="C3861" s="36" t="s">
        <v>120</v>
      </c>
      <c r="D3861" s="36" t="s">
        <v>25057</v>
      </c>
      <c r="E3861" s="36" t="s">
        <v>16880</v>
      </c>
      <c r="F3861" s="36" t="s">
        <v>18032</v>
      </c>
      <c r="G3861" s="36" t="s">
        <v>121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24662</v>
      </c>
      <c r="C3862" s="36" t="s">
        <v>120</v>
      </c>
      <c r="D3862" s="36" t="s">
        <v>24974</v>
      </c>
      <c r="E3862" s="36" t="s">
        <v>16848</v>
      </c>
      <c r="F3862" s="36" t="s">
        <v>18032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27064</v>
      </c>
      <c r="C3863" s="36" t="s">
        <v>120</v>
      </c>
      <c r="D3863" s="36" t="s">
        <v>25178</v>
      </c>
      <c r="E3863" s="36" t="s">
        <v>16823</v>
      </c>
      <c r="F3863" s="36" t="s">
        <v>18032</v>
      </c>
      <c r="G3863" s="36" t="s">
        <v>121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25058</v>
      </c>
      <c r="C3864" s="36" t="s">
        <v>120</v>
      </c>
      <c r="D3864" s="36" t="s">
        <v>25059</v>
      </c>
      <c r="E3864" s="36" t="s">
        <v>16842</v>
      </c>
      <c r="F3864" s="36" t="s">
        <v>18032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15834</v>
      </c>
      <c r="C3865" s="36" t="s">
        <v>120</v>
      </c>
      <c r="D3865" s="36" t="s">
        <v>17341</v>
      </c>
      <c r="E3865" s="36" t="s">
        <v>22617</v>
      </c>
      <c r="F3865" s="36" t="s">
        <v>18199</v>
      </c>
      <c r="G3865" s="36" t="s">
        <v>121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15835</v>
      </c>
      <c r="C3866" s="36" t="s">
        <v>120</v>
      </c>
      <c r="D3866" s="36" t="s">
        <v>17651</v>
      </c>
      <c r="E3866" s="36" t="s">
        <v>16888</v>
      </c>
      <c r="F3866" s="36" t="s">
        <v>18199</v>
      </c>
      <c r="G3866" s="36" t="s">
        <v>121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21579</v>
      </c>
      <c r="C3867" s="36" t="s">
        <v>120</v>
      </c>
      <c r="D3867" s="36" t="s">
        <v>17652</v>
      </c>
      <c r="E3867" s="36" t="s">
        <v>17962</v>
      </c>
      <c r="F3867" s="36" t="s">
        <v>18199</v>
      </c>
      <c r="G3867" s="36" t="s">
        <v>121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16011</v>
      </c>
      <c r="C3868" s="36" t="s">
        <v>120</v>
      </c>
      <c r="D3868" s="36" t="s">
        <v>25009</v>
      </c>
      <c r="E3868" s="36" t="s">
        <v>17035</v>
      </c>
      <c r="F3868" s="36" t="s">
        <v>18199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21580</v>
      </c>
      <c r="C3869" s="36" t="s">
        <v>120</v>
      </c>
      <c r="D3869" s="36" t="s">
        <v>24928</v>
      </c>
      <c r="E3869" s="36" t="s">
        <v>17018</v>
      </c>
      <c r="F3869" s="36" t="s">
        <v>18199</v>
      </c>
      <c r="G3869" s="36" t="s">
        <v>121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16012</v>
      </c>
      <c r="C3870" s="36" t="s">
        <v>120</v>
      </c>
      <c r="D3870" s="36" t="s">
        <v>17775</v>
      </c>
      <c r="E3870" s="36" t="s">
        <v>17087</v>
      </c>
      <c r="F3870" s="36" t="s">
        <v>18199</v>
      </c>
      <c r="G3870" s="36" t="s">
        <v>121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22591</v>
      </c>
      <c r="C3871" s="36" t="s">
        <v>120</v>
      </c>
      <c r="D3871" s="36" t="s">
        <v>17776</v>
      </c>
      <c r="E3871" s="36" t="s">
        <v>17087</v>
      </c>
      <c r="F3871" s="36" t="s">
        <v>18199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22592</v>
      </c>
      <c r="C3872" s="36" t="s">
        <v>120</v>
      </c>
      <c r="D3872" s="36" t="s">
        <v>25112</v>
      </c>
      <c r="E3872" s="36" t="s">
        <v>17087</v>
      </c>
      <c r="F3872" s="36" t="s">
        <v>18199</v>
      </c>
      <c r="G3872" s="36" t="s">
        <v>121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23019</v>
      </c>
      <c r="C3873" s="36" t="s">
        <v>120</v>
      </c>
      <c r="D3873" s="36" t="s">
        <v>24929</v>
      </c>
      <c r="E3873" s="36" t="s">
        <v>16892</v>
      </c>
      <c r="F3873" s="36" t="s">
        <v>18199</v>
      </c>
      <c r="G3873" s="36" t="s">
        <v>121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25113</v>
      </c>
      <c r="C3874" s="36" t="s">
        <v>120</v>
      </c>
      <c r="D3874" s="36" t="s">
        <v>17831</v>
      </c>
      <c r="E3874" s="36" t="s">
        <v>17176</v>
      </c>
      <c r="F3874" s="36" t="s">
        <v>18199</v>
      </c>
      <c r="G3874" s="36" t="s">
        <v>121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19984</v>
      </c>
      <c r="C3875" s="36" t="s">
        <v>120</v>
      </c>
      <c r="D3875" s="36" t="s">
        <v>24948</v>
      </c>
      <c r="E3875" s="36" t="s">
        <v>17237</v>
      </c>
      <c r="F3875" s="36" t="s">
        <v>18199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24734</v>
      </c>
      <c r="C3876" s="36" t="s">
        <v>120</v>
      </c>
      <c r="D3876" s="36" t="s">
        <v>17832</v>
      </c>
      <c r="E3876" s="36" t="s">
        <v>17313</v>
      </c>
      <c r="F3876" s="36" t="s">
        <v>18199</v>
      </c>
      <c r="G3876" s="36" t="s">
        <v>121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25474</v>
      </c>
      <c r="C3877" s="36" t="s">
        <v>120</v>
      </c>
      <c r="D3877" s="36" t="s">
        <v>25475</v>
      </c>
      <c r="E3877" s="36" t="s">
        <v>17174</v>
      </c>
      <c r="F3877" s="36" t="s">
        <v>18199</v>
      </c>
      <c r="G3877" s="36" t="s">
        <v>121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25114</v>
      </c>
      <c r="C3878" s="36" t="s">
        <v>120</v>
      </c>
      <c r="D3878" s="36" t="s">
        <v>24974</v>
      </c>
      <c r="E3878" s="36" t="s">
        <v>16931</v>
      </c>
      <c r="F3878" s="36" t="s">
        <v>18199</v>
      </c>
      <c r="G3878" s="36" t="s">
        <v>121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15836</v>
      </c>
      <c r="C3879" s="36" t="s">
        <v>120</v>
      </c>
      <c r="D3879" s="36" t="s">
        <v>25178</v>
      </c>
      <c r="E3879" s="36" t="s">
        <v>16912</v>
      </c>
      <c r="F3879" s="36" t="s">
        <v>18199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15837</v>
      </c>
      <c r="C3880" s="36" t="s">
        <v>120</v>
      </c>
      <c r="D3880" s="36" t="s">
        <v>25179</v>
      </c>
      <c r="E3880" s="36" t="s">
        <v>16960</v>
      </c>
      <c r="F3880" s="36" t="s">
        <v>18199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14206</v>
      </c>
      <c r="C3881" s="36" t="s">
        <v>120</v>
      </c>
      <c r="D3881" s="36" t="s">
        <v>25115</v>
      </c>
      <c r="E3881" s="36" t="s">
        <v>17612</v>
      </c>
      <c r="F3881" s="36" t="s">
        <v>18199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14100</v>
      </c>
      <c r="C3882" s="36" t="s">
        <v>120</v>
      </c>
      <c r="D3882" s="36" t="s">
        <v>25116</v>
      </c>
      <c r="E3882" s="36" t="s">
        <v>17023</v>
      </c>
      <c r="F3882" s="36" t="s">
        <v>18199</v>
      </c>
      <c r="G3882" s="36" t="s">
        <v>121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14101</v>
      </c>
      <c r="C3883" s="36" t="s">
        <v>120</v>
      </c>
      <c r="D3883" s="36" t="s">
        <v>25117</v>
      </c>
      <c r="E3883" s="36" t="s">
        <v>17023</v>
      </c>
      <c r="F3883" s="36" t="s">
        <v>18199</v>
      </c>
      <c r="G3883" s="36" t="s">
        <v>121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15943</v>
      </c>
      <c r="C3884" s="36" t="s">
        <v>120</v>
      </c>
      <c r="D3884" s="36" t="s">
        <v>22679</v>
      </c>
      <c r="E3884" s="36" t="s">
        <v>28380</v>
      </c>
      <c r="F3884" s="36" t="s">
        <v>18205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20306</v>
      </c>
      <c r="C3885" s="36" t="s">
        <v>120</v>
      </c>
      <c r="D3885" s="36" t="s">
        <v>22663</v>
      </c>
      <c r="E3885" s="36" t="s">
        <v>17075</v>
      </c>
      <c r="F3885" s="36" t="s">
        <v>18205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20307</v>
      </c>
      <c r="C3886" s="36" t="s">
        <v>120</v>
      </c>
      <c r="D3886" s="36" t="s">
        <v>22665</v>
      </c>
      <c r="E3886" s="36" t="s">
        <v>17719</v>
      </c>
      <c r="F3886" s="36" t="s">
        <v>18205</v>
      </c>
      <c r="G3886" s="36" t="s">
        <v>121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22836</v>
      </c>
      <c r="C3887" s="36" t="s">
        <v>120</v>
      </c>
      <c r="D3887" s="36" t="s">
        <v>25279</v>
      </c>
      <c r="E3887" s="36" t="s">
        <v>16838</v>
      </c>
      <c r="F3887" s="36" t="s">
        <v>18205</v>
      </c>
      <c r="G3887" s="36" t="s">
        <v>121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20358</v>
      </c>
      <c r="C3888" s="36" t="s">
        <v>120</v>
      </c>
      <c r="D3888" s="36" t="s">
        <v>25277</v>
      </c>
      <c r="E3888" s="36" t="s">
        <v>17389</v>
      </c>
      <c r="F3888" s="36" t="s">
        <v>18205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23032</v>
      </c>
      <c r="C3889" s="36" t="s">
        <v>120</v>
      </c>
      <c r="D3889" s="36" t="s">
        <v>25278</v>
      </c>
      <c r="E3889" s="36" t="s">
        <v>17233</v>
      </c>
      <c r="F3889" s="36" t="s">
        <v>18205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28523</v>
      </c>
      <c r="C3890" s="36" t="s">
        <v>120</v>
      </c>
      <c r="D3890" s="36" t="s">
        <v>27598</v>
      </c>
      <c r="E3890" s="36" t="s">
        <v>17858</v>
      </c>
      <c r="F3890" s="36" t="s">
        <v>18210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15742</v>
      </c>
      <c r="C3891" s="36" t="s">
        <v>120</v>
      </c>
      <c r="D3891" s="36" t="s">
        <v>25310</v>
      </c>
      <c r="E3891" s="36" t="s">
        <v>17420</v>
      </c>
      <c r="F3891" s="36" t="s">
        <v>18210</v>
      </c>
      <c r="G3891" s="36" t="s">
        <v>123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14820</v>
      </c>
      <c r="C3892" s="36" t="s">
        <v>120</v>
      </c>
      <c r="D3892" s="36" t="s">
        <v>25320</v>
      </c>
      <c r="E3892" s="36" t="s">
        <v>17235</v>
      </c>
      <c r="F3892" s="36" t="s">
        <v>18252</v>
      </c>
      <c r="G3892" s="36" t="s">
        <v>121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22735</v>
      </c>
      <c r="C3893" s="36" t="s">
        <v>188</v>
      </c>
      <c r="D3893" s="36" t="s">
        <v>25003</v>
      </c>
      <c r="E3893" s="36" t="s">
        <v>16823</v>
      </c>
      <c r="F3893" s="36" t="s">
        <v>18032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21517</v>
      </c>
      <c r="C3894" s="36" t="s">
        <v>188</v>
      </c>
      <c r="D3894" s="36" t="s">
        <v>25004</v>
      </c>
      <c r="E3894" s="36" t="s">
        <v>16850</v>
      </c>
      <c r="F3894" s="36" t="s">
        <v>18032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20269</v>
      </c>
      <c r="C3895" s="36" t="s">
        <v>188</v>
      </c>
      <c r="D3895" s="36" t="s">
        <v>25005</v>
      </c>
      <c r="E3895" s="36" t="s">
        <v>16912</v>
      </c>
      <c r="F3895" s="36" t="s">
        <v>18032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16464</v>
      </c>
      <c r="C3896" s="36" t="s">
        <v>188</v>
      </c>
      <c r="D3896" s="36" t="s">
        <v>24943</v>
      </c>
      <c r="E3896" s="36" t="s">
        <v>16912</v>
      </c>
      <c r="F3896" s="36" t="s">
        <v>18032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19502</v>
      </c>
      <c r="C3897" s="36" t="s">
        <v>188</v>
      </c>
      <c r="D3897" s="36" t="s">
        <v>25006</v>
      </c>
      <c r="E3897" s="36" t="s">
        <v>16912</v>
      </c>
      <c r="F3897" s="36" t="s">
        <v>18032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16243</v>
      </c>
      <c r="C3898" s="36" t="s">
        <v>188</v>
      </c>
      <c r="D3898" s="36" t="s">
        <v>25007</v>
      </c>
      <c r="E3898" s="36" t="s">
        <v>16964</v>
      </c>
      <c r="F3898" s="36" t="s">
        <v>18032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20948</v>
      </c>
      <c r="C3899" s="36" t="s">
        <v>188</v>
      </c>
      <c r="D3899" s="36" t="s">
        <v>25008</v>
      </c>
      <c r="E3899" s="36" t="s">
        <v>16822</v>
      </c>
      <c r="F3899" s="36" t="s">
        <v>18032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16244</v>
      </c>
      <c r="C3900" s="36" t="s">
        <v>188</v>
      </c>
      <c r="D3900" s="36" t="s">
        <v>24460</v>
      </c>
      <c r="E3900" s="36" t="s">
        <v>16874</v>
      </c>
      <c r="F3900" s="36" t="s">
        <v>18032</v>
      </c>
      <c r="G3900" s="36" t="s">
        <v>123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15007</v>
      </c>
      <c r="C3901" s="36" t="s">
        <v>188</v>
      </c>
      <c r="D3901" s="36" t="s">
        <v>24944</v>
      </c>
      <c r="E3901" s="36" t="s">
        <v>16914</v>
      </c>
      <c r="F3901" s="36" t="s">
        <v>18032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19689</v>
      </c>
      <c r="C3902" s="36" t="s">
        <v>188</v>
      </c>
      <c r="D3902" s="36" t="s">
        <v>17717</v>
      </c>
      <c r="E3902" s="36" t="s">
        <v>16878</v>
      </c>
      <c r="F3902" s="36" t="s">
        <v>18032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15008</v>
      </c>
      <c r="C3903" s="36" t="s">
        <v>188</v>
      </c>
      <c r="D3903" s="36" t="s">
        <v>17652</v>
      </c>
      <c r="E3903" s="36" t="s">
        <v>16878</v>
      </c>
      <c r="F3903" s="36" t="s">
        <v>18032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20949</v>
      </c>
      <c r="C3904" s="36" t="s">
        <v>188</v>
      </c>
      <c r="D3904" s="36" t="s">
        <v>25009</v>
      </c>
      <c r="E3904" s="36" t="s">
        <v>16876</v>
      </c>
      <c r="F3904" s="36" t="s">
        <v>18032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26784</v>
      </c>
      <c r="C3905" s="36" t="s">
        <v>188</v>
      </c>
      <c r="D3905" s="36" t="s">
        <v>24945</v>
      </c>
      <c r="E3905" s="36" t="s">
        <v>16879</v>
      </c>
      <c r="F3905" s="36" t="s">
        <v>18032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22961</v>
      </c>
      <c r="C3906" s="36" t="s">
        <v>188</v>
      </c>
      <c r="D3906" s="36" t="s">
        <v>25010</v>
      </c>
      <c r="E3906" s="36" t="s">
        <v>16879</v>
      </c>
      <c r="F3906" s="36" t="s">
        <v>18032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25427</v>
      </c>
      <c r="C3907" s="36" t="s">
        <v>188</v>
      </c>
      <c r="D3907" s="36" t="s">
        <v>25056</v>
      </c>
      <c r="E3907" s="36" t="s">
        <v>17190</v>
      </c>
      <c r="F3907" s="36" t="s">
        <v>18032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23190</v>
      </c>
      <c r="C3908" s="36" t="s">
        <v>188</v>
      </c>
      <c r="D3908" s="36" t="s">
        <v>25011</v>
      </c>
      <c r="E3908" s="36" t="s">
        <v>16886</v>
      </c>
      <c r="F3908" s="36" t="s">
        <v>18032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23191</v>
      </c>
      <c r="C3909" s="36" t="s">
        <v>188</v>
      </c>
      <c r="D3909" s="36" t="s">
        <v>24946</v>
      </c>
      <c r="E3909" s="36" t="s">
        <v>17236</v>
      </c>
      <c r="F3909" s="36" t="s">
        <v>18032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24681</v>
      </c>
      <c r="C3910" s="36" t="s">
        <v>188</v>
      </c>
      <c r="D3910" s="36" t="s">
        <v>17831</v>
      </c>
      <c r="E3910" s="36" t="s">
        <v>17389</v>
      </c>
      <c r="F3910" s="36" t="s">
        <v>18032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23382</v>
      </c>
      <c r="C3911" s="36" t="s">
        <v>188</v>
      </c>
      <c r="D3911" s="36" t="s">
        <v>24947</v>
      </c>
      <c r="E3911" s="36" t="s">
        <v>16972</v>
      </c>
      <c r="F3911" s="36" t="s">
        <v>18032</v>
      </c>
      <c r="G3911" s="36" t="s">
        <v>123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24682</v>
      </c>
      <c r="C3912" s="36" t="s">
        <v>188</v>
      </c>
      <c r="D3912" s="36" t="s">
        <v>24930</v>
      </c>
      <c r="E3912" s="36" t="s">
        <v>16888</v>
      </c>
      <c r="F3912" s="36" t="s">
        <v>18032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25012</v>
      </c>
      <c r="C3913" s="36" t="s">
        <v>188</v>
      </c>
      <c r="D3913" s="36" t="s">
        <v>17832</v>
      </c>
      <c r="E3913" s="36" t="s">
        <v>17011</v>
      </c>
      <c r="F3913" s="36" t="s">
        <v>18032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25428</v>
      </c>
      <c r="C3914" s="36" t="s">
        <v>188</v>
      </c>
      <c r="D3914" s="36" t="s">
        <v>25429</v>
      </c>
      <c r="E3914" s="36" t="s">
        <v>16951</v>
      </c>
      <c r="F3914" s="36" t="s">
        <v>18032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25013</v>
      </c>
      <c r="C3915" s="36" t="s">
        <v>188</v>
      </c>
      <c r="D3915" s="36" t="s">
        <v>24948</v>
      </c>
      <c r="E3915" s="36" t="s">
        <v>16860</v>
      </c>
      <c r="F3915" s="36" t="s">
        <v>18032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24080</v>
      </c>
      <c r="C3916" s="36" t="s">
        <v>188</v>
      </c>
      <c r="D3916" s="36" t="s">
        <v>24931</v>
      </c>
      <c r="E3916" s="36" t="s">
        <v>17368</v>
      </c>
      <c r="F3916" s="36" t="s">
        <v>18032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15838</v>
      </c>
      <c r="C3917" s="36" t="s">
        <v>188</v>
      </c>
      <c r="D3917" s="36" t="s">
        <v>17337</v>
      </c>
      <c r="E3917" s="36" t="s">
        <v>16917</v>
      </c>
      <c r="F3917" s="36" t="s">
        <v>18199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15839</v>
      </c>
      <c r="C3918" s="36" t="s">
        <v>188</v>
      </c>
      <c r="D3918" s="36" t="s">
        <v>17338</v>
      </c>
      <c r="E3918" s="36" t="s">
        <v>17106</v>
      </c>
      <c r="F3918" s="36" t="s">
        <v>18199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21937</v>
      </c>
      <c r="C3919" s="36" t="s">
        <v>188</v>
      </c>
      <c r="D3919" s="36" t="s">
        <v>17340</v>
      </c>
      <c r="E3919" s="36" t="s">
        <v>17050</v>
      </c>
      <c r="F3919" s="36" t="s">
        <v>18199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16013</v>
      </c>
      <c r="C3920" s="36" t="s">
        <v>188</v>
      </c>
      <c r="D3920" s="36" t="s">
        <v>24944</v>
      </c>
      <c r="E3920" s="36" t="s">
        <v>16939</v>
      </c>
      <c r="F3920" s="36" t="s">
        <v>18199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16014</v>
      </c>
      <c r="C3921" s="36" t="s">
        <v>188</v>
      </c>
      <c r="D3921" s="36" t="s">
        <v>24927</v>
      </c>
      <c r="E3921" s="36" t="s">
        <v>16939</v>
      </c>
      <c r="F3921" s="36" t="s">
        <v>18199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27834</v>
      </c>
      <c r="C3922" s="36" t="s">
        <v>188</v>
      </c>
      <c r="D3922" s="36" t="s">
        <v>17652</v>
      </c>
      <c r="E3922" s="36" t="s">
        <v>17334</v>
      </c>
      <c r="F3922" s="36" t="s">
        <v>18199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27835</v>
      </c>
      <c r="C3923" s="36" t="s">
        <v>188</v>
      </c>
      <c r="D3923" s="36" t="s">
        <v>25009</v>
      </c>
      <c r="E3923" s="36" t="s">
        <v>16827</v>
      </c>
      <c r="F3923" s="36" t="s">
        <v>18199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27836</v>
      </c>
      <c r="C3924" s="36" t="s">
        <v>188</v>
      </c>
      <c r="D3924" s="36" t="s">
        <v>24928</v>
      </c>
      <c r="E3924" s="36" t="s">
        <v>17457</v>
      </c>
      <c r="F3924" s="36" t="s">
        <v>18199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25545</v>
      </c>
      <c r="C3925" s="36" t="s">
        <v>188</v>
      </c>
      <c r="D3925" s="36" t="s">
        <v>17776</v>
      </c>
      <c r="E3925" s="36" t="s">
        <v>16856</v>
      </c>
      <c r="F3925" s="36" t="s">
        <v>18199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27837</v>
      </c>
      <c r="C3926" s="36" t="s">
        <v>188</v>
      </c>
      <c r="D3926" s="36" t="s">
        <v>25112</v>
      </c>
      <c r="E3926" s="36" t="s">
        <v>17510</v>
      </c>
      <c r="F3926" s="36" t="s">
        <v>18199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25546</v>
      </c>
      <c r="C3927" s="36" t="s">
        <v>188</v>
      </c>
      <c r="D3927" s="36" t="s">
        <v>24929</v>
      </c>
      <c r="E3927" s="36" t="s">
        <v>17712</v>
      </c>
      <c r="F3927" s="36" t="s">
        <v>18199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25208</v>
      </c>
      <c r="C3928" s="36" t="s">
        <v>188</v>
      </c>
      <c r="D3928" s="36" t="s">
        <v>17831</v>
      </c>
      <c r="E3928" s="36" t="s">
        <v>17091</v>
      </c>
      <c r="F3928" s="36" t="s">
        <v>18199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19985</v>
      </c>
      <c r="C3929" s="36" t="s">
        <v>188</v>
      </c>
      <c r="D3929" s="36" t="s">
        <v>24948</v>
      </c>
      <c r="E3929" s="36" t="s">
        <v>17438</v>
      </c>
      <c r="F3929" s="36" t="s">
        <v>18199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24774</v>
      </c>
      <c r="C3930" s="36" t="s">
        <v>188</v>
      </c>
      <c r="D3930" s="36" t="s">
        <v>17832</v>
      </c>
      <c r="E3930" s="36" t="s">
        <v>17718</v>
      </c>
      <c r="F3930" s="36" t="s">
        <v>18199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14102</v>
      </c>
      <c r="C3931" s="36" t="s">
        <v>188</v>
      </c>
      <c r="D3931" s="36" t="s">
        <v>25209</v>
      </c>
      <c r="E3931" s="36" t="s">
        <v>17868</v>
      </c>
      <c r="F3931" s="36" t="s">
        <v>18199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14103</v>
      </c>
      <c r="C3932" s="36" t="s">
        <v>188</v>
      </c>
      <c r="D3932" s="36" t="s">
        <v>25210</v>
      </c>
      <c r="E3932" s="36" t="s">
        <v>17966</v>
      </c>
      <c r="F3932" s="36" t="s">
        <v>18199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20359</v>
      </c>
      <c r="C3933" s="36" t="s">
        <v>188</v>
      </c>
      <c r="D3933" s="36" t="s">
        <v>22663</v>
      </c>
      <c r="E3933" s="36" t="s">
        <v>17565</v>
      </c>
      <c r="F3933" s="36" t="s">
        <v>18205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20360</v>
      </c>
      <c r="C3934" s="36" t="s">
        <v>188</v>
      </c>
      <c r="D3934" s="36" t="s">
        <v>22664</v>
      </c>
      <c r="E3934" s="36" t="s">
        <v>17976</v>
      </c>
      <c r="F3934" s="36" t="s">
        <v>18205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22841</v>
      </c>
      <c r="C3935" s="36" t="s">
        <v>188</v>
      </c>
      <c r="D3935" s="36" t="s">
        <v>25279</v>
      </c>
      <c r="E3935" s="36" t="s">
        <v>17091</v>
      </c>
      <c r="F3935" s="36" t="s">
        <v>18205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15743</v>
      </c>
      <c r="C3936" s="36" t="s">
        <v>188</v>
      </c>
      <c r="D3936" s="36" t="s">
        <v>25314</v>
      </c>
      <c r="E3936" s="36" t="s">
        <v>16963</v>
      </c>
      <c r="F3936" s="36" t="s">
        <v>18210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15744</v>
      </c>
      <c r="C3937" s="36" t="s">
        <v>188</v>
      </c>
      <c r="D3937" s="36" t="s">
        <v>25315</v>
      </c>
      <c r="E3937" s="36" t="s">
        <v>17746</v>
      </c>
      <c r="F3937" s="36" t="s">
        <v>18210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15645</v>
      </c>
      <c r="C3938" s="36" t="s">
        <v>188</v>
      </c>
      <c r="D3938" s="36" t="s">
        <v>17340</v>
      </c>
      <c r="E3938" s="36" t="s">
        <v>17040</v>
      </c>
      <c r="F3938" s="36" t="s">
        <v>18252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25356</v>
      </c>
      <c r="C3939" s="36" t="s">
        <v>188</v>
      </c>
      <c r="D3939" s="36" t="s">
        <v>17651</v>
      </c>
      <c r="E3939" s="36" t="s">
        <v>17238</v>
      </c>
      <c r="F3939" s="36" t="s">
        <v>18252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26410</v>
      </c>
      <c r="C3940" s="36" t="s">
        <v>120</v>
      </c>
      <c r="D3940" s="36" t="s">
        <v>18051</v>
      </c>
      <c r="E3940" s="36" t="s">
        <v>17219</v>
      </c>
      <c r="F3940" s="36" t="s">
        <v>18032</v>
      </c>
      <c r="G3940" s="36" t="s">
        <v>121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16376</v>
      </c>
      <c r="C3941" s="36" t="s">
        <v>120</v>
      </c>
      <c r="D3941" s="36" t="s">
        <v>18762</v>
      </c>
      <c r="E3941" s="36" t="s">
        <v>17146</v>
      </c>
      <c r="F3941" s="36" t="s">
        <v>18032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16245</v>
      </c>
      <c r="C3942" s="36" t="s">
        <v>120</v>
      </c>
      <c r="D3942" s="36" t="s">
        <v>17927</v>
      </c>
      <c r="E3942" s="36" t="s">
        <v>16923</v>
      </c>
      <c r="F3942" s="36" t="s">
        <v>18032</v>
      </c>
      <c r="G3942" s="36" t="s">
        <v>123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16246</v>
      </c>
      <c r="C3943" s="36" t="s">
        <v>188</v>
      </c>
      <c r="D3943" s="36" t="s">
        <v>18051</v>
      </c>
      <c r="E3943" s="36" t="s">
        <v>17023</v>
      </c>
      <c r="F3943" s="36" t="s">
        <v>18032</v>
      </c>
      <c r="G3943" s="36" t="s">
        <v>123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16247</v>
      </c>
      <c r="C3944" s="36" t="s">
        <v>188</v>
      </c>
      <c r="D3944" s="36" t="s">
        <v>17450</v>
      </c>
      <c r="E3944" s="36" t="s">
        <v>16935</v>
      </c>
      <c r="F3944" s="36" t="s">
        <v>18032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11140</v>
      </c>
      <c r="C3945" s="36" t="s">
        <v>120</v>
      </c>
      <c r="D3945" s="36" t="s">
        <v>18805</v>
      </c>
      <c r="E3945" s="36" t="s">
        <v>18652</v>
      </c>
      <c r="F3945" s="36" t="s">
        <v>18288</v>
      </c>
      <c r="G3945" s="36" t="s">
        <v>11073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14236</v>
      </c>
      <c r="C3946" s="36" t="s">
        <v>120</v>
      </c>
      <c r="D3946" s="36" t="s">
        <v>18805</v>
      </c>
      <c r="E3946" s="36" t="s">
        <v>18653</v>
      </c>
      <c r="F3946" s="36" t="s">
        <v>18288</v>
      </c>
      <c r="G3946" s="36" t="s">
        <v>11073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25372</v>
      </c>
      <c r="C3947" s="36" t="s">
        <v>120</v>
      </c>
      <c r="D3947" s="36" t="s">
        <v>18805</v>
      </c>
      <c r="E3947" s="36" t="s">
        <v>25373</v>
      </c>
      <c r="F3947" s="36" t="s">
        <v>18288</v>
      </c>
      <c r="G3947" s="36" t="s">
        <v>11073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14034</v>
      </c>
      <c r="C3948" s="36" t="s">
        <v>120</v>
      </c>
      <c r="D3948" s="36" t="s">
        <v>18805</v>
      </c>
      <c r="E3948" s="36" t="s">
        <v>18654</v>
      </c>
      <c r="F3948" s="36" t="s">
        <v>18288</v>
      </c>
      <c r="G3948" s="36" t="s">
        <v>11073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16760</v>
      </c>
      <c r="C3949" s="36" t="s">
        <v>120</v>
      </c>
      <c r="D3949" s="36" t="s">
        <v>18805</v>
      </c>
      <c r="E3949" s="36" t="s">
        <v>18655</v>
      </c>
      <c r="F3949" s="36" t="s">
        <v>18288</v>
      </c>
      <c r="G3949" s="36" t="s">
        <v>11073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15580</v>
      </c>
      <c r="C3950" s="36" t="s">
        <v>120</v>
      </c>
      <c r="D3950" s="36" t="s">
        <v>18805</v>
      </c>
      <c r="E3950" s="36" t="s">
        <v>18656</v>
      </c>
      <c r="F3950" s="36" t="s">
        <v>18288</v>
      </c>
      <c r="G3950" s="36" t="s">
        <v>11073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16563</v>
      </c>
      <c r="C3951" s="36" t="s">
        <v>120</v>
      </c>
      <c r="D3951" s="36" t="s">
        <v>18805</v>
      </c>
      <c r="E3951" s="36" t="s">
        <v>18657</v>
      </c>
      <c r="F3951" s="36" t="s">
        <v>18288</v>
      </c>
      <c r="G3951" s="36" t="s">
        <v>11073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14035</v>
      </c>
      <c r="C3952" s="36" t="s">
        <v>120</v>
      </c>
      <c r="D3952" s="36" t="s">
        <v>18805</v>
      </c>
      <c r="E3952" s="36" t="s">
        <v>18645</v>
      </c>
      <c r="F3952" s="36" t="s">
        <v>18288</v>
      </c>
      <c r="G3952" s="36" t="s">
        <v>11073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14036</v>
      </c>
      <c r="C3953" s="36" t="s">
        <v>120</v>
      </c>
      <c r="D3953" s="36" t="s">
        <v>18805</v>
      </c>
      <c r="E3953" s="36" t="s">
        <v>18658</v>
      </c>
      <c r="F3953" s="36" t="s">
        <v>18288</v>
      </c>
      <c r="G3953" s="36" t="s">
        <v>11073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12803</v>
      </c>
      <c r="C3954" s="36" t="s">
        <v>120</v>
      </c>
      <c r="D3954" s="36" t="s">
        <v>18805</v>
      </c>
      <c r="E3954" s="36" t="s">
        <v>18658</v>
      </c>
      <c r="F3954" s="36" t="s">
        <v>18288</v>
      </c>
      <c r="G3954" s="36" t="s">
        <v>11073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11141</v>
      </c>
      <c r="C3955" s="36" t="s">
        <v>120</v>
      </c>
      <c r="D3955" s="36" t="s">
        <v>18805</v>
      </c>
      <c r="E3955" s="36" t="s">
        <v>18659</v>
      </c>
      <c r="F3955" s="36" t="s">
        <v>18288</v>
      </c>
      <c r="G3955" s="36" t="s">
        <v>11073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12804</v>
      </c>
      <c r="C3956" s="36" t="s">
        <v>120</v>
      </c>
      <c r="D3956" s="36" t="s">
        <v>18805</v>
      </c>
      <c r="E3956" s="36" t="s">
        <v>22649</v>
      </c>
      <c r="F3956" s="36" t="s">
        <v>18288</v>
      </c>
      <c r="G3956" s="36" t="s">
        <v>11073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14037</v>
      </c>
      <c r="C3957" s="36" t="s">
        <v>120</v>
      </c>
      <c r="D3957" s="36" t="s">
        <v>18805</v>
      </c>
      <c r="E3957" s="36" t="s">
        <v>18659</v>
      </c>
      <c r="F3957" s="36" t="s">
        <v>18288</v>
      </c>
      <c r="G3957" s="36" t="s">
        <v>11073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11142</v>
      </c>
      <c r="C3958" s="36" t="s">
        <v>188</v>
      </c>
      <c r="D3958" s="36" t="s">
        <v>18805</v>
      </c>
      <c r="E3958" s="36" t="s">
        <v>18660</v>
      </c>
      <c r="F3958" s="36" t="s">
        <v>18288</v>
      </c>
      <c r="G3958" s="36" t="s">
        <v>11073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14038</v>
      </c>
      <c r="C3959" s="36" t="s">
        <v>188</v>
      </c>
      <c r="D3959" s="36" t="s">
        <v>18805</v>
      </c>
      <c r="E3959" s="36" t="s">
        <v>18661</v>
      </c>
      <c r="F3959" s="36" t="s">
        <v>18288</v>
      </c>
      <c r="G3959" s="36" t="s">
        <v>11073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11143</v>
      </c>
      <c r="C3960" s="36" t="s">
        <v>188</v>
      </c>
      <c r="D3960" s="36" t="s">
        <v>18805</v>
      </c>
      <c r="E3960" s="36" t="s">
        <v>18662</v>
      </c>
      <c r="F3960" s="36" t="s">
        <v>18288</v>
      </c>
      <c r="G3960" s="36" t="s">
        <v>11073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19177</v>
      </c>
      <c r="C3961" s="36" t="s">
        <v>188</v>
      </c>
      <c r="D3961" s="36" t="s">
        <v>18805</v>
      </c>
      <c r="E3961" s="36" t="s">
        <v>18659</v>
      </c>
      <c r="F3961" s="36" t="s">
        <v>18288</v>
      </c>
      <c r="G3961" s="36" t="s">
        <v>11073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12805</v>
      </c>
      <c r="C3962" s="36" t="s">
        <v>188</v>
      </c>
      <c r="D3962" s="36" t="s">
        <v>18805</v>
      </c>
      <c r="E3962" s="36" t="s">
        <v>18663</v>
      </c>
      <c r="F3962" s="36" t="s">
        <v>18288</v>
      </c>
      <c r="G3962" s="36" t="s">
        <v>11073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14039</v>
      </c>
      <c r="C3963" s="36" t="s">
        <v>188</v>
      </c>
      <c r="D3963" s="36" t="s">
        <v>18805</v>
      </c>
      <c r="E3963" s="36" t="s">
        <v>18664</v>
      </c>
      <c r="F3963" s="36" t="s">
        <v>18288</v>
      </c>
      <c r="G3963" s="36" t="s">
        <v>11073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14040</v>
      </c>
      <c r="C3964" s="36" t="s">
        <v>188</v>
      </c>
      <c r="D3964" s="36" t="s">
        <v>18805</v>
      </c>
      <c r="E3964" s="36" t="s">
        <v>22903</v>
      </c>
      <c r="F3964" s="36" t="s">
        <v>18288</v>
      </c>
      <c r="G3964" s="36" t="s">
        <v>11073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11144</v>
      </c>
      <c r="C3965" s="36" t="s">
        <v>188</v>
      </c>
      <c r="D3965" s="36" t="s">
        <v>18805</v>
      </c>
      <c r="E3965" s="36" t="s">
        <v>18665</v>
      </c>
      <c r="F3965" s="36" t="s">
        <v>18288</v>
      </c>
      <c r="G3965" s="36" t="s">
        <v>11073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14041</v>
      </c>
      <c r="C3966" s="36" t="s">
        <v>188</v>
      </c>
      <c r="D3966" s="36" t="s">
        <v>18805</v>
      </c>
      <c r="E3966" s="36" t="s">
        <v>18666</v>
      </c>
      <c r="F3966" s="36" t="s">
        <v>18288</v>
      </c>
      <c r="G3966" s="36" t="s">
        <v>11073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14042</v>
      </c>
      <c r="C3967" s="36" t="s">
        <v>188</v>
      </c>
      <c r="D3967" s="36" t="s">
        <v>18805</v>
      </c>
      <c r="E3967" s="36" t="s">
        <v>18666</v>
      </c>
      <c r="F3967" s="36" t="s">
        <v>18288</v>
      </c>
      <c r="G3967" s="36" t="s">
        <v>11073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14043</v>
      </c>
      <c r="C3968" s="36" t="s">
        <v>188</v>
      </c>
      <c r="D3968" s="36" t="s">
        <v>18805</v>
      </c>
      <c r="E3968" s="36" t="s">
        <v>18666</v>
      </c>
      <c r="F3968" s="36" t="s">
        <v>18288</v>
      </c>
      <c r="G3968" s="36" t="s">
        <v>11073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11145</v>
      </c>
      <c r="C3969" s="36" t="s">
        <v>188</v>
      </c>
      <c r="D3969" s="36" t="s">
        <v>18805</v>
      </c>
      <c r="E3969" s="36" t="s">
        <v>18667</v>
      </c>
      <c r="F3969" s="36" t="s">
        <v>18288</v>
      </c>
      <c r="G3969" s="36" t="s">
        <v>11073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19178</v>
      </c>
      <c r="C3970" s="36" t="s">
        <v>188</v>
      </c>
      <c r="D3970" s="36" t="s">
        <v>18805</v>
      </c>
      <c r="E3970" s="36" t="s">
        <v>18689</v>
      </c>
      <c r="F3970" s="36" t="s">
        <v>18288</v>
      </c>
      <c r="G3970" s="36" t="s">
        <v>11073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15581</v>
      </c>
      <c r="C3971" s="36" t="s">
        <v>188</v>
      </c>
      <c r="D3971" s="36" t="s">
        <v>18805</v>
      </c>
      <c r="E3971" s="36" t="s">
        <v>18668</v>
      </c>
      <c r="F3971" s="36" t="s">
        <v>18288</v>
      </c>
      <c r="G3971" s="36" t="s">
        <v>11073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15582</v>
      </c>
      <c r="C3972" s="36" t="s">
        <v>188</v>
      </c>
      <c r="D3972" s="36" t="s">
        <v>18805</v>
      </c>
      <c r="E3972" s="36" t="s">
        <v>18634</v>
      </c>
      <c r="F3972" s="36" t="s">
        <v>18288</v>
      </c>
      <c r="G3972" s="36" t="s">
        <v>11073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14782</v>
      </c>
      <c r="C3973" s="36" t="s">
        <v>120</v>
      </c>
      <c r="D3973" s="36" t="s">
        <v>18805</v>
      </c>
      <c r="E3973" s="36" t="s">
        <v>18669</v>
      </c>
      <c r="F3973" s="36" t="s">
        <v>18304</v>
      </c>
      <c r="G3973" s="36" t="s">
        <v>11073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14783</v>
      </c>
      <c r="C3974" s="36" t="s">
        <v>188</v>
      </c>
      <c r="D3974" s="36" t="s">
        <v>18805</v>
      </c>
      <c r="E3974" s="36" t="s">
        <v>18670</v>
      </c>
      <c r="F3974" s="36" t="s">
        <v>18304</v>
      </c>
      <c r="G3974" s="36" t="s">
        <v>11073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11146</v>
      </c>
      <c r="C3975" s="36" t="s">
        <v>120</v>
      </c>
      <c r="D3975" s="36" t="s">
        <v>18805</v>
      </c>
      <c r="E3975" s="36" t="s">
        <v>18671</v>
      </c>
      <c r="F3975" s="36" t="s">
        <v>18672</v>
      </c>
      <c r="G3975" s="36" t="s">
        <v>11073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24899</v>
      </c>
      <c r="C3976" s="36" t="s">
        <v>120</v>
      </c>
      <c r="D3976" s="36" t="s">
        <v>18805</v>
      </c>
      <c r="E3976" s="36" t="s">
        <v>28938</v>
      </c>
      <c r="F3976" s="36" t="s">
        <v>18672</v>
      </c>
      <c r="G3976" s="36" t="s">
        <v>11073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22074</v>
      </c>
      <c r="C3977" s="36" t="s">
        <v>120</v>
      </c>
      <c r="D3977" s="36" t="s">
        <v>18805</v>
      </c>
      <c r="E3977" s="36" t="s">
        <v>22075</v>
      </c>
      <c r="F3977" s="36" t="s">
        <v>18672</v>
      </c>
      <c r="G3977" s="36" t="s">
        <v>11073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22474</v>
      </c>
      <c r="C3978" s="36" t="s">
        <v>120</v>
      </c>
      <c r="D3978" s="36" t="s">
        <v>18805</v>
      </c>
      <c r="E3978" s="36" t="s">
        <v>28939</v>
      </c>
      <c r="F3978" s="36" t="s">
        <v>18672</v>
      </c>
      <c r="G3978" s="36" t="s">
        <v>11073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22076</v>
      </c>
      <c r="C3979" s="36" t="s">
        <v>120</v>
      </c>
      <c r="D3979" s="36" t="s">
        <v>18805</v>
      </c>
      <c r="E3979" s="36" t="s">
        <v>23125</v>
      </c>
      <c r="F3979" s="36" t="s">
        <v>18672</v>
      </c>
      <c r="G3979" s="36" t="s">
        <v>11073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15583</v>
      </c>
      <c r="C3980" s="36" t="s">
        <v>120</v>
      </c>
      <c r="D3980" s="36" t="s">
        <v>18805</v>
      </c>
      <c r="E3980" s="36" t="s">
        <v>24326</v>
      </c>
      <c r="F3980" s="36" t="s">
        <v>18672</v>
      </c>
      <c r="G3980" s="36" t="s">
        <v>11073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25374</v>
      </c>
      <c r="C3981" s="36" t="s">
        <v>120</v>
      </c>
      <c r="D3981" s="36" t="s">
        <v>18805</v>
      </c>
      <c r="E3981" s="36" t="s">
        <v>25375</v>
      </c>
      <c r="F3981" s="36" t="s">
        <v>18672</v>
      </c>
      <c r="G3981" s="36" t="s">
        <v>11073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15584</v>
      </c>
      <c r="C3982" s="36" t="s">
        <v>120</v>
      </c>
      <c r="D3982" s="36" t="s">
        <v>18805</v>
      </c>
      <c r="E3982" s="36" t="s">
        <v>25376</v>
      </c>
      <c r="F3982" s="36" t="s">
        <v>18672</v>
      </c>
      <c r="G3982" s="36" t="s">
        <v>11073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22077</v>
      </c>
      <c r="C3983" s="36" t="s">
        <v>120</v>
      </c>
      <c r="D3983" s="36" t="s">
        <v>18805</v>
      </c>
      <c r="E3983" s="36" t="s">
        <v>24639</v>
      </c>
      <c r="F3983" s="36" t="s">
        <v>18672</v>
      </c>
      <c r="G3983" s="36" t="s">
        <v>11073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23287</v>
      </c>
      <c r="C3984" s="36" t="s">
        <v>120</v>
      </c>
      <c r="D3984" s="36" t="s">
        <v>18805</v>
      </c>
      <c r="E3984" s="36" t="s">
        <v>28940</v>
      </c>
      <c r="F3984" s="36" t="s">
        <v>18672</v>
      </c>
      <c r="G3984" s="36" t="s">
        <v>11073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28941</v>
      </c>
      <c r="C3985" s="36" t="s">
        <v>120</v>
      </c>
      <c r="D3985" s="36" t="s">
        <v>18805</v>
      </c>
      <c r="E3985" s="36" t="s">
        <v>28942</v>
      </c>
      <c r="F3985" s="36" t="s">
        <v>18672</v>
      </c>
      <c r="G3985" s="36" t="s">
        <v>11073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22078</v>
      </c>
      <c r="C3986" s="36" t="s">
        <v>120</v>
      </c>
      <c r="D3986" s="36" t="s">
        <v>18805</v>
      </c>
      <c r="E3986" s="36" t="s">
        <v>28943</v>
      </c>
      <c r="F3986" s="36" t="s">
        <v>18672</v>
      </c>
      <c r="G3986" s="36" t="s">
        <v>11073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23288</v>
      </c>
      <c r="C3987" s="36" t="s">
        <v>120</v>
      </c>
      <c r="D3987" s="36" t="s">
        <v>18805</v>
      </c>
      <c r="E3987" s="36" t="s">
        <v>18661</v>
      </c>
      <c r="F3987" s="36" t="s">
        <v>18672</v>
      </c>
      <c r="G3987" s="36" t="s">
        <v>11073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23289</v>
      </c>
      <c r="C3988" s="36" t="s">
        <v>120</v>
      </c>
      <c r="D3988" s="36" t="s">
        <v>18805</v>
      </c>
      <c r="E3988" s="36" t="s">
        <v>28944</v>
      </c>
      <c r="F3988" s="36" t="s">
        <v>18672</v>
      </c>
      <c r="G3988" s="36" t="s">
        <v>11073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28945</v>
      </c>
      <c r="C3989" s="36" t="s">
        <v>120</v>
      </c>
      <c r="D3989" s="36" t="s">
        <v>18805</v>
      </c>
      <c r="E3989" s="36" t="s">
        <v>18649</v>
      </c>
      <c r="F3989" s="36" t="s">
        <v>18672</v>
      </c>
      <c r="G3989" s="36" t="s">
        <v>11073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22650</v>
      </c>
      <c r="C3990" s="36" t="s">
        <v>120</v>
      </c>
      <c r="D3990" s="36" t="s">
        <v>18805</v>
      </c>
      <c r="E3990" s="36" t="s">
        <v>18686</v>
      </c>
      <c r="F3990" s="36" t="s">
        <v>18672</v>
      </c>
      <c r="G3990" s="36" t="s">
        <v>11073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23126</v>
      </c>
      <c r="C3991" s="36" t="s">
        <v>120</v>
      </c>
      <c r="D3991" s="36" t="s">
        <v>18805</v>
      </c>
      <c r="E3991" s="36" t="s">
        <v>28946</v>
      </c>
      <c r="F3991" s="36" t="s">
        <v>18672</v>
      </c>
      <c r="G3991" s="36" t="s">
        <v>11073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14784</v>
      </c>
      <c r="C3992" s="36" t="s">
        <v>120</v>
      </c>
      <c r="D3992" s="36" t="s">
        <v>18805</v>
      </c>
      <c r="E3992" s="36" t="s">
        <v>24898</v>
      </c>
      <c r="F3992" s="36" t="s">
        <v>18672</v>
      </c>
      <c r="G3992" s="36" t="s">
        <v>11073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22904</v>
      </c>
      <c r="C3993" s="36" t="s">
        <v>120</v>
      </c>
      <c r="D3993" s="36" t="s">
        <v>18805</v>
      </c>
      <c r="E3993" s="36" t="s">
        <v>22912</v>
      </c>
      <c r="F3993" s="36" t="s">
        <v>18672</v>
      </c>
      <c r="G3993" s="36" t="s">
        <v>11073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23974</v>
      </c>
      <c r="C3994" s="36" t="s">
        <v>120</v>
      </c>
      <c r="D3994" s="36" t="s">
        <v>18805</v>
      </c>
      <c r="E3994" s="36" t="s">
        <v>28947</v>
      </c>
      <c r="F3994" s="36" t="s">
        <v>18672</v>
      </c>
      <c r="G3994" s="36" t="s">
        <v>11073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21058</v>
      </c>
      <c r="C3995" s="36" t="s">
        <v>120</v>
      </c>
      <c r="D3995" s="36" t="s">
        <v>18805</v>
      </c>
      <c r="E3995" s="36" t="s">
        <v>18481</v>
      </c>
      <c r="F3995" s="36" t="s">
        <v>18672</v>
      </c>
      <c r="G3995" s="36" t="s">
        <v>11073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14785</v>
      </c>
      <c r="C3996" s="36" t="s">
        <v>120</v>
      </c>
      <c r="D3996" s="36" t="s">
        <v>18805</v>
      </c>
      <c r="E3996" s="36" t="s">
        <v>23517</v>
      </c>
      <c r="F3996" s="36" t="s">
        <v>18672</v>
      </c>
      <c r="G3996" s="36" t="s">
        <v>11073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21059</v>
      </c>
      <c r="C3997" s="36" t="s">
        <v>120</v>
      </c>
      <c r="D3997" s="36" t="s">
        <v>18805</v>
      </c>
      <c r="E3997" s="36" t="s">
        <v>24327</v>
      </c>
      <c r="F3997" s="36" t="s">
        <v>18672</v>
      </c>
      <c r="G3997" s="36" t="s">
        <v>11073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23290</v>
      </c>
      <c r="C3998" s="36" t="s">
        <v>120</v>
      </c>
      <c r="D3998" s="36" t="s">
        <v>18805</v>
      </c>
      <c r="E3998" s="36" t="s">
        <v>20711</v>
      </c>
      <c r="F3998" s="36" t="s">
        <v>18672</v>
      </c>
      <c r="G3998" s="36" t="s">
        <v>11073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15585</v>
      </c>
      <c r="C3999" s="36" t="s">
        <v>120</v>
      </c>
      <c r="D3999" s="36" t="s">
        <v>18805</v>
      </c>
      <c r="E3999" s="36" t="s">
        <v>22862</v>
      </c>
      <c r="F3999" s="36" t="s">
        <v>18672</v>
      </c>
      <c r="G3999" s="36" t="s">
        <v>11073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14925</v>
      </c>
      <c r="C4000" s="36" t="s">
        <v>120</v>
      </c>
      <c r="D4000" s="36" t="s">
        <v>18805</v>
      </c>
      <c r="E4000" s="36" t="s">
        <v>18484</v>
      </c>
      <c r="F4000" s="36" t="s">
        <v>18672</v>
      </c>
      <c r="G4000" s="36" t="s">
        <v>11073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14044</v>
      </c>
      <c r="C4001" s="36" t="s">
        <v>120</v>
      </c>
      <c r="D4001" s="36" t="s">
        <v>18805</v>
      </c>
      <c r="E4001" s="36" t="s">
        <v>28948</v>
      </c>
      <c r="F4001" s="36" t="s">
        <v>18672</v>
      </c>
      <c r="G4001" s="36" t="s">
        <v>11073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15586</v>
      </c>
      <c r="C4002" s="36" t="s">
        <v>120</v>
      </c>
      <c r="D4002" s="36" t="s">
        <v>18805</v>
      </c>
      <c r="E4002" s="36" t="s">
        <v>20545</v>
      </c>
      <c r="F4002" s="36" t="s">
        <v>18672</v>
      </c>
      <c r="G4002" s="36" t="s">
        <v>11073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15587</v>
      </c>
      <c r="C4003" s="36" t="s">
        <v>120</v>
      </c>
      <c r="D4003" s="36" t="s">
        <v>18805</v>
      </c>
      <c r="E4003" s="36" t="s">
        <v>18555</v>
      </c>
      <c r="F4003" s="36" t="s">
        <v>18672</v>
      </c>
      <c r="G4003" s="36" t="s">
        <v>11073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14926</v>
      </c>
      <c r="C4004" s="36" t="s">
        <v>120</v>
      </c>
      <c r="D4004" s="36" t="s">
        <v>18805</v>
      </c>
      <c r="E4004" s="36" t="s">
        <v>18643</v>
      </c>
      <c r="F4004" s="36" t="s">
        <v>18672</v>
      </c>
      <c r="G4004" s="36" t="s">
        <v>11073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15588</v>
      </c>
      <c r="C4005" s="36" t="s">
        <v>120</v>
      </c>
      <c r="D4005" s="36" t="s">
        <v>18805</v>
      </c>
      <c r="E4005" s="36" t="s">
        <v>18674</v>
      </c>
      <c r="F4005" s="36" t="s">
        <v>18672</v>
      </c>
      <c r="G4005" s="36" t="s">
        <v>11073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15589</v>
      </c>
      <c r="C4006" s="36" t="s">
        <v>120</v>
      </c>
      <c r="D4006" s="36" t="s">
        <v>18805</v>
      </c>
      <c r="E4006" s="36" t="s">
        <v>18675</v>
      </c>
      <c r="F4006" s="36" t="s">
        <v>18672</v>
      </c>
      <c r="G4006" s="36" t="s">
        <v>11073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11147</v>
      </c>
      <c r="C4007" s="36" t="s">
        <v>188</v>
      </c>
      <c r="D4007" s="36" t="s">
        <v>18805</v>
      </c>
      <c r="E4007" s="36" t="s">
        <v>18647</v>
      </c>
      <c r="F4007" s="36" t="s">
        <v>18672</v>
      </c>
      <c r="G4007" s="36" t="s">
        <v>11073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11148</v>
      </c>
      <c r="C4008" s="36" t="s">
        <v>188</v>
      </c>
      <c r="D4008" s="36" t="s">
        <v>18805</v>
      </c>
      <c r="E4008" s="36" t="s">
        <v>18676</v>
      </c>
      <c r="F4008" s="36" t="s">
        <v>18672</v>
      </c>
      <c r="G4008" s="36" t="s">
        <v>11073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11149</v>
      </c>
      <c r="C4009" s="36" t="s">
        <v>188</v>
      </c>
      <c r="D4009" s="36" t="s">
        <v>18805</v>
      </c>
      <c r="E4009" s="36" t="s">
        <v>18677</v>
      </c>
      <c r="F4009" s="36" t="s">
        <v>18672</v>
      </c>
      <c r="G4009" s="36" t="s">
        <v>11073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11150</v>
      </c>
      <c r="C4010" s="36" t="s">
        <v>188</v>
      </c>
      <c r="D4010" s="36" t="s">
        <v>18805</v>
      </c>
      <c r="E4010" s="36" t="s">
        <v>18678</v>
      </c>
      <c r="F4010" s="36" t="s">
        <v>18672</v>
      </c>
      <c r="G4010" s="36" t="s">
        <v>11073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11151</v>
      </c>
      <c r="C4011" s="36" t="s">
        <v>188</v>
      </c>
      <c r="D4011" s="36" t="s">
        <v>18805</v>
      </c>
      <c r="E4011" s="36" t="s">
        <v>18679</v>
      </c>
      <c r="F4011" s="36" t="s">
        <v>18672</v>
      </c>
      <c r="G4011" s="36" t="s">
        <v>11073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11152</v>
      </c>
      <c r="C4012" s="36" t="s">
        <v>188</v>
      </c>
      <c r="D4012" s="36" t="s">
        <v>18805</v>
      </c>
      <c r="E4012" s="36" t="s">
        <v>18680</v>
      </c>
      <c r="F4012" s="36" t="s">
        <v>18672</v>
      </c>
      <c r="G4012" s="36" t="s">
        <v>11073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14378</v>
      </c>
      <c r="C4013" s="36" t="s">
        <v>188</v>
      </c>
      <c r="D4013" s="36" t="s">
        <v>18805</v>
      </c>
      <c r="E4013" s="36" t="s">
        <v>24900</v>
      </c>
      <c r="F4013" s="36" t="s">
        <v>18672</v>
      </c>
      <c r="G4013" s="36" t="s">
        <v>11073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12806</v>
      </c>
      <c r="C4014" s="36" t="s">
        <v>188</v>
      </c>
      <c r="D4014" s="36" t="s">
        <v>18805</v>
      </c>
      <c r="E4014" s="36" t="s">
        <v>18422</v>
      </c>
      <c r="F4014" s="36" t="s">
        <v>18672</v>
      </c>
      <c r="G4014" s="36" t="s">
        <v>11073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23902</v>
      </c>
      <c r="C4015" s="36" t="s">
        <v>188</v>
      </c>
      <c r="D4015" s="36" t="s">
        <v>18805</v>
      </c>
      <c r="E4015" s="36" t="s">
        <v>18544</v>
      </c>
      <c r="F4015" s="36" t="s">
        <v>18672</v>
      </c>
      <c r="G4015" s="36" t="s">
        <v>11073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11153</v>
      </c>
      <c r="C4016" s="36" t="s">
        <v>188</v>
      </c>
      <c r="D4016" s="36" t="s">
        <v>18805</v>
      </c>
      <c r="E4016" s="36" t="s">
        <v>24900</v>
      </c>
      <c r="F4016" s="36" t="s">
        <v>18672</v>
      </c>
      <c r="G4016" s="36" t="s">
        <v>11073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23127</v>
      </c>
      <c r="C4017" s="36" t="s">
        <v>188</v>
      </c>
      <c r="D4017" s="36" t="s">
        <v>18805</v>
      </c>
      <c r="E4017" s="36" t="s">
        <v>28949</v>
      </c>
      <c r="F4017" s="36" t="s">
        <v>18672</v>
      </c>
      <c r="G4017" s="36" t="s">
        <v>11073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28950</v>
      </c>
      <c r="C4018" s="36" t="s">
        <v>188</v>
      </c>
      <c r="D4018" s="36" t="s">
        <v>18805</v>
      </c>
      <c r="E4018" s="36" t="s">
        <v>25665</v>
      </c>
      <c r="F4018" s="36" t="s">
        <v>18672</v>
      </c>
      <c r="G4018" s="36" t="s">
        <v>11073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14045</v>
      </c>
      <c r="C4019" s="36" t="s">
        <v>188</v>
      </c>
      <c r="D4019" s="36" t="s">
        <v>18805</v>
      </c>
      <c r="E4019" s="36" t="s">
        <v>18544</v>
      </c>
      <c r="F4019" s="36" t="s">
        <v>18672</v>
      </c>
      <c r="G4019" s="36" t="s">
        <v>11073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22652</v>
      </c>
      <c r="C4020" s="36" t="s">
        <v>188</v>
      </c>
      <c r="D4020" s="36" t="s">
        <v>18805</v>
      </c>
      <c r="E4020" s="36" t="s">
        <v>24327</v>
      </c>
      <c r="F4020" s="36" t="s">
        <v>18672</v>
      </c>
      <c r="G4020" s="36" t="s">
        <v>11073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14379</v>
      </c>
      <c r="C4021" s="36" t="s">
        <v>188</v>
      </c>
      <c r="D4021" s="36" t="s">
        <v>18805</v>
      </c>
      <c r="E4021" s="36" t="s">
        <v>28951</v>
      </c>
      <c r="F4021" s="36" t="s">
        <v>18672</v>
      </c>
      <c r="G4021" s="36" t="s">
        <v>11073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28952</v>
      </c>
      <c r="C4022" s="36" t="s">
        <v>188</v>
      </c>
      <c r="D4022" s="36" t="s">
        <v>18805</v>
      </c>
      <c r="E4022" s="36" t="s">
        <v>23760</v>
      </c>
      <c r="F4022" s="36" t="s">
        <v>18672</v>
      </c>
      <c r="G4022" s="36" t="s">
        <v>11073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23291</v>
      </c>
      <c r="C4023" s="36" t="s">
        <v>188</v>
      </c>
      <c r="D4023" s="36" t="s">
        <v>18805</v>
      </c>
      <c r="E4023" s="36" t="s">
        <v>28953</v>
      </c>
      <c r="F4023" s="36" t="s">
        <v>18672</v>
      </c>
      <c r="G4023" s="36" t="s">
        <v>11073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26014</v>
      </c>
      <c r="C4024" s="36" t="s">
        <v>188</v>
      </c>
      <c r="D4024" s="36" t="s">
        <v>18805</v>
      </c>
      <c r="E4024" s="36" t="s">
        <v>28954</v>
      </c>
      <c r="F4024" s="36" t="s">
        <v>18672</v>
      </c>
      <c r="G4024" s="36" t="s">
        <v>11073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11154</v>
      </c>
      <c r="C4025" s="36" t="s">
        <v>188</v>
      </c>
      <c r="D4025" s="36" t="s">
        <v>18805</v>
      </c>
      <c r="E4025" s="36" t="s">
        <v>28955</v>
      </c>
      <c r="F4025" s="36" t="s">
        <v>18672</v>
      </c>
      <c r="G4025" s="36" t="s">
        <v>11073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26015</v>
      </c>
      <c r="C4026" s="36" t="s">
        <v>188</v>
      </c>
      <c r="D4026" s="36" t="s">
        <v>18805</v>
      </c>
      <c r="E4026" s="36" t="s">
        <v>28956</v>
      </c>
      <c r="F4026" s="36" t="s">
        <v>18672</v>
      </c>
      <c r="G4026" s="36" t="s">
        <v>11073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15590</v>
      </c>
      <c r="C4027" s="36" t="s">
        <v>188</v>
      </c>
      <c r="D4027" s="36" t="s">
        <v>18805</v>
      </c>
      <c r="E4027" s="36" t="s">
        <v>28957</v>
      </c>
      <c r="F4027" s="36" t="s">
        <v>18672</v>
      </c>
      <c r="G4027" s="36" t="s">
        <v>11073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14544</v>
      </c>
      <c r="C4028" s="36" t="s">
        <v>188</v>
      </c>
      <c r="D4028" s="36" t="s">
        <v>18805</v>
      </c>
      <c r="E4028" s="36" t="s">
        <v>28958</v>
      </c>
      <c r="F4028" s="36" t="s">
        <v>18672</v>
      </c>
      <c r="G4028" s="36" t="s">
        <v>11073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19591</v>
      </c>
      <c r="C4029" s="36" t="s">
        <v>188</v>
      </c>
      <c r="D4029" s="36" t="s">
        <v>18805</v>
      </c>
      <c r="E4029" s="36" t="s">
        <v>28959</v>
      </c>
      <c r="F4029" s="36" t="s">
        <v>18672</v>
      </c>
      <c r="G4029" s="36" t="s">
        <v>11073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28960</v>
      </c>
      <c r="C4030" s="36" t="s">
        <v>188</v>
      </c>
      <c r="D4030" s="36" t="s">
        <v>18805</v>
      </c>
      <c r="E4030" s="36" t="s">
        <v>28942</v>
      </c>
      <c r="F4030" s="36" t="s">
        <v>18672</v>
      </c>
      <c r="G4030" s="36" t="s">
        <v>11073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11155</v>
      </c>
      <c r="C4031" s="36" t="s">
        <v>188</v>
      </c>
      <c r="D4031" s="36" t="s">
        <v>18805</v>
      </c>
      <c r="E4031" s="36" t="s">
        <v>26401</v>
      </c>
      <c r="F4031" s="36" t="s">
        <v>18672</v>
      </c>
      <c r="G4031" s="36" t="s">
        <v>11073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21635</v>
      </c>
      <c r="C4032" s="36" t="s">
        <v>188</v>
      </c>
      <c r="D4032" s="36" t="s">
        <v>18805</v>
      </c>
      <c r="E4032" s="36" t="s">
        <v>23292</v>
      </c>
      <c r="F4032" s="36" t="s">
        <v>18672</v>
      </c>
      <c r="G4032" s="36" t="s">
        <v>11073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15591</v>
      </c>
      <c r="C4033" s="36" t="s">
        <v>188</v>
      </c>
      <c r="D4033" s="36" t="s">
        <v>18805</v>
      </c>
      <c r="E4033" s="36" t="s">
        <v>28961</v>
      </c>
      <c r="F4033" s="36" t="s">
        <v>18672</v>
      </c>
      <c r="G4033" s="36" t="s">
        <v>11073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22475</v>
      </c>
      <c r="C4034" s="36" t="s">
        <v>188</v>
      </c>
      <c r="D4034" s="36" t="s">
        <v>18805</v>
      </c>
      <c r="E4034" s="36" t="s">
        <v>22476</v>
      </c>
      <c r="F4034" s="36" t="s">
        <v>18672</v>
      </c>
      <c r="G4034" s="36" t="s">
        <v>11073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22653</v>
      </c>
      <c r="C4035" s="36" t="s">
        <v>188</v>
      </c>
      <c r="D4035" s="36" t="s">
        <v>18805</v>
      </c>
      <c r="E4035" s="36" t="s">
        <v>22654</v>
      </c>
      <c r="F4035" s="36" t="s">
        <v>18672</v>
      </c>
      <c r="G4035" s="36" t="s">
        <v>11073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16426</v>
      </c>
      <c r="C4036" s="36" t="s">
        <v>188</v>
      </c>
      <c r="D4036" s="36" t="s">
        <v>18805</v>
      </c>
      <c r="E4036" s="36" t="s">
        <v>18872</v>
      </c>
      <c r="F4036" s="36" t="s">
        <v>18672</v>
      </c>
      <c r="G4036" s="36" t="s">
        <v>11073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21636</v>
      </c>
      <c r="C4037" s="36" t="s">
        <v>188</v>
      </c>
      <c r="D4037" s="36" t="s">
        <v>18805</v>
      </c>
      <c r="E4037" s="36" t="s">
        <v>19183</v>
      </c>
      <c r="F4037" s="36" t="s">
        <v>18672</v>
      </c>
      <c r="G4037" s="36" t="s">
        <v>11073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16427</v>
      </c>
      <c r="C4038" s="36" t="s">
        <v>188</v>
      </c>
      <c r="D4038" s="36" t="s">
        <v>18805</v>
      </c>
      <c r="E4038" s="36" t="s">
        <v>24901</v>
      </c>
      <c r="F4038" s="36" t="s">
        <v>18672</v>
      </c>
      <c r="G4038" s="36" t="s">
        <v>11073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15592</v>
      </c>
      <c r="C4039" s="36" t="s">
        <v>188</v>
      </c>
      <c r="D4039" s="36" t="s">
        <v>18805</v>
      </c>
      <c r="E4039" s="36" t="s">
        <v>20796</v>
      </c>
      <c r="F4039" s="36" t="s">
        <v>18672</v>
      </c>
      <c r="G4039" s="36" t="s">
        <v>11073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28962</v>
      </c>
      <c r="C4040" s="36" t="s">
        <v>188</v>
      </c>
      <c r="D4040" s="36" t="s">
        <v>18805</v>
      </c>
      <c r="E4040" s="36" t="s">
        <v>28963</v>
      </c>
      <c r="F4040" s="36" t="s">
        <v>18672</v>
      </c>
      <c r="G4040" s="36" t="s">
        <v>11073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15593</v>
      </c>
      <c r="C4041" s="36" t="s">
        <v>188</v>
      </c>
      <c r="D4041" s="36" t="s">
        <v>18805</v>
      </c>
      <c r="E4041" s="36" t="s">
        <v>18681</v>
      </c>
      <c r="F4041" s="36" t="s">
        <v>18672</v>
      </c>
      <c r="G4041" s="36" t="s">
        <v>11073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15594</v>
      </c>
      <c r="C4042" s="36" t="s">
        <v>188</v>
      </c>
      <c r="D4042" s="36" t="s">
        <v>18805</v>
      </c>
      <c r="E4042" s="36" t="s">
        <v>18682</v>
      </c>
      <c r="F4042" s="36" t="s">
        <v>18672</v>
      </c>
      <c r="G4042" s="36" t="s">
        <v>11073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15595</v>
      </c>
      <c r="C4043" s="36" t="s">
        <v>188</v>
      </c>
      <c r="D4043" s="36" t="s">
        <v>18805</v>
      </c>
      <c r="E4043" s="36" t="s">
        <v>18683</v>
      </c>
      <c r="F4043" s="36" t="s">
        <v>18672</v>
      </c>
      <c r="G4043" s="36" t="s">
        <v>11073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26016</v>
      </c>
      <c r="C4044" s="36" t="s">
        <v>120</v>
      </c>
      <c r="D4044" s="36" t="s">
        <v>18805</v>
      </c>
      <c r="E4044" s="36" t="s">
        <v>26402</v>
      </c>
      <c r="F4044" s="36" t="s">
        <v>18685</v>
      </c>
      <c r="G4044" s="36" t="s">
        <v>11073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26403</v>
      </c>
      <c r="C4045" s="36" t="s">
        <v>120</v>
      </c>
      <c r="D4045" s="36" t="s">
        <v>18805</v>
      </c>
      <c r="E4045" s="36" t="s">
        <v>26404</v>
      </c>
      <c r="F4045" s="36" t="s">
        <v>18685</v>
      </c>
      <c r="G4045" s="36" t="s">
        <v>11073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11156</v>
      </c>
      <c r="C4046" s="36" t="s">
        <v>120</v>
      </c>
      <c r="D4046" s="36" t="s">
        <v>18805</v>
      </c>
      <c r="E4046" s="36" t="s">
        <v>18684</v>
      </c>
      <c r="F4046" s="36" t="s">
        <v>18685</v>
      </c>
      <c r="G4046" s="36" t="s">
        <v>11073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26017</v>
      </c>
      <c r="C4047" s="36" t="s">
        <v>120</v>
      </c>
      <c r="D4047" s="36" t="s">
        <v>18805</v>
      </c>
      <c r="E4047" s="36" t="s">
        <v>26405</v>
      </c>
      <c r="F4047" s="36" t="s">
        <v>18685</v>
      </c>
      <c r="G4047" s="36" t="s">
        <v>11073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23758</v>
      </c>
      <c r="C4048" s="36" t="s">
        <v>120</v>
      </c>
      <c r="D4048" s="36" t="s">
        <v>18805</v>
      </c>
      <c r="E4048" s="36" t="s">
        <v>25377</v>
      </c>
      <c r="F4048" s="36" t="s">
        <v>18685</v>
      </c>
      <c r="G4048" s="36" t="s">
        <v>11073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28906</v>
      </c>
      <c r="C4049" s="36" t="s">
        <v>120</v>
      </c>
      <c r="D4049" s="36" t="s">
        <v>18805</v>
      </c>
      <c r="E4049" s="36" t="s">
        <v>22651</v>
      </c>
      <c r="F4049" s="36" t="s">
        <v>18685</v>
      </c>
      <c r="G4049" s="36" t="s">
        <v>11073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11157</v>
      </c>
      <c r="C4050" s="36" t="s">
        <v>120</v>
      </c>
      <c r="D4050" s="36" t="s">
        <v>18805</v>
      </c>
      <c r="E4050" s="36" t="s">
        <v>28907</v>
      </c>
      <c r="F4050" s="36" t="s">
        <v>18685</v>
      </c>
      <c r="G4050" s="36" t="s">
        <v>11073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23903</v>
      </c>
      <c r="C4051" s="36" t="s">
        <v>120</v>
      </c>
      <c r="D4051" s="36" t="s">
        <v>18805</v>
      </c>
      <c r="E4051" s="36" t="s">
        <v>23904</v>
      </c>
      <c r="F4051" s="36" t="s">
        <v>18685</v>
      </c>
      <c r="G4051" s="36" t="s">
        <v>11073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20546</v>
      </c>
      <c r="C4052" s="36" t="s">
        <v>120</v>
      </c>
      <c r="D4052" s="36" t="s">
        <v>18805</v>
      </c>
      <c r="E4052" s="36" t="s">
        <v>23975</v>
      </c>
      <c r="F4052" s="36" t="s">
        <v>18685</v>
      </c>
      <c r="G4052" s="36" t="s">
        <v>11073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23293</v>
      </c>
      <c r="C4053" s="36" t="s">
        <v>120</v>
      </c>
      <c r="D4053" s="36" t="s">
        <v>18805</v>
      </c>
      <c r="E4053" s="36" t="s">
        <v>18639</v>
      </c>
      <c r="F4053" s="36" t="s">
        <v>18685</v>
      </c>
      <c r="G4053" s="36" t="s">
        <v>11073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11158</v>
      </c>
      <c r="C4054" s="36" t="s">
        <v>120</v>
      </c>
      <c r="D4054" s="36" t="s">
        <v>18805</v>
      </c>
      <c r="E4054" s="36" t="s">
        <v>18636</v>
      </c>
      <c r="F4054" s="36" t="s">
        <v>18685</v>
      </c>
      <c r="G4054" s="36" t="s">
        <v>11073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25708</v>
      </c>
      <c r="C4055" s="36" t="s">
        <v>120</v>
      </c>
      <c r="D4055" s="36" t="s">
        <v>18805</v>
      </c>
      <c r="E4055" s="36" t="s">
        <v>23130</v>
      </c>
      <c r="F4055" s="36" t="s">
        <v>18685</v>
      </c>
      <c r="G4055" s="36" t="s">
        <v>11073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23129</v>
      </c>
      <c r="C4056" s="36" t="s">
        <v>120</v>
      </c>
      <c r="D4056" s="36" t="s">
        <v>18805</v>
      </c>
      <c r="E4056" s="36" t="s">
        <v>23130</v>
      </c>
      <c r="F4056" s="36" t="s">
        <v>18685</v>
      </c>
      <c r="G4056" s="36" t="s">
        <v>11073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23131</v>
      </c>
      <c r="C4057" s="36" t="s">
        <v>120</v>
      </c>
      <c r="D4057" s="36" t="s">
        <v>18805</v>
      </c>
      <c r="E4057" s="36" t="s">
        <v>18650</v>
      </c>
      <c r="F4057" s="36" t="s">
        <v>18685</v>
      </c>
      <c r="G4057" s="36" t="s">
        <v>11073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15596</v>
      </c>
      <c r="C4058" s="36" t="s">
        <v>120</v>
      </c>
      <c r="D4058" s="36" t="s">
        <v>18805</v>
      </c>
      <c r="E4058" s="36" t="s">
        <v>23759</v>
      </c>
      <c r="F4058" s="36" t="s">
        <v>18685</v>
      </c>
      <c r="G4058" s="36" t="s">
        <v>11073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23294</v>
      </c>
      <c r="C4059" s="36" t="s">
        <v>120</v>
      </c>
      <c r="D4059" s="36" t="s">
        <v>18805</v>
      </c>
      <c r="E4059" s="36" t="s">
        <v>18642</v>
      </c>
      <c r="F4059" s="36" t="s">
        <v>18685</v>
      </c>
      <c r="G4059" s="36" t="s">
        <v>11073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20379</v>
      </c>
      <c r="C4060" s="36" t="s">
        <v>120</v>
      </c>
      <c r="D4060" s="36" t="s">
        <v>18805</v>
      </c>
      <c r="E4060" s="36" t="s">
        <v>23760</v>
      </c>
      <c r="F4060" s="36" t="s">
        <v>18685</v>
      </c>
      <c r="G4060" s="36" t="s">
        <v>11073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11159</v>
      </c>
      <c r="C4061" s="36" t="s">
        <v>120</v>
      </c>
      <c r="D4061" s="36" t="s">
        <v>18805</v>
      </c>
      <c r="E4061" s="36" t="s">
        <v>28908</v>
      </c>
      <c r="F4061" s="36" t="s">
        <v>18685</v>
      </c>
      <c r="G4061" s="36" t="s">
        <v>11073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22079</v>
      </c>
      <c r="C4062" s="36" t="s">
        <v>120</v>
      </c>
      <c r="D4062" s="36" t="s">
        <v>18805</v>
      </c>
      <c r="E4062" s="36" t="s">
        <v>22905</v>
      </c>
      <c r="F4062" s="36" t="s">
        <v>18685</v>
      </c>
      <c r="G4062" s="36" t="s">
        <v>11073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23132</v>
      </c>
      <c r="C4063" s="36" t="s">
        <v>120</v>
      </c>
      <c r="D4063" s="36" t="s">
        <v>18805</v>
      </c>
      <c r="E4063" s="36" t="s">
        <v>22862</v>
      </c>
      <c r="F4063" s="36" t="s">
        <v>18685</v>
      </c>
      <c r="G4063" s="36" t="s">
        <v>11073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14786</v>
      </c>
      <c r="C4064" s="36" t="s">
        <v>120</v>
      </c>
      <c r="D4064" s="36" t="s">
        <v>18805</v>
      </c>
      <c r="E4064" s="36" t="s">
        <v>23133</v>
      </c>
      <c r="F4064" s="36" t="s">
        <v>18685</v>
      </c>
      <c r="G4064" s="36" t="s">
        <v>11073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15597</v>
      </c>
      <c r="C4065" s="36" t="s">
        <v>120</v>
      </c>
      <c r="D4065" s="36" t="s">
        <v>18805</v>
      </c>
      <c r="E4065" s="36" t="s">
        <v>18500</v>
      </c>
      <c r="F4065" s="36" t="s">
        <v>18685</v>
      </c>
      <c r="G4065" s="36" t="s">
        <v>11073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20547</v>
      </c>
      <c r="C4066" s="36" t="s">
        <v>120</v>
      </c>
      <c r="D4066" s="36" t="s">
        <v>18805</v>
      </c>
      <c r="E4066" s="36" t="s">
        <v>20797</v>
      </c>
      <c r="F4066" s="36" t="s">
        <v>18685</v>
      </c>
      <c r="G4066" s="36" t="s">
        <v>11073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23295</v>
      </c>
      <c r="C4067" s="36" t="s">
        <v>188</v>
      </c>
      <c r="D4067" s="36" t="s">
        <v>18805</v>
      </c>
      <c r="E4067" s="36" t="s">
        <v>26018</v>
      </c>
      <c r="F4067" s="36" t="s">
        <v>18685</v>
      </c>
      <c r="G4067" s="36" t="s">
        <v>11073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19179</v>
      </c>
      <c r="C4068" s="36" t="s">
        <v>188</v>
      </c>
      <c r="D4068" s="36" t="s">
        <v>18805</v>
      </c>
      <c r="E4068" s="36" t="s">
        <v>28909</v>
      </c>
      <c r="F4068" s="36" t="s">
        <v>18685</v>
      </c>
      <c r="G4068" s="36" t="s">
        <v>11073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15209</v>
      </c>
      <c r="C4069" s="36" t="s">
        <v>188</v>
      </c>
      <c r="D4069" s="36" t="s">
        <v>18805</v>
      </c>
      <c r="E4069" s="36" t="s">
        <v>28910</v>
      </c>
      <c r="F4069" s="36" t="s">
        <v>18685</v>
      </c>
      <c r="G4069" s="36" t="s">
        <v>11073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15598</v>
      </c>
      <c r="C4070" s="36" t="s">
        <v>188</v>
      </c>
      <c r="D4070" s="36" t="s">
        <v>18805</v>
      </c>
      <c r="E4070" s="36" t="s">
        <v>18642</v>
      </c>
      <c r="F4070" s="36" t="s">
        <v>18685</v>
      </c>
      <c r="G4070" s="36" t="s">
        <v>11073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11160</v>
      </c>
      <c r="C4071" s="36" t="s">
        <v>188</v>
      </c>
      <c r="D4071" s="36" t="s">
        <v>18805</v>
      </c>
      <c r="E4071" s="36" t="s">
        <v>26019</v>
      </c>
      <c r="F4071" s="36" t="s">
        <v>18685</v>
      </c>
      <c r="G4071" s="36" t="s">
        <v>11073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23134</v>
      </c>
      <c r="C4072" s="36" t="s">
        <v>188</v>
      </c>
      <c r="D4072" s="36" t="s">
        <v>18805</v>
      </c>
      <c r="E4072" s="36" t="s">
        <v>23130</v>
      </c>
      <c r="F4072" s="36" t="s">
        <v>18685</v>
      </c>
      <c r="G4072" s="36" t="s">
        <v>11073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14046</v>
      </c>
      <c r="C4073" s="36" t="s">
        <v>188</v>
      </c>
      <c r="D4073" s="36" t="s">
        <v>18805</v>
      </c>
      <c r="E4073" s="36" t="s">
        <v>28911</v>
      </c>
      <c r="F4073" s="36" t="s">
        <v>18685</v>
      </c>
      <c r="G4073" s="36" t="s">
        <v>11073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23976</v>
      </c>
      <c r="C4074" s="36" t="s">
        <v>188</v>
      </c>
      <c r="D4074" s="36" t="s">
        <v>18805</v>
      </c>
      <c r="E4074" s="36" t="s">
        <v>23977</v>
      </c>
      <c r="F4074" s="36" t="s">
        <v>18685</v>
      </c>
      <c r="G4074" s="36" t="s">
        <v>11073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11161</v>
      </c>
      <c r="C4075" s="36" t="s">
        <v>188</v>
      </c>
      <c r="D4075" s="36" t="s">
        <v>18805</v>
      </c>
      <c r="E4075" s="36" t="s">
        <v>26020</v>
      </c>
      <c r="F4075" s="36" t="s">
        <v>18685</v>
      </c>
      <c r="G4075" s="36" t="s">
        <v>11073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22655</v>
      </c>
      <c r="C4076" s="36" t="s">
        <v>188</v>
      </c>
      <c r="D4076" s="36" t="s">
        <v>18805</v>
      </c>
      <c r="E4076" s="36" t="s">
        <v>28912</v>
      </c>
      <c r="F4076" s="36" t="s">
        <v>18685</v>
      </c>
      <c r="G4076" s="36" t="s">
        <v>11073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28913</v>
      </c>
      <c r="C4077" s="36" t="s">
        <v>188</v>
      </c>
      <c r="D4077" s="36" t="s">
        <v>18805</v>
      </c>
      <c r="E4077" s="36" t="s">
        <v>22280</v>
      </c>
      <c r="F4077" s="36" t="s">
        <v>18685</v>
      </c>
      <c r="G4077" s="36" t="s">
        <v>11073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22477</v>
      </c>
      <c r="C4078" s="36" t="s">
        <v>188</v>
      </c>
      <c r="D4078" s="36" t="s">
        <v>18805</v>
      </c>
      <c r="E4078" s="36" t="s">
        <v>21634</v>
      </c>
      <c r="F4078" s="36" t="s">
        <v>18685</v>
      </c>
      <c r="G4078" s="36" t="s">
        <v>11073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16506</v>
      </c>
      <c r="C4079" s="36" t="s">
        <v>188</v>
      </c>
      <c r="D4079" s="36" t="s">
        <v>18805</v>
      </c>
      <c r="E4079" s="36" t="s">
        <v>18686</v>
      </c>
      <c r="F4079" s="36" t="s">
        <v>18685</v>
      </c>
      <c r="G4079" s="36" t="s">
        <v>11073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11162</v>
      </c>
      <c r="C4080" s="36" t="s">
        <v>188</v>
      </c>
      <c r="D4080" s="36" t="s">
        <v>18805</v>
      </c>
      <c r="E4080" s="36" t="s">
        <v>22280</v>
      </c>
      <c r="F4080" s="36" t="s">
        <v>18685</v>
      </c>
      <c r="G4080" s="36" t="s">
        <v>11073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20798</v>
      </c>
      <c r="C4081" s="36" t="s">
        <v>188</v>
      </c>
      <c r="D4081" s="36" t="s">
        <v>18805</v>
      </c>
      <c r="E4081" s="36" t="s">
        <v>20799</v>
      </c>
      <c r="F4081" s="36" t="s">
        <v>18685</v>
      </c>
      <c r="G4081" s="36" t="s">
        <v>11073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14787</v>
      </c>
      <c r="C4082" s="36" t="s">
        <v>188</v>
      </c>
      <c r="D4082" s="36" t="s">
        <v>18805</v>
      </c>
      <c r="E4082" s="36" t="s">
        <v>23560</v>
      </c>
      <c r="F4082" s="36" t="s">
        <v>18685</v>
      </c>
      <c r="G4082" s="36" t="s">
        <v>11073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16614</v>
      </c>
      <c r="C4083" s="36" t="s">
        <v>188</v>
      </c>
      <c r="D4083" s="36" t="s">
        <v>18805</v>
      </c>
      <c r="E4083" s="36" t="s">
        <v>23561</v>
      </c>
      <c r="F4083" s="36" t="s">
        <v>18685</v>
      </c>
      <c r="G4083" s="36" t="s">
        <v>11073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16507</v>
      </c>
      <c r="C4084" s="36" t="s">
        <v>188</v>
      </c>
      <c r="D4084" s="36" t="s">
        <v>18805</v>
      </c>
      <c r="E4084" s="36" t="s">
        <v>19180</v>
      </c>
      <c r="F4084" s="36" t="s">
        <v>18685</v>
      </c>
      <c r="G4084" s="36" t="s">
        <v>11073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28914</v>
      </c>
      <c r="C4085" s="36" t="s">
        <v>188</v>
      </c>
      <c r="D4085" s="36" t="s">
        <v>18805</v>
      </c>
      <c r="E4085" s="36" t="s">
        <v>28915</v>
      </c>
      <c r="F4085" s="36" t="s">
        <v>18685</v>
      </c>
      <c r="G4085" s="36" t="s">
        <v>11073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25378</v>
      </c>
      <c r="C4086" s="36" t="s">
        <v>120</v>
      </c>
      <c r="D4086" s="36" t="s">
        <v>18805</v>
      </c>
      <c r="E4086" s="36" t="s">
        <v>26021</v>
      </c>
      <c r="F4086" s="36" t="s">
        <v>18306</v>
      </c>
      <c r="G4086" s="36" t="s">
        <v>11073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11163</v>
      </c>
      <c r="C4087" s="36" t="s">
        <v>120</v>
      </c>
      <c r="D4087" s="36" t="s">
        <v>18805</v>
      </c>
      <c r="E4087" s="36" t="s">
        <v>18687</v>
      </c>
      <c r="F4087" s="36" t="s">
        <v>18306</v>
      </c>
      <c r="G4087" s="36" t="s">
        <v>11073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11164</v>
      </c>
      <c r="C4088" s="36" t="s">
        <v>120</v>
      </c>
      <c r="D4088" s="36" t="s">
        <v>18805</v>
      </c>
      <c r="E4088" s="36" t="s">
        <v>18688</v>
      </c>
      <c r="F4088" s="36" t="s">
        <v>18306</v>
      </c>
      <c r="G4088" s="36" t="s">
        <v>11073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11165</v>
      </c>
      <c r="C4089" s="36" t="s">
        <v>120</v>
      </c>
      <c r="D4089" s="36" t="s">
        <v>18805</v>
      </c>
      <c r="E4089" s="36" t="s">
        <v>23296</v>
      </c>
      <c r="F4089" s="36" t="s">
        <v>18306</v>
      </c>
      <c r="G4089" s="36" t="s">
        <v>11073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24328</v>
      </c>
      <c r="C4090" s="36" t="s">
        <v>120</v>
      </c>
      <c r="D4090" s="36" t="s">
        <v>18805</v>
      </c>
      <c r="E4090" s="36" t="s">
        <v>24329</v>
      </c>
      <c r="F4090" s="36" t="s">
        <v>18306</v>
      </c>
      <c r="G4090" s="36" t="s">
        <v>11073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28916</v>
      </c>
      <c r="C4091" s="36" t="s">
        <v>120</v>
      </c>
      <c r="D4091" s="36" t="s">
        <v>18805</v>
      </c>
      <c r="E4091" s="36" t="s">
        <v>28917</v>
      </c>
      <c r="F4091" s="36" t="s">
        <v>18306</v>
      </c>
      <c r="G4091" s="36" t="s">
        <v>11073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23905</v>
      </c>
      <c r="C4092" s="36" t="s">
        <v>120</v>
      </c>
      <c r="D4092" s="36" t="s">
        <v>18805</v>
      </c>
      <c r="E4092" s="36" t="s">
        <v>24640</v>
      </c>
      <c r="F4092" s="36" t="s">
        <v>18306</v>
      </c>
      <c r="G4092" s="36" t="s">
        <v>11073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19295</v>
      </c>
      <c r="C4093" s="36" t="s">
        <v>120</v>
      </c>
      <c r="D4093" s="36" t="s">
        <v>18805</v>
      </c>
      <c r="E4093" s="36" t="s">
        <v>28918</v>
      </c>
      <c r="F4093" s="36" t="s">
        <v>18306</v>
      </c>
      <c r="G4093" s="36" t="s">
        <v>11073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28919</v>
      </c>
      <c r="C4094" s="36" t="s">
        <v>120</v>
      </c>
      <c r="D4094" s="36" t="s">
        <v>18805</v>
      </c>
      <c r="E4094" s="36" t="s">
        <v>28920</v>
      </c>
      <c r="F4094" s="36" t="s">
        <v>18306</v>
      </c>
      <c r="G4094" s="36" t="s">
        <v>11073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23761</v>
      </c>
      <c r="C4095" s="36" t="s">
        <v>120</v>
      </c>
      <c r="D4095" s="36" t="s">
        <v>18805</v>
      </c>
      <c r="E4095" s="36" t="s">
        <v>18636</v>
      </c>
      <c r="F4095" s="36" t="s">
        <v>18306</v>
      </c>
      <c r="G4095" s="36" t="s">
        <v>11073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19296</v>
      </c>
      <c r="C4096" s="36" t="s">
        <v>120</v>
      </c>
      <c r="D4096" s="36" t="s">
        <v>18805</v>
      </c>
      <c r="E4096" s="36" t="s">
        <v>28921</v>
      </c>
      <c r="F4096" s="36" t="s">
        <v>18306</v>
      </c>
      <c r="G4096" s="36" t="s">
        <v>11073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15599</v>
      </c>
      <c r="C4097" s="36" t="s">
        <v>120</v>
      </c>
      <c r="D4097" s="36" t="s">
        <v>18805</v>
      </c>
      <c r="E4097" s="36" t="s">
        <v>18673</v>
      </c>
      <c r="F4097" s="36" t="s">
        <v>18306</v>
      </c>
      <c r="G4097" s="36" t="s">
        <v>11073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15600</v>
      </c>
      <c r="C4098" s="36" t="s">
        <v>120</v>
      </c>
      <c r="D4098" s="36" t="s">
        <v>18805</v>
      </c>
      <c r="E4098" s="36" t="s">
        <v>20800</v>
      </c>
      <c r="F4098" s="36" t="s">
        <v>18306</v>
      </c>
      <c r="G4098" s="36" t="s">
        <v>11073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22906</v>
      </c>
      <c r="C4099" s="36" t="s">
        <v>120</v>
      </c>
      <c r="D4099" s="36" t="s">
        <v>18805</v>
      </c>
      <c r="E4099" s="36" t="s">
        <v>18720</v>
      </c>
      <c r="F4099" s="36" t="s">
        <v>18306</v>
      </c>
      <c r="G4099" s="36" t="s">
        <v>11073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23762</v>
      </c>
      <c r="C4100" s="36" t="s">
        <v>120</v>
      </c>
      <c r="D4100" s="36" t="s">
        <v>18805</v>
      </c>
      <c r="E4100" s="36" t="s">
        <v>23763</v>
      </c>
      <c r="F4100" s="36" t="s">
        <v>18306</v>
      </c>
      <c r="G4100" s="36" t="s">
        <v>11073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22277</v>
      </c>
      <c r="C4101" s="36" t="s">
        <v>120</v>
      </c>
      <c r="D4101" s="36" t="s">
        <v>18805</v>
      </c>
      <c r="E4101" s="36" t="s">
        <v>22278</v>
      </c>
      <c r="F4101" s="36" t="s">
        <v>18306</v>
      </c>
      <c r="G4101" s="36" t="s">
        <v>11073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11166</v>
      </c>
      <c r="C4102" s="36" t="s">
        <v>120</v>
      </c>
      <c r="D4102" s="36" t="s">
        <v>18805</v>
      </c>
      <c r="E4102" s="36" t="s">
        <v>18646</v>
      </c>
      <c r="F4102" s="36" t="s">
        <v>18306</v>
      </c>
      <c r="G4102" s="36" t="s">
        <v>11073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11167</v>
      </c>
      <c r="C4103" s="36" t="s">
        <v>120</v>
      </c>
      <c r="D4103" s="36" t="s">
        <v>18805</v>
      </c>
      <c r="E4103" s="36" t="s">
        <v>18690</v>
      </c>
      <c r="F4103" s="36" t="s">
        <v>18306</v>
      </c>
      <c r="G4103" s="36" t="s">
        <v>11073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11168</v>
      </c>
      <c r="C4104" s="36" t="s">
        <v>120</v>
      </c>
      <c r="D4104" s="36" t="s">
        <v>18805</v>
      </c>
      <c r="E4104" s="36" t="s">
        <v>28922</v>
      </c>
      <c r="F4104" s="36" t="s">
        <v>18306</v>
      </c>
      <c r="G4104" s="36" t="s">
        <v>11073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11169</v>
      </c>
      <c r="C4105" s="36" t="s">
        <v>120</v>
      </c>
      <c r="D4105" s="36" t="s">
        <v>18805</v>
      </c>
      <c r="E4105" s="36" t="s">
        <v>18691</v>
      </c>
      <c r="F4105" s="36" t="s">
        <v>18306</v>
      </c>
      <c r="G4105" s="36" t="s">
        <v>11073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11170</v>
      </c>
      <c r="C4106" s="36" t="s">
        <v>188</v>
      </c>
      <c r="D4106" s="36" t="s">
        <v>18805</v>
      </c>
      <c r="E4106" s="36" t="s">
        <v>18692</v>
      </c>
      <c r="F4106" s="36" t="s">
        <v>18306</v>
      </c>
      <c r="G4106" s="36" t="s">
        <v>11073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11171</v>
      </c>
      <c r="C4107" s="36" t="s">
        <v>188</v>
      </c>
      <c r="D4107" s="36" t="s">
        <v>18805</v>
      </c>
      <c r="E4107" s="36" t="s">
        <v>18643</v>
      </c>
      <c r="F4107" s="36" t="s">
        <v>18306</v>
      </c>
      <c r="G4107" s="36" t="s">
        <v>11073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11172</v>
      </c>
      <c r="C4108" s="36" t="s">
        <v>188</v>
      </c>
      <c r="D4108" s="36" t="s">
        <v>18805</v>
      </c>
      <c r="E4108" s="36" t="s">
        <v>18693</v>
      </c>
      <c r="F4108" s="36" t="s">
        <v>18306</v>
      </c>
      <c r="G4108" s="36" t="s">
        <v>11073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11173</v>
      </c>
      <c r="C4109" s="36" t="s">
        <v>188</v>
      </c>
      <c r="D4109" s="36" t="s">
        <v>18805</v>
      </c>
      <c r="E4109" s="36" t="s">
        <v>18651</v>
      </c>
      <c r="F4109" s="36" t="s">
        <v>18306</v>
      </c>
      <c r="G4109" s="36" t="s">
        <v>11073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11174</v>
      </c>
      <c r="C4110" s="36" t="s">
        <v>188</v>
      </c>
      <c r="D4110" s="36" t="s">
        <v>18805</v>
      </c>
      <c r="E4110" s="36" t="s">
        <v>28923</v>
      </c>
      <c r="F4110" s="36" t="s">
        <v>18306</v>
      </c>
      <c r="G4110" s="36" t="s">
        <v>11073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28924</v>
      </c>
      <c r="C4111" s="36" t="s">
        <v>188</v>
      </c>
      <c r="D4111" s="36" t="s">
        <v>18805</v>
      </c>
      <c r="E4111" s="36" t="s">
        <v>21057</v>
      </c>
      <c r="F4111" s="36" t="s">
        <v>18306</v>
      </c>
      <c r="G4111" s="36" t="s">
        <v>11073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21436</v>
      </c>
      <c r="C4112" s="36" t="s">
        <v>188</v>
      </c>
      <c r="D4112" s="36" t="s">
        <v>18805</v>
      </c>
      <c r="E4112" s="36" t="s">
        <v>18648</v>
      </c>
      <c r="F4112" s="36" t="s">
        <v>18306</v>
      </c>
      <c r="G4112" s="36" t="s">
        <v>11073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19297</v>
      </c>
      <c r="C4113" s="36" t="s">
        <v>188</v>
      </c>
      <c r="D4113" s="36" t="s">
        <v>18805</v>
      </c>
      <c r="E4113" s="36" t="s">
        <v>28925</v>
      </c>
      <c r="F4113" s="36" t="s">
        <v>18306</v>
      </c>
      <c r="G4113" s="36" t="s">
        <v>11073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15601</v>
      </c>
      <c r="C4114" s="36" t="s">
        <v>188</v>
      </c>
      <c r="D4114" s="36" t="s">
        <v>18805</v>
      </c>
      <c r="E4114" s="36" t="s">
        <v>24330</v>
      </c>
      <c r="F4114" s="36" t="s">
        <v>18306</v>
      </c>
      <c r="G4114" s="36" t="s">
        <v>11073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11175</v>
      </c>
      <c r="C4115" s="36" t="s">
        <v>188</v>
      </c>
      <c r="D4115" s="36" t="s">
        <v>18805</v>
      </c>
      <c r="E4115" s="36" t="s">
        <v>28926</v>
      </c>
      <c r="F4115" s="36" t="s">
        <v>18306</v>
      </c>
      <c r="G4115" s="36" t="s">
        <v>11073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20801</v>
      </c>
      <c r="C4116" s="36" t="s">
        <v>188</v>
      </c>
      <c r="D4116" s="36" t="s">
        <v>18805</v>
      </c>
      <c r="E4116" s="36" t="s">
        <v>20802</v>
      </c>
      <c r="F4116" s="36" t="s">
        <v>18306</v>
      </c>
      <c r="G4116" s="36" t="s">
        <v>11073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18873</v>
      </c>
      <c r="C4117" s="36" t="s">
        <v>188</v>
      </c>
      <c r="D4117" s="36" t="s">
        <v>18805</v>
      </c>
      <c r="E4117" s="36" t="s">
        <v>23297</v>
      </c>
      <c r="F4117" s="36" t="s">
        <v>18306</v>
      </c>
      <c r="G4117" s="36" t="s">
        <v>11073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15602</v>
      </c>
      <c r="C4118" s="36" t="s">
        <v>188</v>
      </c>
      <c r="D4118" s="36" t="s">
        <v>18805</v>
      </c>
      <c r="E4118" s="36" t="s">
        <v>18694</v>
      </c>
      <c r="F4118" s="36" t="s">
        <v>18306</v>
      </c>
      <c r="G4118" s="36" t="s">
        <v>11073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22080</v>
      </c>
      <c r="C4119" s="36" t="s">
        <v>188</v>
      </c>
      <c r="D4119" s="36" t="s">
        <v>18805</v>
      </c>
      <c r="E4119" s="36" t="s">
        <v>18664</v>
      </c>
      <c r="F4119" s="36" t="s">
        <v>18306</v>
      </c>
      <c r="G4119" s="36" t="s">
        <v>11073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11176</v>
      </c>
      <c r="C4120" s="36" t="s">
        <v>188</v>
      </c>
      <c r="D4120" s="36" t="s">
        <v>18805</v>
      </c>
      <c r="E4120" s="36" t="s">
        <v>18695</v>
      </c>
      <c r="F4120" s="36" t="s">
        <v>18306</v>
      </c>
      <c r="G4120" s="36" t="s">
        <v>11073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11177</v>
      </c>
      <c r="C4121" s="36" t="s">
        <v>188</v>
      </c>
      <c r="D4121" s="36" t="s">
        <v>18805</v>
      </c>
      <c r="E4121" s="36" t="s">
        <v>18696</v>
      </c>
      <c r="F4121" s="36" t="s">
        <v>18306</v>
      </c>
      <c r="G4121" s="36" t="s">
        <v>11073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20803</v>
      </c>
      <c r="C4122" s="36" t="s">
        <v>188</v>
      </c>
      <c r="D4122" s="36" t="s">
        <v>18805</v>
      </c>
      <c r="E4122" s="36" t="s">
        <v>20804</v>
      </c>
      <c r="F4122" s="36" t="s">
        <v>18306</v>
      </c>
      <c r="G4122" s="36" t="s">
        <v>11073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15603</v>
      </c>
      <c r="C4123" s="36" t="s">
        <v>188</v>
      </c>
      <c r="D4123" s="36" t="s">
        <v>18805</v>
      </c>
      <c r="E4123" s="36" t="s">
        <v>23298</v>
      </c>
      <c r="F4123" s="36" t="s">
        <v>18306</v>
      </c>
      <c r="G4123" s="36" t="s">
        <v>11073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15604</v>
      </c>
      <c r="C4124" s="36" t="s">
        <v>188</v>
      </c>
      <c r="D4124" s="36" t="s">
        <v>18805</v>
      </c>
      <c r="E4124" s="36" t="s">
        <v>18697</v>
      </c>
      <c r="F4124" s="36" t="s">
        <v>18306</v>
      </c>
      <c r="G4124" s="36" t="s">
        <v>11073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14788</v>
      </c>
      <c r="C4125" s="36" t="s">
        <v>188</v>
      </c>
      <c r="D4125" s="36" t="s">
        <v>18805</v>
      </c>
      <c r="E4125" s="36" t="s">
        <v>26022</v>
      </c>
      <c r="F4125" s="36" t="s">
        <v>18306</v>
      </c>
      <c r="G4125" s="36" t="s">
        <v>11073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19181</v>
      </c>
      <c r="C4126" s="36" t="s">
        <v>188</v>
      </c>
      <c r="D4126" s="36" t="s">
        <v>18805</v>
      </c>
      <c r="E4126" s="36" t="s">
        <v>19180</v>
      </c>
      <c r="F4126" s="36" t="s">
        <v>18306</v>
      </c>
      <c r="G4126" s="36" t="s">
        <v>11073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15605</v>
      </c>
      <c r="C4127" s="36" t="s">
        <v>188</v>
      </c>
      <c r="D4127" s="36" t="s">
        <v>18805</v>
      </c>
      <c r="E4127" s="36" t="s">
        <v>23299</v>
      </c>
      <c r="F4127" s="36" t="s">
        <v>18306</v>
      </c>
      <c r="G4127" s="36" t="s">
        <v>11073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11178</v>
      </c>
      <c r="C4128" s="36" t="s">
        <v>188</v>
      </c>
      <c r="D4128" s="36" t="s">
        <v>18805</v>
      </c>
      <c r="E4128" s="36" t="s">
        <v>18698</v>
      </c>
      <c r="F4128" s="36" t="s">
        <v>18306</v>
      </c>
      <c r="G4128" s="36" t="s">
        <v>11073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22907</v>
      </c>
      <c r="C4129" s="36" t="s">
        <v>188</v>
      </c>
      <c r="D4129" s="36" t="s">
        <v>18805</v>
      </c>
      <c r="E4129" s="36" t="s">
        <v>22908</v>
      </c>
      <c r="F4129" s="36" t="s">
        <v>18306</v>
      </c>
      <c r="G4129" s="36" t="s">
        <v>11073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11179</v>
      </c>
      <c r="C4130" s="36" t="s">
        <v>120</v>
      </c>
      <c r="D4130" s="36" t="s">
        <v>18805</v>
      </c>
      <c r="E4130" s="36" t="s">
        <v>18699</v>
      </c>
      <c r="F4130" s="36" t="s">
        <v>18313</v>
      </c>
      <c r="G4130" s="36" t="s">
        <v>11073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11180</v>
      </c>
      <c r="C4131" s="36" t="s">
        <v>120</v>
      </c>
      <c r="D4131" s="36" t="s">
        <v>18805</v>
      </c>
      <c r="E4131" s="36" t="s">
        <v>18700</v>
      </c>
      <c r="F4131" s="36" t="s">
        <v>18313</v>
      </c>
      <c r="G4131" s="36" t="s">
        <v>11073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23300</v>
      </c>
      <c r="C4132" s="36" t="s">
        <v>120</v>
      </c>
      <c r="D4132" s="36" t="s">
        <v>18805</v>
      </c>
      <c r="E4132" s="36" t="s">
        <v>18659</v>
      </c>
      <c r="F4132" s="36" t="s">
        <v>18313</v>
      </c>
      <c r="G4132" s="36" t="s">
        <v>11073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11181</v>
      </c>
      <c r="C4133" s="36" t="s">
        <v>120</v>
      </c>
      <c r="D4133" s="36" t="s">
        <v>18805</v>
      </c>
      <c r="E4133" s="36" t="s">
        <v>18701</v>
      </c>
      <c r="F4133" s="36" t="s">
        <v>18313</v>
      </c>
      <c r="G4133" s="36" t="s">
        <v>11073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23135</v>
      </c>
      <c r="C4134" s="36" t="s">
        <v>120</v>
      </c>
      <c r="D4134" s="36" t="s">
        <v>18805</v>
      </c>
      <c r="E4134" s="36" t="s">
        <v>23128</v>
      </c>
      <c r="F4134" s="36" t="s">
        <v>18313</v>
      </c>
      <c r="G4134" s="36" t="s">
        <v>11073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23136</v>
      </c>
      <c r="C4135" s="36" t="s">
        <v>120</v>
      </c>
      <c r="D4135" s="36" t="s">
        <v>18805</v>
      </c>
      <c r="E4135" s="36" t="s">
        <v>23137</v>
      </c>
      <c r="F4135" s="36" t="s">
        <v>18313</v>
      </c>
      <c r="G4135" s="36" t="s">
        <v>11073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23301</v>
      </c>
      <c r="C4136" s="36" t="s">
        <v>120</v>
      </c>
      <c r="D4136" s="36" t="s">
        <v>18805</v>
      </c>
      <c r="E4136" s="36" t="s">
        <v>23302</v>
      </c>
      <c r="F4136" s="36" t="s">
        <v>18313</v>
      </c>
      <c r="G4136" s="36" t="s">
        <v>11073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23138</v>
      </c>
      <c r="C4137" s="36" t="s">
        <v>120</v>
      </c>
      <c r="D4137" s="36" t="s">
        <v>18805</v>
      </c>
      <c r="E4137" s="36" t="s">
        <v>28927</v>
      </c>
      <c r="F4137" s="36" t="s">
        <v>18313</v>
      </c>
      <c r="G4137" s="36" t="s">
        <v>11073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18874</v>
      </c>
      <c r="C4138" s="36" t="s">
        <v>120</v>
      </c>
      <c r="D4138" s="36" t="s">
        <v>18805</v>
      </c>
      <c r="E4138" s="36" t="s">
        <v>18641</v>
      </c>
      <c r="F4138" s="36" t="s">
        <v>18313</v>
      </c>
      <c r="G4138" s="36" t="s">
        <v>11073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23139</v>
      </c>
      <c r="C4139" s="36" t="s">
        <v>120</v>
      </c>
      <c r="D4139" s="36" t="s">
        <v>18805</v>
      </c>
      <c r="E4139" s="36" t="s">
        <v>22912</v>
      </c>
      <c r="F4139" s="36" t="s">
        <v>18313</v>
      </c>
      <c r="G4139" s="36" t="s">
        <v>11073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22909</v>
      </c>
      <c r="C4140" s="36" t="s">
        <v>120</v>
      </c>
      <c r="D4140" s="36" t="s">
        <v>18805</v>
      </c>
      <c r="E4140" s="36" t="s">
        <v>18635</v>
      </c>
      <c r="F4140" s="36" t="s">
        <v>18313</v>
      </c>
      <c r="G4140" s="36" t="s">
        <v>11073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11182</v>
      </c>
      <c r="C4141" s="36" t="s">
        <v>120</v>
      </c>
      <c r="D4141" s="36" t="s">
        <v>18805</v>
      </c>
      <c r="E4141" s="36" t="s">
        <v>18702</v>
      </c>
      <c r="F4141" s="36" t="s">
        <v>18313</v>
      </c>
      <c r="G4141" s="36" t="s">
        <v>11073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22910</v>
      </c>
      <c r="C4142" s="36" t="s">
        <v>188</v>
      </c>
      <c r="D4142" s="36" t="s">
        <v>18805</v>
      </c>
      <c r="E4142" s="36" t="s">
        <v>23130</v>
      </c>
      <c r="F4142" s="36" t="s">
        <v>18313</v>
      </c>
      <c r="G4142" s="36" t="s">
        <v>11073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11183</v>
      </c>
      <c r="C4143" s="36" t="s">
        <v>188</v>
      </c>
      <c r="D4143" s="36" t="s">
        <v>18805</v>
      </c>
      <c r="E4143" s="36" t="s">
        <v>24902</v>
      </c>
      <c r="F4143" s="36" t="s">
        <v>18313</v>
      </c>
      <c r="G4143" s="36" t="s">
        <v>11073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23562</v>
      </c>
      <c r="C4144" s="36" t="s">
        <v>188</v>
      </c>
      <c r="D4144" s="36" t="s">
        <v>18805</v>
      </c>
      <c r="E4144" s="36" t="s">
        <v>23563</v>
      </c>
      <c r="F4144" s="36" t="s">
        <v>18313</v>
      </c>
      <c r="G4144" s="36" t="s">
        <v>11073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11184</v>
      </c>
      <c r="C4145" s="36" t="s">
        <v>188</v>
      </c>
      <c r="D4145" s="36" t="s">
        <v>18805</v>
      </c>
      <c r="E4145" s="36" t="s">
        <v>22081</v>
      </c>
      <c r="F4145" s="36" t="s">
        <v>18313</v>
      </c>
      <c r="G4145" s="36" t="s">
        <v>11073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23906</v>
      </c>
      <c r="C4146" s="36" t="s">
        <v>188</v>
      </c>
      <c r="D4146" s="36" t="s">
        <v>18805</v>
      </c>
      <c r="E4146" s="36" t="s">
        <v>23907</v>
      </c>
      <c r="F4146" s="36" t="s">
        <v>18313</v>
      </c>
      <c r="G4146" s="36" t="s">
        <v>11073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22911</v>
      </c>
      <c r="C4147" s="36" t="s">
        <v>188</v>
      </c>
      <c r="D4147" s="36" t="s">
        <v>18805</v>
      </c>
      <c r="E4147" s="36" t="s">
        <v>24331</v>
      </c>
      <c r="F4147" s="36" t="s">
        <v>18313</v>
      </c>
      <c r="G4147" s="36" t="s">
        <v>11073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11185</v>
      </c>
      <c r="C4148" s="36" t="s">
        <v>188</v>
      </c>
      <c r="D4148" s="36" t="s">
        <v>18805</v>
      </c>
      <c r="E4148" s="36" t="s">
        <v>18664</v>
      </c>
      <c r="F4148" s="36" t="s">
        <v>18313</v>
      </c>
      <c r="G4148" s="36" t="s">
        <v>11073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20380</v>
      </c>
      <c r="C4149" s="36" t="s">
        <v>188</v>
      </c>
      <c r="D4149" s="36" t="s">
        <v>18805</v>
      </c>
      <c r="E4149" s="36" t="s">
        <v>20381</v>
      </c>
      <c r="F4149" s="36" t="s">
        <v>18313</v>
      </c>
      <c r="G4149" s="36" t="s">
        <v>11073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18875</v>
      </c>
      <c r="C4150" s="36" t="s">
        <v>188</v>
      </c>
      <c r="D4150" s="36" t="s">
        <v>18805</v>
      </c>
      <c r="E4150" s="36" t="s">
        <v>18876</v>
      </c>
      <c r="F4150" s="36" t="s">
        <v>18313</v>
      </c>
      <c r="G4150" s="36" t="s">
        <v>11073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23564</v>
      </c>
      <c r="C4151" s="36" t="s">
        <v>120</v>
      </c>
      <c r="D4151" s="36" t="s">
        <v>18805</v>
      </c>
      <c r="E4151" s="36" t="s">
        <v>24332</v>
      </c>
      <c r="F4151" s="36" t="s">
        <v>18316</v>
      </c>
      <c r="G4151" s="36" t="s">
        <v>11073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26023</v>
      </c>
      <c r="C4152" s="36" t="s">
        <v>120</v>
      </c>
      <c r="D4152" s="36" t="s">
        <v>18805</v>
      </c>
      <c r="E4152" s="36" t="s">
        <v>28928</v>
      </c>
      <c r="F4152" s="36" t="s">
        <v>18316</v>
      </c>
      <c r="G4152" s="36" t="s">
        <v>11073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26025</v>
      </c>
      <c r="C4153" s="36" t="s">
        <v>120</v>
      </c>
      <c r="D4153" s="36" t="s">
        <v>18805</v>
      </c>
      <c r="E4153" s="36" t="s">
        <v>28929</v>
      </c>
      <c r="F4153" s="36" t="s">
        <v>18316</v>
      </c>
      <c r="G4153" s="36" t="s">
        <v>11073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23303</v>
      </c>
      <c r="C4154" s="36" t="s">
        <v>120</v>
      </c>
      <c r="D4154" s="36" t="s">
        <v>18805</v>
      </c>
      <c r="E4154" s="36" t="s">
        <v>23304</v>
      </c>
      <c r="F4154" s="36" t="s">
        <v>18316</v>
      </c>
      <c r="G4154" s="36" t="s">
        <v>11073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23140</v>
      </c>
      <c r="C4155" s="36" t="s">
        <v>120</v>
      </c>
      <c r="D4155" s="36" t="s">
        <v>18805</v>
      </c>
      <c r="E4155" s="36" t="s">
        <v>22895</v>
      </c>
      <c r="F4155" s="36" t="s">
        <v>18316</v>
      </c>
      <c r="G4155" s="36" t="s">
        <v>11073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23305</v>
      </c>
      <c r="C4156" s="36" t="s">
        <v>120</v>
      </c>
      <c r="D4156" s="36" t="s">
        <v>18805</v>
      </c>
      <c r="E4156" s="36" t="s">
        <v>23306</v>
      </c>
      <c r="F4156" s="36" t="s">
        <v>18316</v>
      </c>
      <c r="G4156" s="36" t="s">
        <v>11073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23141</v>
      </c>
      <c r="C4157" s="36" t="s">
        <v>120</v>
      </c>
      <c r="D4157" s="36" t="s">
        <v>18805</v>
      </c>
      <c r="E4157" s="36" t="s">
        <v>23130</v>
      </c>
      <c r="F4157" s="36" t="s">
        <v>18316</v>
      </c>
      <c r="G4157" s="36" t="s">
        <v>11073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23565</v>
      </c>
      <c r="C4158" s="36" t="s">
        <v>188</v>
      </c>
      <c r="D4158" s="36" t="s">
        <v>18805</v>
      </c>
      <c r="E4158" s="36" t="s">
        <v>17281</v>
      </c>
      <c r="F4158" s="36" t="s">
        <v>18316</v>
      </c>
      <c r="G4158" s="36" t="s">
        <v>11073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26026</v>
      </c>
      <c r="C4159" s="36" t="s">
        <v>188</v>
      </c>
      <c r="D4159" s="36" t="s">
        <v>18805</v>
      </c>
      <c r="E4159" s="36" t="s">
        <v>18435</v>
      </c>
      <c r="F4159" s="36" t="s">
        <v>18316</v>
      </c>
      <c r="G4159" s="36" t="s">
        <v>11073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26027</v>
      </c>
      <c r="C4160" s="36" t="s">
        <v>188</v>
      </c>
      <c r="D4160" s="36" t="s">
        <v>18805</v>
      </c>
      <c r="E4160" s="36" t="s">
        <v>28930</v>
      </c>
      <c r="F4160" s="36" t="s">
        <v>18316</v>
      </c>
      <c r="G4160" s="36" t="s">
        <v>11073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23142</v>
      </c>
      <c r="C4161" s="36" t="s">
        <v>188</v>
      </c>
      <c r="D4161" s="36" t="s">
        <v>18805</v>
      </c>
      <c r="E4161" s="36" t="s">
        <v>18650</v>
      </c>
      <c r="F4161" s="36" t="s">
        <v>18316</v>
      </c>
      <c r="G4161" s="36" t="s">
        <v>11073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23143</v>
      </c>
      <c r="C4162" s="36" t="s">
        <v>188</v>
      </c>
      <c r="D4162" s="36" t="s">
        <v>18805</v>
      </c>
      <c r="E4162" s="36" t="s">
        <v>28931</v>
      </c>
      <c r="F4162" s="36" t="s">
        <v>18316</v>
      </c>
      <c r="G4162" s="36" t="s">
        <v>11073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22082</v>
      </c>
      <c r="C4163" s="36" t="s">
        <v>188</v>
      </c>
      <c r="D4163" s="36" t="s">
        <v>18805</v>
      </c>
      <c r="E4163" s="36" t="s">
        <v>22083</v>
      </c>
      <c r="F4163" s="36" t="s">
        <v>18316</v>
      </c>
      <c r="G4163" s="36" t="s">
        <v>11073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11186</v>
      </c>
      <c r="C4164" s="36" t="s">
        <v>120</v>
      </c>
      <c r="D4164" s="36" t="s">
        <v>18805</v>
      </c>
      <c r="E4164" s="36" t="s">
        <v>18703</v>
      </c>
      <c r="F4164" s="36" t="s">
        <v>18318</v>
      </c>
      <c r="G4164" s="36" t="s">
        <v>11073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11187</v>
      </c>
      <c r="C4165" s="36" t="s">
        <v>120</v>
      </c>
      <c r="D4165" s="36" t="s">
        <v>18805</v>
      </c>
      <c r="E4165" s="36" t="s">
        <v>18704</v>
      </c>
      <c r="F4165" s="36" t="s">
        <v>18318</v>
      </c>
      <c r="G4165" s="36" t="s">
        <v>11073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11188</v>
      </c>
      <c r="C4166" s="36" t="s">
        <v>120</v>
      </c>
      <c r="D4166" s="36" t="s">
        <v>18805</v>
      </c>
      <c r="E4166" s="36" t="s">
        <v>25379</v>
      </c>
      <c r="F4166" s="36" t="s">
        <v>18318</v>
      </c>
      <c r="G4166" s="36" t="s">
        <v>11073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11189</v>
      </c>
      <c r="C4167" s="36" t="s">
        <v>120</v>
      </c>
      <c r="D4167" s="36" t="s">
        <v>18805</v>
      </c>
      <c r="E4167" s="36" t="s">
        <v>18705</v>
      </c>
      <c r="F4167" s="36" t="s">
        <v>18318</v>
      </c>
      <c r="G4167" s="36" t="s">
        <v>11073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11190</v>
      </c>
      <c r="C4168" s="36" t="s">
        <v>120</v>
      </c>
      <c r="D4168" s="36" t="s">
        <v>18805</v>
      </c>
      <c r="E4168" s="36" t="s">
        <v>25380</v>
      </c>
      <c r="F4168" s="36" t="s">
        <v>18318</v>
      </c>
      <c r="G4168" s="36" t="s">
        <v>11073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11191</v>
      </c>
      <c r="C4169" s="36" t="s">
        <v>120</v>
      </c>
      <c r="D4169" s="36" t="s">
        <v>18805</v>
      </c>
      <c r="E4169" s="36" t="s">
        <v>25381</v>
      </c>
      <c r="F4169" s="36" t="s">
        <v>18318</v>
      </c>
      <c r="G4169" s="36" t="s">
        <v>11073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11192</v>
      </c>
      <c r="C4170" s="36" t="s">
        <v>120</v>
      </c>
      <c r="D4170" s="36" t="s">
        <v>18805</v>
      </c>
      <c r="E4170" s="36" t="s">
        <v>25382</v>
      </c>
      <c r="F4170" s="36" t="s">
        <v>18318</v>
      </c>
      <c r="G4170" s="36" t="s">
        <v>11073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11193</v>
      </c>
      <c r="C4171" s="36" t="s">
        <v>120</v>
      </c>
      <c r="D4171" s="36" t="s">
        <v>18805</v>
      </c>
      <c r="E4171" s="36" t="s">
        <v>26024</v>
      </c>
      <c r="F4171" s="36" t="s">
        <v>18318</v>
      </c>
      <c r="G4171" s="36" t="s">
        <v>11073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11194</v>
      </c>
      <c r="C4172" s="36" t="s">
        <v>120</v>
      </c>
      <c r="D4172" s="36" t="s">
        <v>18805</v>
      </c>
      <c r="E4172" s="36" t="s">
        <v>25383</v>
      </c>
      <c r="F4172" s="36" t="s">
        <v>18318</v>
      </c>
      <c r="G4172" s="36" t="s">
        <v>11073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11195</v>
      </c>
      <c r="C4173" s="36" t="s">
        <v>120</v>
      </c>
      <c r="D4173" s="36" t="s">
        <v>18805</v>
      </c>
      <c r="E4173" s="36" t="s">
        <v>18706</v>
      </c>
      <c r="F4173" s="36" t="s">
        <v>18318</v>
      </c>
      <c r="G4173" s="36" t="s">
        <v>11073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11196</v>
      </c>
      <c r="C4174" s="36" t="s">
        <v>120</v>
      </c>
      <c r="D4174" s="36" t="s">
        <v>18805</v>
      </c>
      <c r="E4174" s="36" t="s">
        <v>28932</v>
      </c>
      <c r="F4174" s="36" t="s">
        <v>18318</v>
      </c>
      <c r="G4174" s="36" t="s">
        <v>11073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11197</v>
      </c>
      <c r="C4175" s="36" t="s">
        <v>120</v>
      </c>
      <c r="D4175" s="36" t="s">
        <v>18805</v>
      </c>
      <c r="E4175" s="36" t="s">
        <v>18640</v>
      </c>
      <c r="F4175" s="36" t="s">
        <v>18318</v>
      </c>
      <c r="G4175" s="36" t="s">
        <v>11073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11198</v>
      </c>
      <c r="C4176" s="36" t="s">
        <v>120</v>
      </c>
      <c r="D4176" s="36" t="s">
        <v>18805</v>
      </c>
      <c r="E4176" s="36" t="s">
        <v>18707</v>
      </c>
      <c r="F4176" s="36" t="s">
        <v>18318</v>
      </c>
      <c r="G4176" s="36" t="s">
        <v>11073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11199</v>
      </c>
      <c r="C4177" s="36" t="s">
        <v>120</v>
      </c>
      <c r="D4177" s="36" t="s">
        <v>18805</v>
      </c>
      <c r="E4177" s="36" t="s">
        <v>18708</v>
      </c>
      <c r="F4177" s="36" t="s">
        <v>18318</v>
      </c>
      <c r="G4177" s="36" t="s">
        <v>11073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14380</v>
      </c>
      <c r="C4178" s="36" t="s">
        <v>120</v>
      </c>
      <c r="D4178" s="36" t="s">
        <v>18805</v>
      </c>
      <c r="E4178" s="36" t="s">
        <v>18709</v>
      </c>
      <c r="F4178" s="36" t="s">
        <v>18318</v>
      </c>
      <c r="G4178" s="36" t="s">
        <v>11073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11200</v>
      </c>
      <c r="C4179" s="36" t="s">
        <v>120</v>
      </c>
      <c r="D4179" s="36" t="s">
        <v>18805</v>
      </c>
      <c r="E4179" s="36" t="s">
        <v>18710</v>
      </c>
      <c r="F4179" s="36" t="s">
        <v>18318</v>
      </c>
      <c r="G4179" s="36" t="s">
        <v>11073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11201</v>
      </c>
      <c r="C4180" s="36" t="s">
        <v>120</v>
      </c>
      <c r="D4180" s="36" t="s">
        <v>18805</v>
      </c>
      <c r="E4180" s="36" t="s">
        <v>18711</v>
      </c>
      <c r="F4180" s="36" t="s">
        <v>18318</v>
      </c>
      <c r="G4180" s="36" t="s">
        <v>11073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11202</v>
      </c>
      <c r="C4181" s="36" t="s">
        <v>120</v>
      </c>
      <c r="D4181" s="36" t="s">
        <v>18805</v>
      </c>
      <c r="E4181" s="36" t="s">
        <v>23764</v>
      </c>
      <c r="F4181" s="36" t="s">
        <v>18318</v>
      </c>
      <c r="G4181" s="36" t="s">
        <v>11073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11203</v>
      </c>
      <c r="C4182" s="36" t="s">
        <v>120</v>
      </c>
      <c r="D4182" s="36" t="s">
        <v>18805</v>
      </c>
      <c r="E4182" s="36" t="s">
        <v>22279</v>
      </c>
      <c r="F4182" s="36" t="s">
        <v>18318</v>
      </c>
      <c r="G4182" s="36" t="s">
        <v>11073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23307</v>
      </c>
      <c r="C4183" s="36" t="s">
        <v>120</v>
      </c>
      <c r="D4183" s="36" t="s">
        <v>18805</v>
      </c>
      <c r="E4183" s="36" t="s">
        <v>23765</v>
      </c>
      <c r="F4183" s="36" t="s">
        <v>18318</v>
      </c>
      <c r="G4183" s="36" t="s">
        <v>11073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28933</v>
      </c>
      <c r="C4184" s="36" t="s">
        <v>120</v>
      </c>
      <c r="D4184" s="36" t="s">
        <v>18805</v>
      </c>
      <c r="E4184" s="36" t="s">
        <v>18658</v>
      </c>
      <c r="F4184" s="36" t="s">
        <v>18318</v>
      </c>
      <c r="G4184" s="36" t="s">
        <v>11073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15210</v>
      </c>
      <c r="C4185" s="36" t="s">
        <v>120</v>
      </c>
      <c r="D4185" s="36" t="s">
        <v>18805</v>
      </c>
      <c r="E4185" s="36" t="s">
        <v>18712</v>
      </c>
      <c r="F4185" s="36" t="s">
        <v>18318</v>
      </c>
      <c r="G4185" s="36" t="s">
        <v>11073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11204</v>
      </c>
      <c r="C4186" s="36" t="s">
        <v>120</v>
      </c>
      <c r="D4186" s="36" t="s">
        <v>18805</v>
      </c>
      <c r="E4186" s="36" t="s">
        <v>18664</v>
      </c>
      <c r="F4186" s="36" t="s">
        <v>18318</v>
      </c>
      <c r="G4186" s="36" t="s">
        <v>11073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11205</v>
      </c>
      <c r="C4187" s="36" t="s">
        <v>120</v>
      </c>
      <c r="D4187" s="36" t="s">
        <v>18805</v>
      </c>
      <c r="E4187" s="36" t="s">
        <v>26028</v>
      </c>
      <c r="F4187" s="36" t="s">
        <v>18318</v>
      </c>
      <c r="G4187" s="36" t="s">
        <v>11073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14047</v>
      </c>
      <c r="C4188" s="36" t="s">
        <v>120</v>
      </c>
      <c r="D4188" s="36" t="s">
        <v>18805</v>
      </c>
      <c r="E4188" s="36" t="s">
        <v>18664</v>
      </c>
      <c r="F4188" s="36" t="s">
        <v>18318</v>
      </c>
      <c r="G4188" s="36" t="s">
        <v>11073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14048</v>
      </c>
      <c r="C4189" s="36" t="s">
        <v>120</v>
      </c>
      <c r="D4189" s="36" t="s">
        <v>18805</v>
      </c>
      <c r="E4189" s="36" t="s">
        <v>20548</v>
      </c>
      <c r="F4189" s="36" t="s">
        <v>18318</v>
      </c>
      <c r="G4189" s="36" t="s">
        <v>11073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14477</v>
      </c>
      <c r="C4190" s="36" t="s">
        <v>120</v>
      </c>
      <c r="D4190" s="36" t="s">
        <v>18805</v>
      </c>
      <c r="E4190" s="36" t="s">
        <v>18713</v>
      </c>
      <c r="F4190" s="36" t="s">
        <v>18318</v>
      </c>
      <c r="G4190" s="36" t="s">
        <v>11073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15606</v>
      </c>
      <c r="C4191" s="36" t="s">
        <v>120</v>
      </c>
      <c r="D4191" s="36" t="s">
        <v>18805</v>
      </c>
      <c r="E4191" s="36" t="s">
        <v>18714</v>
      </c>
      <c r="F4191" s="36" t="s">
        <v>18318</v>
      </c>
      <c r="G4191" s="36" t="s">
        <v>11073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11206</v>
      </c>
      <c r="C4192" s="36" t="s">
        <v>120</v>
      </c>
      <c r="D4192" s="36" t="s">
        <v>18805</v>
      </c>
      <c r="E4192" s="36" t="s">
        <v>18715</v>
      </c>
      <c r="F4192" s="36" t="s">
        <v>18318</v>
      </c>
      <c r="G4192" s="36" t="s">
        <v>11073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16564</v>
      </c>
      <c r="C4193" s="36" t="s">
        <v>120</v>
      </c>
      <c r="D4193" s="36" t="s">
        <v>18805</v>
      </c>
      <c r="E4193" s="36" t="s">
        <v>18716</v>
      </c>
      <c r="F4193" s="36" t="s">
        <v>18318</v>
      </c>
      <c r="G4193" s="36" t="s">
        <v>11073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16428</v>
      </c>
      <c r="C4194" s="36" t="s">
        <v>120</v>
      </c>
      <c r="D4194" s="36" t="s">
        <v>18805</v>
      </c>
      <c r="E4194" s="36" t="s">
        <v>18717</v>
      </c>
      <c r="F4194" s="36" t="s">
        <v>18318</v>
      </c>
      <c r="G4194" s="36" t="s">
        <v>11073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16429</v>
      </c>
      <c r="C4195" s="36" t="s">
        <v>120</v>
      </c>
      <c r="D4195" s="36" t="s">
        <v>18805</v>
      </c>
      <c r="E4195" s="36" t="s">
        <v>18650</v>
      </c>
      <c r="F4195" s="36" t="s">
        <v>18318</v>
      </c>
      <c r="G4195" s="36" t="s">
        <v>11073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11207</v>
      </c>
      <c r="C4196" s="36" t="s">
        <v>188</v>
      </c>
      <c r="D4196" s="36" t="s">
        <v>18805</v>
      </c>
      <c r="E4196" s="36" t="s">
        <v>18637</v>
      </c>
      <c r="F4196" s="36" t="s">
        <v>18318</v>
      </c>
      <c r="G4196" s="36" t="s">
        <v>11073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11208</v>
      </c>
      <c r="C4197" s="36" t="s">
        <v>188</v>
      </c>
      <c r="D4197" s="36" t="s">
        <v>18805</v>
      </c>
      <c r="E4197" s="36" t="s">
        <v>18469</v>
      </c>
      <c r="F4197" s="36" t="s">
        <v>18318</v>
      </c>
      <c r="G4197" s="36" t="s">
        <v>11073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11209</v>
      </c>
      <c r="C4198" s="36" t="s">
        <v>188</v>
      </c>
      <c r="D4198" s="36" t="s">
        <v>18805</v>
      </c>
      <c r="E4198" s="36" t="s">
        <v>18338</v>
      </c>
      <c r="F4198" s="36" t="s">
        <v>18318</v>
      </c>
      <c r="G4198" s="36" t="s">
        <v>11073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11210</v>
      </c>
      <c r="C4199" s="36" t="s">
        <v>188</v>
      </c>
      <c r="D4199" s="36" t="s">
        <v>18805</v>
      </c>
      <c r="E4199" s="36" t="s">
        <v>18435</v>
      </c>
      <c r="F4199" s="36" t="s">
        <v>18318</v>
      </c>
      <c r="G4199" s="36" t="s">
        <v>11073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11211</v>
      </c>
      <c r="C4200" s="36" t="s">
        <v>188</v>
      </c>
      <c r="D4200" s="36" t="s">
        <v>18805</v>
      </c>
      <c r="E4200" s="36" t="s">
        <v>18718</v>
      </c>
      <c r="F4200" s="36" t="s">
        <v>18318</v>
      </c>
      <c r="G4200" s="36" t="s">
        <v>11073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11212</v>
      </c>
      <c r="C4201" s="36" t="s">
        <v>188</v>
      </c>
      <c r="D4201" s="36" t="s">
        <v>18805</v>
      </c>
      <c r="E4201" s="36" t="s">
        <v>18491</v>
      </c>
      <c r="F4201" s="36" t="s">
        <v>18318</v>
      </c>
      <c r="G4201" s="36" t="s">
        <v>11073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11213</v>
      </c>
      <c r="C4202" s="36" t="s">
        <v>188</v>
      </c>
      <c r="D4202" s="36" t="s">
        <v>18805</v>
      </c>
      <c r="E4202" s="36" t="s">
        <v>22656</v>
      </c>
      <c r="F4202" s="36" t="s">
        <v>18318</v>
      </c>
      <c r="G4202" s="36" t="s">
        <v>11073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11214</v>
      </c>
      <c r="C4203" s="36" t="s">
        <v>188</v>
      </c>
      <c r="D4203" s="36" t="s">
        <v>18805</v>
      </c>
      <c r="E4203" s="36" t="s">
        <v>18484</v>
      </c>
      <c r="F4203" s="36" t="s">
        <v>18318</v>
      </c>
      <c r="G4203" s="36" t="s">
        <v>11073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11215</v>
      </c>
      <c r="C4204" s="36" t="s">
        <v>188</v>
      </c>
      <c r="D4204" s="36" t="s">
        <v>18805</v>
      </c>
      <c r="E4204" s="36" t="s">
        <v>18504</v>
      </c>
      <c r="F4204" s="36" t="s">
        <v>18318</v>
      </c>
      <c r="G4204" s="36" t="s">
        <v>11073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11216</v>
      </c>
      <c r="C4205" s="36" t="s">
        <v>188</v>
      </c>
      <c r="D4205" s="36" t="s">
        <v>18805</v>
      </c>
      <c r="E4205" s="36" t="s">
        <v>25384</v>
      </c>
      <c r="F4205" s="36" t="s">
        <v>18318</v>
      </c>
      <c r="G4205" s="36" t="s">
        <v>11073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11217</v>
      </c>
      <c r="C4206" s="36" t="s">
        <v>188</v>
      </c>
      <c r="D4206" s="36" t="s">
        <v>18805</v>
      </c>
      <c r="E4206" s="36" t="s">
        <v>18651</v>
      </c>
      <c r="F4206" s="36" t="s">
        <v>18318</v>
      </c>
      <c r="G4206" s="36" t="s">
        <v>11073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11218</v>
      </c>
      <c r="C4207" s="36" t="s">
        <v>188</v>
      </c>
      <c r="D4207" s="36" t="s">
        <v>18805</v>
      </c>
      <c r="E4207" s="36" t="s">
        <v>18666</v>
      </c>
      <c r="F4207" s="36" t="s">
        <v>18318</v>
      </c>
      <c r="G4207" s="36" t="s">
        <v>11073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11219</v>
      </c>
      <c r="C4208" s="36" t="s">
        <v>188</v>
      </c>
      <c r="D4208" s="36" t="s">
        <v>18805</v>
      </c>
      <c r="E4208" s="36" t="s">
        <v>28934</v>
      </c>
      <c r="F4208" s="36" t="s">
        <v>18318</v>
      </c>
      <c r="G4208" s="36" t="s">
        <v>11073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11220</v>
      </c>
      <c r="C4209" s="36" t="s">
        <v>188</v>
      </c>
      <c r="D4209" s="36" t="s">
        <v>18805</v>
      </c>
      <c r="E4209" s="36" t="s">
        <v>26406</v>
      </c>
      <c r="F4209" s="36" t="s">
        <v>18318</v>
      </c>
      <c r="G4209" s="36" t="s">
        <v>11073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11221</v>
      </c>
      <c r="C4210" s="36" t="s">
        <v>188</v>
      </c>
      <c r="D4210" s="36" t="s">
        <v>18805</v>
      </c>
      <c r="E4210" s="36" t="s">
        <v>24641</v>
      </c>
      <c r="F4210" s="36" t="s">
        <v>18318</v>
      </c>
      <c r="G4210" s="36" t="s">
        <v>11073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14381</v>
      </c>
      <c r="C4211" s="36" t="s">
        <v>188</v>
      </c>
      <c r="D4211" s="36" t="s">
        <v>18805</v>
      </c>
      <c r="E4211" s="36" t="s">
        <v>18719</v>
      </c>
      <c r="F4211" s="36" t="s">
        <v>18318</v>
      </c>
      <c r="G4211" s="36" t="s">
        <v>11073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11222</v>
      </c>
      <c r="C4212" s="36" t="s">
        <v>188</v>
      </c>
      <c r="D4212" s="36" t="s">
        <v>18805</v>
      </c>
      <c r="E4212" s="36" t="s">
        <v>18648</v>
      </c>
      <c r="F4212" s="36" t="s">
        <v>18318</v>
      </c>
      <c r="G4212" s="36" t="s">
        <v>11073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12807</v>
      </c>
      <c r="C4213" s="36" t="s">
        <v>188</v>
      </c>
      <c r="D4213" s="36" t="s">
        <v>18805</v>
      </c>
      <c r="E4213" s="36" t="s">
        <v>18720</v>
      </c>
      <c r="F4213" s="36" t="s">
        <v>18318</v>
      </c>
      <c r="G4213" s="36" t="s">
        <v>11073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26029</v>
      </c>
      <c r="C4214" s="36" t="s">
        <v>188</v>
      </c>
      <c r="D4214" s="36" t="s">
        <v>18805</v>
      </c>
      <c r="E4214" s="36" t="s">
        <v>26030</v>
      </c>
      <c r="F4214" s="36" t="s">
        <v>18318</v>
      </c>
      <c r="G4214" s="36" t="s">
        <v>11073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11223</v>
      </c>
      <c r="C4215" s="36" t="s">
        <v>188</v>
      </c>
      <c r="D4215" s="36" t="s">
        <v>18805</v>
      </c>
      <c r="E4215" s="36" t="s">
        <v>18636</v>
      </c>
      <c r="F4215" s="36" t="s">
        <v>18318</v>
      </c>
      <c r="G4215" s="36" t="s">
        <v>11073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14382</v>
      </c>
      <c r="C4216" s="36" t="s">
        <v>188</v>
      </c>
      <c r="D4216" s="36" t="s">
        <v>18805</v>
      </c>
      <c r="E4216" s="36" t="s">
        <v>23144</v>
      </c>
      <c r="F4216" s="36" t="s">
        <v>18318</v>
      </c>
      <c r="G4216" s="36" t="s">
        <v>11073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11224</v>
      </c>
      <c r="C4217" s="36" t="s">
        <v>188</v>
      </c>
      <c r="D4217" s="36" t="s">
        <v>18805</v>
      </c>
      <c r="E4217" s="36" t="s">
        <v>25375</v>
      </c>
      <c r="F4217" s="36" t="s">
        <v>18318</v>
      </c>
      <c r="G4217" s="36" t="s">
        <v>11073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14049</v>
      </c>
      <c r="C4218" s="36" t="s">
        <v>188</v>
      </c>
      <c r="D4218" s="36" t="s">
        <v>18805</v>
      </c>
      <c r="E4218" s="36" t="s">
        <v>18689</v>
      </c>
      <c r="F4218" s="36" t="s">
        <v>18318</v>
      </c>
      <c r="G4218" s="36" t="s">
        <v>11073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28935</v>
      </c>
      <c r="C4219" s="36" t="s">
        <v>188</v>
      </c>
      <c r="D4219" s="36" t="s">
        <v>18805</v>
      </c>
      <c r="E4219" s="36" t="s">
        <v>18690</v>
      </c>
      <c r="F4219" s="36" t="s">
        <v>18318</v>
      </c>
      <c r="G4219" s="36" t="s">
        <v>11073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11225</v>
      </c>
      <c r="C4220" s="36" t="s">
        <v>188</v>
      </c>
      <c r="D4220" s="36" t="s">
        <v>18805</v>
      </c>
      <c r="E4220" s="36" t="s">
        <v>24642</v>
      </c>
      <c r="F4220" s="36" t="s">
        <v>18318</v>
      </c>
      <c r="G4220" s="36" t="s">
        <v>11073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14383</v>
      </c>
      <c r="C4221" s="36" t="s">
        <v>188</v>
      </c>
      <c r="D4221" s="36" t="s">
        <v>18805</v>
      </c>
      <c r="E4221" s="36" t="s">
        <v>24643</v>
      </c>
      <c r="F4221" s="36" t="s">
        <v>18318</v>
      </c>
      <c r="G4221" s="36" t="s">
        <v>11073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14545</v>
      </c>
      <c r="C4222" s="36" t="s">
        <v>188</v>
      </c>
      <c r="D4222" s="36" t="s">
        <v>18805</v>
      </c>
      <c r="E4222" s="36" t="s">
        <v>24644</v>
      </c>
      <c r="F4222" s="36" t="s">
        <v>18318</v>
      </c>
      <c r="G4222" s="36" t="s">
        <v>11073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14050</v>
      </c>
      <c r="C4223" s="36" t="s">
        <v>188</v>
      </c>
      <c r="D4223" s="36" t="s">
        <v>18805</v>
      </c>
      <c r="E4223" s="36" t="s">
        <v>24645</v>
      </c>
      <c r="F4223" s="36" t="s">
        <v>18318</v>
      </c>
      <c r="G4223" s="36" t="s">
        <v>11073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12808</v>
      </c>
      <c r="C4224" s="36" t="s">
        <v>188</v>
      </c>
      <c r="D4224" s="36" t="s">
        <v>18805</v>
      </c>
      <c r="E4224" s="36" t="s">
        <v>24646</v>
      </c>
      <c r="F4224" s="36" t="s">
        <v>18318</v>
      </c>
      <c r="G4224" s="36" t="s">
        <v>11073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12809</v>
      </c>
      <c r="C4225" s="36" t="s">
        <v>120</v>
      </c>
      <c r="D4225" s="36" t="s">
        <v>18805</v>
      </c>
      <c r="E4225" s="36" t="s">
        <v>18722</v>
      </c>
      <c r="F4225" s="36" t="s">
        <v>18348</v>
      </c>
      <c r="G4225" s="36" t="s">
        <v>11073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11226</v>
      </c>
      <c r="C4226" s="36" t="s">
        <v>120</v>
      </c>
      <c r="D4226" s="36" t="s">
        <v>18805</v>
      </c>
      <c r="E4226" s="36" t="s">
        <v>18723</v>
      </c>
      <c r="F4226" s="36" t="s">
        <v>18348</v>
      </c>
      <c r="G4226" s="36" t="s">
        <v>11073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11227</v>
      </c>
      <c r="C4227" s="36" t="s">
        <v>120</v>
      </c>
      <c r="D4227" s="36" t="s">
        <v>18805</v>
      </c>
      <c r="E4227" s="36" t="s">
        <v>18724</v>
      </c>
      <c r="F4227" s="36" t="s">
        <v>18348</v>
      </c>
      <c r="G4227" s="36" t="s">
        <v>11073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11228</v>
      </c>
      <c r="C4228" s="36" t="s">
        <v>120</v>
      </c>
      <c r="D4228" s="36" t="s">
        <v>18805</v>
      </c>
      <c r="E4228" s="36" t="s">
        <v>18725</v>
      </c>
      <c r="F4228" s="36" t="s">
        <v>18348</v>
      </c>
      <c r="G4228" s="36" t="s">
        <v>11073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11229</v>
      </c>
      <c r="C4229" s="36" t="s">
        <v>120</v>
      </c>
      <c r="D4229" s="36" t="s">
        <v>18805</v>
      </c>
      <c r="E4229" s="36" t="s">
        <v>18726</v>
      </c>
      <c r="F4229" s="36" t="s">
        <v>18348</v>
      </c>
      <c r="G4229" s="36" t="s">
        <v>11073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11230</v>
      </c>
      <c r="C4230" s="36" t="s">
        <v>120</v>
      </c>
      <c r="D4230" s="36" t="s">
        <v>18805</v>
      </c>
      <c r="E4230" s="36" t="s">
        <v>18727</v>
      </c>
      <c r="F4230" s="36" t="s">
        <v>18348</v>
      </c>
      <c r="G4230" s="36" t="s">
        <v>11073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11231</v>
      </c>
      <c r="C4231" s="36" t="s">
        <v>120</v>
      </c>
      <c r="D4231" s="36" t="s">
        <v>18805</v>
      </c>
      <c r="E4231" s="36" t="s">
        <v>18728</v>
      </c>
      <c r="F4231" s="36" t="s">
        <v>18348</v>
      </c>
      <c r="G4231" s="36" t="s">
        <v>11073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11232</v>
      </c>
      <c r="C4232" s="36" t="s">
        <v>120</v>
      </c>
      <c r="D4232" s="36" t="s">
        <v>18805</v>
      </c>
      <c r="E4232" s="36" t="s">
        <v>18729</v>
      </c>
      <c r="F4232" s="36" t="s">
        <v>18348</v>
      </c>
      <c r="G4232" s="36" t="s">
        <v>11073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11233</v>
      </c>
      <c r="C4233" s="36" t="s">
        <v>120</v>
      </c>
      <c r="D4233" s="36" t="s">
        <v>18805</v>
      </c>
      <c r="E4233" s="36" t="s">
        <v>18730</v>
      </c>
      <c r="F4233" s="36" t="s">
        <v>18348</v>
      </c>
      <c r="G4233" s="36" t="s">
        <v>11073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11234</v>
      </c>
      <c r="C4234" s="36" t="s">
        <v>120</v>
      </c>
      <c r="D4234" s="36" t="s">
        <v>18805</v>
      </c>
      <c r="E4234" s="36" t="s">
        <v>18731</v>
      </c>
      <c r="F4234" s="36" t="s">
        <v>18348</v>
      </c>
      <c r="G4234" s="36" t="s">
        <v>11073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11235</v>
      </c>
      <c r="C4235" s="36" t="s">
        <v>120</v>
      </c>
      <c r="D4235" s="36" t="s">
        <v>18805</v>
      </c>
      <c r="E4235" s="36" t="s">
        <v>18732</v>
      </c>
      <c r="F4235" s="36" t="s">
        <v>18348</v>
      </c>
      <c r="G4235" s="36" t="s">
        <v>11073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11236</v>
      </c>
      <c r="C4236" s="36" t="s">
        <v>120</v>
      </c>
      <c r="D4236" s="36" t="s">
        <v>18805</v>
      </c>
      <c r="E4236" s="36" t="s">
        <v>18733</v>
      </c>
      <c r="F4236" s="36" t="s">
        <v>18348</v>
      </c>
      <c r="G4236" s="36" t="s">
        <v>11073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11237</v>
      </c>
      <c r="C4237" s="36" t="s">
        <v>120</v>
      </c>
      <c r="D4237" s="36" t="s">
        <v>18805</v>
      </c>
      <c r="E4237" s="36" t="s">
        <v>18734</v>
      </c>
      <c r="F4237" s="36" t="s">
        <v>18348</v>
      </c>
      <c r="G4237" s="36" t="s">
        <v>11073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15211</v>
      </c>
      <c r="C4238" s="36" t="s">
        <v>120</v>
      </c>
      <c r="D4238" s="36" t="s">
        <v>18805</v>
      </c>
      <c r="E4238" s="36" t="s">
        <v>18655</v>
      </c>
      <c r="F4238" s="36" t="s">
        <v>18348</v>
      </c>
      <c r="G4238" s="36" t="s">
        <v>11073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14384</v>
      </c>
      <c r="C4239" s="36" t="s">
        <v>120</v>
      </c>
      <c r="D4239" s="36" t="s">
        <v>18805</v>
      </c>
      <c r="E4239" s="36" t="s">
        <v>18735</v>
      </c>
      <c r="F4239" s="36" t="s">
        <v>18348</v>
      </c>
      <c r="G4239" s="36" t="s">
        <v>11073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12810</v>
      </c>
      <c r="C4240" s="36" t="s">
        <v>188</v>
      </c>
      <c r="D4240" s="36" t="s">
        <v>18805</v>
      </c>
      <c r="E4240" s="36" t="s">
        <v>18646</v>
      </c>
      <c r="F4240" s="36" t="s">
        <v>18348</v>
      </c>
      <c r="G4240" s="36" t="s">
        <v>11073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11238</v>
      </c>
      <c r="C4241" s="36" t="s">
        <v>188</v>
      </c>
      <c r="D4241" s="36" t="s">
        <v>18805</v>
      </c>
      <c r="E4241" s="36" t="s">
        <v>18736</v>
      </c>
      <c r="F4241" s="36" t="s">
        <v>18348</v>
      </c>
      <c r="G4241" s="36" t="s">
        <v>11073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11239</v>
      </c>
      <c r="C4242" s="36" t="s">
        <v>188</v>
      </c>
      <c r="D4242" s="36" t="s">
        <v>18805</v>
      </c>
      <c r="E4242" s="36" t="s">
        <v>18737</v>
      </c>
      <c r="F4242" s="36" t="s">
        <v>18348</v>
      </c>
      <c r="G4242" s="36" t="s">
        <v>11073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11240</v>
      </c>
      <c r="C4243" s="36" t="s">
        <v>188</v>
      </c>
      <c r="D4243" s="36" t="s">
        <v>18805</v>
      </c>
      <c r="E4243" s="36" t="s">
        <v>18738</v>
      </c>
      <c r="F4243" s="36" t="s">
        <v>18348</v>
      </c>
      <c r="G4243" s="36" t="s">
        <v>11073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11241</v>
      </c>
      <c r="C4244" s="36" t="s">
        <v>188</v>
      </c>
      <c r="D4244" s="36" t="s">
        <v>18805</v>
      </c>
      <c r="E4244" s="36" t="s">
        <v>18739</v>
      </c>
      <c r="F4244" s="36" t="s">
        <v>18348</v>
      </c>
      <c r="G4244" s="36" t="s">
        <v>11073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11242</v>
      </c>
      <c r="C4245" s="36" t="s">
        <v>188</v>
      </c>
      <c r="D4245" s="36" t="s">
        <v>18805</v>
      </c>
      <c r="E4245" s="36" t="s">
        <v>18740</v>
      </c>
      <c r="F4245" s="36" t="s">
        <v>18348</v>
      </c>
      <c r="G4245" s="36" t="s">
        <v>11073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11243</v>
      </c>
      <c r="C4246" s="36" t="s">
        <v>188</v>
      </c>
      <c r="D4246" s="36" t="s">
        <v>18805</v>
      </c>
      <c r="E4246" s="36" t="s">
        <v>18649</v>
      </c>
      <c r="F4246" s="36" t="s">
        <v>18348</v>
      </c>
      <c r="G4246" s="36" t="s">
        <v>11073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11244</v>
      </c>
      <c r="C4247" s="36" t="s">
        <v>188</v>
      </c>
      <c r="D4247" s="36" t="s">
        <v>18805</v>
      </c>
      <c r="E4247" s="36" t="s">
        <v>18741</v>
      </c>
      <c r="F4247" s="36" t="s">
        <v>18348</v>
      </c>
      <c r="G4247" s="36" t="s">
        <v>11073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11245</v>
      </c>
      <c r="C4248" s="36" t="s">
        <v>188</v>
      </c>
      <c r="D4248" s="36" t="s">
        <v>18805</v>
      </c>
      <c r="E4248" s="36" t="s">
        <v>18742</v>
      </c>
      <c r="F4248" s="36" t="s">
        <v>18348</v>
      </c>
      <c r="G4248" s="36" t="s">
        <v>11073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11246</v>
      </c>
      <c r="C4249" s="36" t="s">
        <v>188</v>
      </c>
      <c r="D4249" s="36" t="s">
        <v>18805</v>
      </c>
      <c r="E4249" s="36" t="s">
        <v>18743</v>
      </c>
      <c r="F4249" s="36" t="s">
        <v>18348</v>
      </c>
      <c r="G4249" s="36" t="s">
        <v>11073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11247</v>
      </c>
      <c r="C4250" s="36" t="s">
        <v>188</v>
      </c>
      <c r="D4250" s="36" t="s">
        <v>18805</v>
      </c>
      <c r="E4250" s="36" t="s">
        <v>18744</v>
      </c>
      <c r="F4250" s="36" t="s">
        <v>18348</v>
      </c>
      <c r="G4250" s="36" t="s">
        <v>11073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11248</v>
      </c>
      <c r="C4251" s="36" t="s">
        <v>188</v>
      </c>
      <c r="D4251" s="36" t="s">
        <v>18805</v>
      </c>
      <c r="E4251" s="36" t="s">
        <v>18745</v>
      </c>
      <c r="F4251" s="36" t="s">
        <v>18348</v>
      </c>
      <c r="G4251" s="36" t="s">
        <v>11073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11249</v>
      </c>
      <c r="C4252" s="36" t="s">
        <v>188</v>
      </c>
      <c r="D4252" s="36" t="s">
        <v>18805</v>
      </c>
      <c r="E4252" s="36" t="s">
        <v>18746</v>
      </c>
      <c r="F4252" s="36" t="s">
        <v>18348</v>
      </c>
      <c r="G4252" s="36" t="s">
        <v>11073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14385</v>
      </c>
      <c r="C4253" s="36" t="s">
        <v>188</v>
      </c>
      <c r="D4253" s="36" t="s">
        <v>18805</v>
      </c>
      <c r="E4253" s="36" t="s">
        <v>18747</v>
      </c>
      <c r="F4253" s="36" t="s">
        <v>18348</v>
      </c>
      <c r="G4253" s="36" t="s">
        <v>11073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15607</v>
      </c>
      <c r="C4254" s="36" t="s">
        <v>120</v>
      </c>
      <c r="D4254" s="36" t="s">
        <v>18805</v>
      </c>
      <c r="E4254" s="36" t="s">
        <v>18748</v>
      </c>
      <c r="F4254" s="36" t="s">
        <v>18749</v>
      </c>
      <c r="G4254" s="36" t="s">
        <v>11073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16430</v>
      </c>
      <c r="C4255" s="36" t="s">
        <v>120</v>
      </c>
      <c r="D4255" s="36" t="s">
        <v>18805</v>
      </c>
      <c r="E4255" s="36" t="s">
        <v>18750</v>
      </c>
      <c r="F4255" s="36" t="s">
        <v>18749</v>
      </c>
      <c r="G4255" s="36" t="s">
        <v>11073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15067</v>
      </c>
      <c r="C4256" s="36" t="s">
        <v>120</v>
      </c>
      <c r="D4256" s="36" t="s">
        <v>18805</v>
      </c>
      <c r="E4256" s="36" t="s">
        <v>18638</v>
      </c>
      <c r="F4256" s="36" t="s">
        <v>18749</v>
      </c>
      <c r="G4256" s="36" t="s">
        <v>11073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15068</v>
      </c>
      <c r="C4257" s="36" t="s">
        <v>188</v>
      </c>
      <c r="D4257" s="36" t="s">
        <v>18805</v>
      </c>
      <c r="E4257" s="36" t="s">
        <v>18751</v>
      </c>
      <c r="F4257" s="36" t="s">
        <v>18749</v>
      </c>
      <c r="G4257" s="36" t="s">
        <v>11073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16431</v>
      </c>
      <c r="C4258" s="36" t="s">
        <v>188</v>
      </c>
      <c r="D4258" s="36" t="s">
        <v>18805</v>
      </c>
      <c r="E4258" s="36" t="s">
        <v>18721</v>
      </c>
      <c r="F4258" s="36" t="s">
        <v>18749</v>
      </c>
      <c r="G4258" s="36" t="s">
        <v>11073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15608</v>
      </c>
      <c r="C4259" s="36" t="s">
        <v>188</v>
      </c>
      <c r="D4259" s="36" t="s">
        <v>18805</v>
      </c>
      <c r="E4259" s="36" t="s">
        <v>18752</v>
      </c>
      <c r="F4259" s="36" t="s">
        <v>18749</v>
      </c>
      <c r="G4259" s="36" t="s">
        <v>11073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22657</v>
      </c>
      <c r="C4260" s="36" t="s">
        <v>188</v>
      </c>
      <c r="D4260" s="36" t="s">
        <v>18805</v>
      </c>
      <c r="E4260" s="36" t="s">
        <v>22658</v>
      </c>
      <c r="F4260" s="36" t="s">
        <v>18749</v>
      </c>
      <c r="G4260" s="36" t="s">
        <v>11073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16432</v>
      </c>
      <c r="C4261" s="36" t="s">
        <v>188</v>
      </c>
      <c r="D4261" s="36" t="s">
        <v>18805</v>
      </c>
      <c r="E4261" s="36" t="s">
        <v>18753</v>
      </c>
      <c r="F4261" s="36" t="s">
        <v>18749</v>
      </c>
      <c r="G4261" s="36" t="s">
        <v>11073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15609</v>
      </c>
      <c r="C4262" s="36" t="s">
        <v>188</v>
      </c>
      <c r="D4262" s="36" t="s">
        <v>18805</v>
      </c>
      <c r="E4262" s="36" t="s">
        <v>18754</v>
      </c>
      <c r="F4262" s="36" t="s">
        <v>18749</v>
      </c>
      <c r="G4262" s="36" t="s">
        <v>11073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19182</v>
      </c>
      <c r="C4263" s="36" t="s">
        <v>120</v>
      </c>
      <c r="D4263" s="36" t="s">
        <v>18805</v>
      </c>
      <c r="E4263" s="36" t="s">
        <v>19183</v>
      </c>
      <c r="F4263" s="36" t="s">
        <v>18846</v>
      </c>
      <c r="G4263" s="36" t="s">
        <v>11073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28936</v>
      </c>
      <c r="C4264" s="36" t="s">
        <v>188</v>
      </c>
      <c r="D4264" s="36" t="s">
        <v>18805</v>
      </c>
      <c r="E4264" s="36" t="s">
        <v>28937</v>
      </c>
      <c r="F4264" s="36" t="s">
        <v>18846</v>
      </c>
      <c r="G4264" s="36" t="s">
        <v>11073</v>
      </c>
      <c r="H4264" s="1"/>
      <c r="I4264" s="1"/>
      <c r="K4264" s="1"/>
    </row>
    <row r="4265" spans="1:11" customFormat="1" ht="15" hidden="1" x14ac:dyDescent="0.25">
      <c r="A4265" s="36" t="s">
        <v>2620</v>
      </c>
      <c r="B4265" s="36" t="s">
        <v>16377</v>
      </c>
      <c r="C4265" s="36" t="s">
        <v>120</v>
      </c>
      <c r="D4265" s="36" t="s">
        <v>17013</v>
      </c>
      <c r="E4265" s="36" t="s">
        <v>16850</v>
      </c>
      <c r="F4265" s="36" t="s">
        <v>18032</v>
      </c>
      <c r="G4265" s="36" t="s">
        <v>121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16081</v>
      </c>
      <c r="C4266" s="36" t="s">
        <v>120</v>
      </c>
      <c r="D4266" s="36" t="s">
        <v>17120</v>
      </c>
      <c r="E4266" s="36" t="s">
        <v>16940</v>
      </c>
      <c r="F4266" s="36" t="s">
        <v>18032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16082</v>
      </c>
      <c r="C4267" s="36" t="s">
        <v>120</v>
      </c>
      <c r="D4267" s="36" t="s">
        <v>17015</v>
      </c>
      <c r="E4267" s="36" t="s">
        <v>17328</v>
      </c>
      <c r="F4267" s="36" t="s">
        <v>18032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16083</v>
      </c>
      <c r="C4268" s="36" t="s">
        <v>120</v>
      </c>
      <c r="D4268" s="36" t="s">
        <v>17123</v>
      </c>
      <c r="E4268" s="36" t="s">
        <v>17293</v>
      </c>
      <c r="F4268" s="36" t="s">
        <v>18032</v>
      </c>
      <c r="G4268" s="36" t="s">
        <v>121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19734</v>
      </c>
      <c r="C4269" s="36" t="s">
        <v>120</v>
      </c>
      <c r="D4269" s="36" t="s">
        <v>17016</v>
      </c>
      <c r="E4269" s="36" t="s">
        <v>16888</v>
      </c>
      <c r="F4269" s="36" t="s">
        <v>18032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19843</v>
      </c>
      <c r="C4270" s="36" t="s">
        <v>120</v>
      </c>
      <c r="D4270" s="36" t="s">
        <v>17126</v>
      </c>
      <c r="E4270" s="36" t="s">
        <v>17023</v>
      </c>
      <c r="F4270" s="36" t="s">
        <v>18032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16084</v>
      </c>
      <c r="C4271" s="36" t="s">
        <v>120</v>
      </c>
      <c r="D4271" s="36" t="s">
        <v>17017</v>
      </c>
      <c r="E4271" s="36" t="s">
        <v>17001</v>
      </c>
      <c r="F4271" s="36" t="s">
        <v>18032</v>
      </c>
      <c r="G4271" s="36" t="s">
        <v>121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14299</v>
      </c>
      <c r="C4272" s="36" t="s">
        <v>120</v>
      </c>
      <c r="D4272" s="36" t="s">
        <v>17314</v>
      </c>
      <c r="E4272" s="36" t="s">
        <v>17141</v>
      </c>
      <c r="F4272" s="36" t="s">
        <v>18032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16452</v>
      </c>
      <c r="C4273" s="36" t="s">
        <v>120</v>
      </c>
      <c r="D4273" s="36" t="s">
        <v>17316</v>
      </c>
      <c r="E4273" s="36" t="s">
        <v>16880</v>
      </c>
      <c r="F4273" s="36" t="s">
        <v>18032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22931</v>
      </c>
      <c r="C4274" s="36" t="s">
        <v>120</v>
      </c>
      <c r="D4274" s="36" t="s">
        <v>17079</v>
      </c>
      <c r="E4274" s="36" t="s">
        <v>16951</v>
      </c>
      <c r="F4274" s="36" t="s">
        <v>18032</v>
      </c>
      <c r="G4274" s="36" t="s">
        <v>121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13909</v>
      </c>
      <c r="C4275" s="36" t="s">
        <v>120</v>
      </c>
      <c r="D4275" s="36" t="s">
        <v>17080</v>
      </c>
      <c r="E4275" s="36" t="s">
        <v>16823</v>
      </c>
      <c r="F4275" s="36" t="s">
        <v>18032</v>
      </c>
      <c r="G4275" s="36" t="s">
        <v>121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27065</v>
      </c>
      <c r="C4276" s="36" t="s">
        <v>120</v>
      </c>
      <c r="D4276" s="36" t="s">
        <v>17081</v>
      </c>
      <c r="E4276" s="36" t="s">
        <v>16958</v>
      </c>
      <c r="F4276" s="36" t="s">
        <v>18032</v>
      </c>
      <c r="G4276" s="36" t="s">
        <v>121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14270</v>
      </c>
      <c r="C4277" s="36" t="s">
        <v>120</v>
      </c>
      <c r="D4277" s="36" t="s">
        <v>17128</v>
      </c>
      <c r="E4277" s="36" t="s">
        <v>17006</v>
      </c>
      <c r="F4277" s="36" t="s">
        <v>18032</v>
      </c>
      <c r="G4277" s="36" t="s">
        <v>123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13881</v>
      </c>
      <c r="C4278" s="36" t="s">
        <v>120</v>
      </c>
      <c r="D4278" s="36" t="s">
        <v>17288</v>
      </c>
      <c r="E4278" s="36" t="s">
        <v>17023</v>
      </c>
      <c r="F4278" s="36" t="s">
        <v>18032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16085</v>
      </c>
      <c r="C4279" s="36" t="s">
        <v>120</v>
      </c>
      <c r="D4279" s="36" t="s">
        <v>17145</v>
      </c>
      <c r="E4279" s="36" t="s">
        <v>16929</v>
      </c>
      <c r="F4279" s="36" t="s">
        <v>18032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21160</v>
      </c>
      <c r="C4280" s="36" t="s">
        <v>120</v>
      </c>
      <c r="D4280" s="36" t="s">
        <v>17013</v>
      </c>
      <c r="E4280" s="36" t="s">
        <v>16889</v>
      </c>
      <c r="F4280" s="36" t="s">
        <v>18199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21161</v>
      </c>
      <c r="C4281" s="36" t="s">
        <v>120</v>
      </c>
      <c r="D4281" s="36" t="s">
        <v>17120</v>
      </c>
      <c r="E4281" s="36" t="s">
        <v>17034</v>
      </c>
      <c r="F4281" s="36" t="s">
        <v>18199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21162</v>
      </c>
      <c r="C4282" s="36" t="s">
        <v>120</v>
      </c>
      <c r="D4282" s="36" t="s">
        <v>17015</v>
      </c>
      <c r="E4282" s="36" t="s">
        <v>17249</v>
      </c>
      <c r="F4282" s="36" t="s">
        <v>18199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21163</v>
      </c>
      <c r="C4283" s="36" t="s">
        <v>120</v>
      </c>
      <c r="D4283" s="36" t="s">
        <v>17123</v>
      </c>
      <c r="E4283" s="36" t="s">
        <v>16819</v>
      </c>
      <c r="F4283" s="36" t="s">
        <v>18199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21164</v>
      </c>
      <c r="C4284" s="36" t="s">
        <v>120</v>
      </c>
      <c r="D4284" s="36" t="s">
        <v>17016</v>
      </c>
      <c r="E4284" s="36" t="s">
        <v>16819</v>
      </c>
      <c r="F4284" s="36" t="s">
        <v>18199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21165</v>
      </c>
      <c r="C4285" s="36" t="s">
        <v>120</v>
      </c>
      <c r="D4285" s="36" t="s">
        <v>17126</v>
      </c>
      <c r="E4285" s="36" t="s">
        <v>17075</v>
      </c>
      <c r="F4285" s="36" t="s">
        <v>18199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21166</v>
      </c>
      <c r="C4286" s="36" t="s">
        <v>120</v>
      </c>
      <c r="D4286" s="36" t="s">
        <v>17017</v>
      </c>
      <c r="E4286" s="36" t="s">
        <v>17072</v>
      </c>
      <c r="F4286" s="36" t="s">
        <v>18199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24735</v>
      </c>
      <c r="C4287" s="36" t="s">
        <v>120</v>
      </c>
      <c r="D4287" s="36" t="s">
        <v>17079</v>
      </c>
      <c r="E4287" s="36" t="s">
        <v>17021</v>
      </c>
      <c r="F4287" s="36" t="s">
        <v>18199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27334</v>
      </c>
      <c r="C4288" s="36" t="s">
        <v>120</v>
      </c>
      <c r="D4288" s="36" t="s">
        <v>17080</v>
      </c>
      <c r="E4288" s="36" t="s">
        <v>16923</v>
      </c>
      <c r="F4288" s="36" t="s">
        <v>18199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21167</v>
      </c>
      <c r="C4289" s="36" t="s">
        <v>120</v>
      </c>
      <c r="D4289" s="36" t="s">
        <v>17147</v>
      </c>
      <c r="E4289" s="36" t="s">
        <v>17678</v>
      </c>
      <c r="F4289" s="36" t="s">
        <v>18199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21168</v>
      </c>
      <c r="C4290" s="36" t="s">
        <v>120</v>
      </c>
      <c r="D4290" s="36" t="s">
        <v>17150</v>
      </c>
      <c r="E4290" s="36" t="s">
        <v>16932</v>
      </c>
      <c r="F4290" s="36" t="s">
        <v>18199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15092</v>
      </c>
      <c r="C4291" s="36" t="s">
        <v>120</v>
      </c>
      <c r="D4291" s="36" t="s">
        <v>17316</v>
      </c>
      <c r="E4291" s="36" t="s">
        <v>16932</v>
      </c>
      <c r="F4291" s="36" t="s">
        <v>18205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15093</v>
      </c>
      <c r="C4292" s="36" t="s">
        <v>120</v>
      </c>
      <c r="D4292" s="36" t="s">
        <v>17128</v>
      </c>
      <c r="E4292" s="36" t="s">
        <v>17359</v>
      </c>
      <c r="F4292" s="36" t="s">
        <v>18205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19973</v>
      </c>
      <c r="C4293" s="36" t="s">
        <v>120</v>
      </c>
      <c r="D4293" s="36" t="s">
        <v>17079</v>
      </c>
      <c r="E4293" s="36" t="s">
        <v>16959</v>
      </c>
      <c r="F4293" s="36" t="s">
        <v>18210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23085</v>
      </c>
      <c r="C4294" s="36" t="s">
        <v>120</v>
      </c>
      <c r="D4294" s="36" t="s">
        <v>17286</v>
      </c>
      <c r="E4294" s="36" t="s">
        <v>17023</v>
      </c>
      <c r="F4294" s="36" t="s">
        <v>18251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20270</v>
      </c>
      <c r="C4295" s="36" t="s">
        <v>188</v>
      </c>
      <c r="D4295" s="36" t="s">
        <v>17120</v>
      </c>
      <c r="E4295" s="36" t="s">
        <v>16964</v>
      </c>
      <c r="F4295" s="36" t="s">
        <v>18032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19503</v>
      </c>
      <c r="C4296" s="36" t="s">
        <v>188</v>
      </c>
      <c r="D4296" s="36" t="s">
        <v>17015</v>
      </c>
      <c r="E4296" s="36" t="s">
        <v>16960</v>
      </c>
      <c r="F4296" s="36" t="s">
        <v>18032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19903</v>
      </c>
      <c r="C4297" s="36" t="s">
        <v>188</v>
      </c>
      <c r="D4297" s="36" t="s">
        <v>17123</v>
      </c>
      <c r="E4297" s="36" t="s">
        <v>16845</v>
      </c>
      <c r="F4297" s="36" t="s">
        <v>18032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19690</v>
      </c>
      <c r="C4298" s="36" t="s">
        <v>188</v>
      </c>
      <c r="D4298" s="36" t="s">
        <v>17016</v>
      </c>
      <c r="E4298" s="36" t="s">
        <v>16960</v>
      </c>
      <c r="F4298" s="36" t="s">
        <v>18032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21347</v>
      </c>
      <c r="C4299" s="36" t="s">
        <v>188</v>
      </c>
      <c r="D4299" s="36" t="s">
        <v>17126</v>
      </c>
      <c r="E4299" s="36" t="s">
        <v>16875</v>
      </c>
      <c r="F4299" s="36" t="s">
        <v>18032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14271</v>
      </c>
      <c r="C4300" s="36" t="s">
        <v>188</v>
      </c>
      <c r="D4300" s="36" t="s">
        <v>17017</v>
      </c>
      <c r="E4300" s="36" t="s">
        <v>16920</v>
      </c>
      <c r="F4300" s="36" t="s">
        <v>18032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23192</v>
      </c>
      <c r="C4301" s="36" t="s">
        <v>188</v>
      </c>
      <c r="D4301" s="36" t="s">
        <v>17316</v>
      </c>
      <c r="E4301" s="36" t="s">
        <v>16884</v>
      </c>
      <c r="F4301" s="36" t="s">
        <v>18032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13882</v>
      </c>
      <c r="C4302" s="36" t="s">
        <v>188</v>
      </c>
      <c r="D4302" s="36" t="s">
        <v>17079</v>
      </c>
      <c r="E4302" s="36" t="s">
        <v>17023</v>
      </c>
      <c r="F4302" s="36" t="s">
        <v>18032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21713</v>
      </c>
      <c r="C4303" s="36" t="s">
        <v>188</v>
      </c>
      <c r="D4303" s="36" t="s">
        <v>17288</v>
      </c>
      <c r="E4303" s="36" t="s">
        <v>16948</v>
      </c>
      <c r="F4303" s="36" t="s">
        <v>18032</v>
      </c>
      <c r="G4303" s="36" t="s">
        <v>123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25430</v>
      </c>
      <c r="C4304" s="36" t="s">
        <v>188</v>
      </c>
      <c r="D4304" s="36" t="s">
        <v>17084</v>
      </c>
      <c r="E4304" s="36" t="s">
        <v>25157</v>
      </c>
      <c r="F4304" s="36" t="s">
        <v>18032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16248</v>
      </c>
      <c r="C4305" s="36" t="s">
        <v>188</v>
      </c>
      <c r="D4305" s="36" t="s">
        <v>17145</v>
      </c>
      <c r="E4305" s="36" t="s">
        <v>17136</v>
      </c>
      <c r="F4305" s="36" t="s">
        <v>18032</v>
      </c>
      <c r="G4305" s="36" t="s">
        <v>123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21238</v>
      </c>
      <c r="C4306" s="36" t="s">
        <v>188</v>
      </c>
      <c r="D4306" s="36" t="s">
        <v>17013</v>
      </c>
      <c r="E4306" s="36" t="s">
        <v>16821</v>
      </c>
      <c r="F4306" s="36" t="s">
        <v>18199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21239</v>
      </c>
      <c r="C4307" s="36" t="s">
        <v>188</v>
      </c>
      <c r="D4307" s="36" t="s">
        <v>17120</v>
      </c>
      <c r="E4307" s="36" t="s">
        <v>16821</v>
      </c>
      <c r="F4307" s="36" t="s">
        <v>18199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21240</v>
      </c>
      <c r="C4308" s="36" t="s">
        <v>188</v>
      </c>
      <c r="D4308" s="36" t="s">
        <v>17015</v>
      </c>
      <c r="E4308" s="36" t="s">
        <v>16968</v>
      </c>
      <c r="F4308" s="36" t="s">
        <v>18199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21241</v>
      </c>
      <c r="C4309" s="36" t="s">
        <v>188</v>
      </c>
      <c r="D4309" s="36" t="s">
        <v>17123</v>
      </c>
      <c r="E4309" s="36" t="s">
        <v>17050</v>
      </c>
      <c r="F4309" s="36" t="s">
        <v>18199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21242</v>
      </c>
      <c r="C4310" s="36" t="s">
        <v>188</v>
      </c>
      <c r="D4310" s="36" t="s">
        <v>17016</v>
      </c>
      <c r="E4310" s="36" t="s">
        <v>16876</v>
      </c>
      <c r="F4310" s="36" t="s">
        <v>18199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25873</v>
      </c>
      <c r="C4311" s="36" t="s">
        <v>188</v>
      </c>
      <c r="D4311" s="36" t="s">
        <v>17126</v>
      </c>
      <c r="E4311" s="36" t="s">
        <v>17232</v>
      </c>
      <c r="F4311" s="36" t="s">
        <v>18199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23829</v>
      </c>
      <c r="C4312" s="36" t="s">
        <v>188</v>
      </c>
      <c r="D4312" s="36" t="s">
        <v>17017</v>
      </c>
      <c r="E4312" s="36" t="s">
        <v>17298</v>
      </c>
      <c r="F4312" s="36" t="s">
        <v>18199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25547</v>
      </c>
      <c r="C4313" s="36" t="s">
        <v>188</v>
      </c>
      <c r="D4313" s="36" t="s">
        <v>17316</v>
      </c>
      <c r="E4313" s="36" t="s">
        <v>16931</v>
      </c>
      <c r="F4313" s="36" t="s">
        <v>18199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25548</v>
      </c>
      <c r="C4314" s="36" t="s">
        <v>188</v>
      </c>
      <c r="D4314" s="36" t="s">
        <v>17079</v>
      </c>
      <c r="E4314" s="36" t="s">
        <v>17032</v>
      </c>
      <c r="F4314" s="36" t="s">
        <v>18199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21243</v>
      </c>
      <c r="C4315" s="36" t="s">
        <v>188</v>
      </c>
      <c r="D4315" s="36" t="s">
        <v>17144</v>
      </c>
      <c r="E4315" s="36" t="s">
        <v>16881</v>
      </c>
      <c r="F4315" s="36" t="s">
        <v>18199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21244</v>
      </c>
      <c r="C4316" s="36" t="s">
        <v>188</v>
      </c>
      <c r="D4316" s="36" t="s">
        <v>17145</v>
      </c>
      <c r="E4316" s="36" t="s">
        <v>16821</v>
      </c>
      <c r="F4316" s="36" t="s">
        <v>18199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21245</v>
      </c>
      <c r="C4317" s="36" t="s">
        <v>188</v>
      </c>
      <c r="D4317" s="36" t="s">
        <v>17147</v>
      </c>
      <c r="E4317" s="36" t="s">
        <v>16968</v>
      </c>
      <c r="F4317" s="36" t="s">
        <v>18199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21246</v>
      </c>
      <c r="C4318" s="36" t="s">
        <v>188</v>
      </c>
      <c r="D4318" s="36" t="s">
        <v>17150</v>
      </c>
      <c r="E4318" s="36" t="s">
        <v>16973</v>
      </c>
      <c r="F4318" s="36" t="s">
        <v>18199</v>
      </c>
      <c r="G4318" s="36" t="s">
        <v>123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28168</v>
      </c>
      <c r="C4319" s="36" t="s">
        <v>188</v>
      </c>
      <c r="D4319" s="36" t="s">
        <v>17126</v>
      </c>
      <c r="E4319" s="36" t="s">
        <v>16884</v>
      </c>
      <c r="F4319" s="36" t="s">
        <v>18205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28169</v>
      </c>
      <c r="C4320" s="36" t="s">
        <v>188</v>
      </c>
      <c r="D4320" s="36" t="s">
        <v>17017</v>
      </c>
      <c r="E4320" s="36" t="s">
        <v>16841</v>
      </c>
      <c r="F4320" s="36" t="s">
        <v>18205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15094</v>
      </c>
      <c r="C4321" s="36" t="s">
        <v>188</v>
      </c>
      <c r="D4321" s="36" t="s">
        <v>17314</v>
      </c>
      <c r="E4321" s="36" t="s">
        <v>17023</v>
      </c>
      <c r="F4321" s="36" t="s">
        <v>18205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22879</v>
      </c>
      <c r="C4322" s="36" t="s">
        <v>188</v>
      </c>
      <c r="D4322" s="36" t="s">
        <v>17126</v>
      </c>
      <c r="E4322" s="36" t="s">
        <v>17023</v>
      </c>
      <c r="F4322" s="36" t="s">
        <v>18251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/>
      <c r="B4323" s="36" t="s">
        <v>9641</v>
      </c>
      <c r="C4323" s="36" t="s">
        <v>120</v>
      </c>
      <c r="D4323" s="36" t="s">
        <v>18898</v>
      </c>
      <c r="E4323" s="36" t="s">
        <v>17980</v>
      </c>
      <c r="F4323" s="36" t="s">
        <v>18032</v>
      </c>
      <c r="G4323" s="36" t="s">
        <v>123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21663</v>
      </c>
      <c r="C4324" s="36" t="s">
        <v>120</v>
      </c>
      <c r="D4324" s="36" t="s">
        <v>26055</v>
      </c>
      <c r="E4324" s="36" t="s">
        <v>16836</v>
      </c>
      <c r="F4324" s="36" t="s">
        <v>18032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21301</v>
      </c>
      <c r="C4325" s="36" t="s">
        <v>120</v>
      </c>
      <c r="D4325" s="36" t="s">
        <v>26056</v>
      </c>
      <c r="E4325" s="36" t="s">
        <v>17075</v>
      </c>
      <c r="F4325" s="36" t="s">
        <v>18032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16086</v>
      </c>
      <c r="C4326" s="36" t="s">
        <v>120</v>
      </c>
      <c r="D4326" s="36" t="s">
        <v>26079</v>
      </c>
      <c r="E4326" s="36" t="s">
        <v>17527</v>
      </c>
      <c r="F4326" s="36" t="s">
        <v>18032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19844</v>
      </c>
      <c r="C4327" s="36" t="s">
        <v>120</v>
      </c>
      <c r="D4327" s="36" t="s">
        <v>26057</v>
      </c>
      <c r="E4327" s="36" t="s">
        <v>17055</v>
      </c>
      <c r="F4327" s="36" t="s">
        <v>18032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20416</v>
      </c>
      <c r="C4328" s="36" t="s">
        <v>120</v>
      </c>
      <c r="D4328" s="36" t="s">
        <v>26080</v>
      </c>
      <c r="E4328" s="36" t="s">
        <v>17327</v>
      </c>
      <c r="F4328" s="36" t="s">
        <v>18032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20587</v>
      </c>
      <c r="C4329" s="36" t="s">
        <v>120</v>
      </c>
      <c r="D4329" s="36" t="s">
        <v>26058</v>
      </c>
      <c r="E4329" s="36" t="s">
        <v>16931</v>
      </c>
      <c r="F4329" s="36" t="s">
        <v>18032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16087</v>
      </c>
      <c r="C4330" s="36" t="s">
        <v>120</v>
      </c>
      <c r="D4330" s="36" t="s">
        <v>17879</v>
      </c>
      <c r="E4330" s="36" t="s">
        <v>17357</v>
      </c>
      <c r="F4330" s="36" t="s">
        <v>18032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19994</v>
      </c>
      <c r="C4331" s="36" t="s">
        <v>120</v>
      </c>
      <c r="D4331" s="36" t="s">
        <v>26059</v>
      </c>
      <c r="E4331" s="36" t="s">
        <v>16921</v>
      </c>
      <c r="F4331" s="36" t="s">
        <v>18032</v>
      </c>
      <c r="G4331" s="36" t="s">
        <v>121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25451</v>
      </c>
      <c r="C4332" s="36" t="s">
        <v>120</v>
      </c>
      <c r="D4332" s="36" t="s">
        <v>26170</v>
      </c>
      <c r="E4332" s="36" t="s">
        <v>16912</v>
      </c>
      <c r="F4332" s="36" t="s">
        <v>18032</v>
      </c>
      <c r="G4332" s="36" t="s">
        <v>121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27066</v>
      </c>
      <c r="C4333" s="36" t="s">
        <v>120</v>
      </c>
      <c r="D4333" s="36" t="s">
        <v>26177</v>
      </c>
      <c r="E4333" s="36" t="s">
        <v>16916</v>
      </c>
      <c r="F4333" s="36" t="s">
        <v>18032</v>
      </c>
      <c r="G4333" s="36" t="s">
        <v>121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20904</v>
      </c>
      <c r="C4334" s="36" t="s">
        <v>120</v>
      </c>
      <c r="D4334" s="36" t="s">
        <v>26060</v>
      </c>
      <c r="E4334" s="36" t="s">
        <v>17653</v>
      </c>
      <c r="F4334" s="36" t="s">
        <v>18032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8587</v>
      </c>
      <c r="C4335" s="36" t="s">
        <v>120</v>
      </c>
      <c r="D4335" s="36" t="s">
        <v>18898</v>
      </c>
      <c r="E4335" s="36" t="s">
        <v>17666</v>
      </c>
      <c r="F4335" s="36" t="s">
        <v>18199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27335</v>
      </c>
      <c r="C4336" s="36" t="s">
        <v>120</v>
      </c>
      <c r="D4336" s="36" t="s">
        <v>26056</v>
      </c>
      <c r="E4336" s="36" t="s">
        <v>17479</v>
      </c>
      <c r="F4336" s="36" t="s">
        <v>18199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21169</v>
      </c>
      <c r="C4337" s="36" t="s">
        <v>120</v>
      </c>
      <c r="D4337" s="36" t="s">
        <v>26057</v>
      </c>
      <c r="E4337" s="36" t="s">
        <v>17091</v>
      </c>
      <c r="F4337" s="36" t="s">
        <v>18199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25826</v>
      </c>
      <c r="C4338" s="36" t="s">
        <v>120</v>
      </c>
      <c r="D4338" s="36" t="s">
        <v>26058</v>
      </c>
      <c r="E4338" s="36" t="s">
        <v>17206</v>
      </c>
      <c r="F4338" s="36" t="s">
        <v>18199</v>
      </c>
      <c r="G4338" s="36" t="s">
        <v>121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21170</v>
      </c>
      <c r="C4339" s="36" t="s">
        <v>120</v>
      </c>
      <c r="D4339" s="36" t="s">
        <v>26082</v>
      </c>
      <c r="E4339" s="36" t="s">
        <v>17196</v>
      </c>
      <c r="F4339" s="36" t="s">
        <v>18199</v>
      </c>
      <c r="G4339" s="36" t="s">
        <v>121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21171</v>
      </c>
      <c r="C4340" s="36" t="s">
        <v>120</v>
      </c>
      <c r="D4340" s="36" t="s">
        <v>17879</v>
      </c>
      <c r="E4340" s="36" t="s">
        <v>17339</v>
      </c>
      <c r="F4340" s="36" t="s">
        <v>18199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27336</v>
      </c>
      <c r="C4341" s="36" t="s">
        <v>120</v>
      </c>
      <c r="D4341" s="36" t="s">
        <v>27337</v>
      </c>
      <c r="E4341" s="36" t="s">
        <v>16931</v>
      </c>
      <c r="F4341" s="36" t="s">
        <v>18199</v>
      </c>
      <c r="G4341" s="36" t="s">
        <v>121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26222</v>
      </c>
      <c r="C4342" s="36" t="s">
        <v>120</v>
      </c>
      <c r="D4342" s="36" t="s">
        <v>26059</v>
      </c>
      <c r="E4342" s="36" t="s">
        <v>16963</v>
      </c>
      <c r="F4342" s="36" t="s">
        <v>18199</v>
      </c>
      <c r="G4342" s="36" t="s">
        <v>121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27338</v>
      </c>
      <c r="C4343" s="36" t="s">
        <v>120</v>
      </c>
      <c r="D4343" s="36" t="s">
        <v>26170</v>
      </c>
      <c r="E4343" s="36" t="s">
        <v>17233</v>
      </c>
      <c r="F4343" s="36" t="s">
        <v>18199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27619</v>
      </c>
      <c r="C4344" s="36" t="s">
        <v>120</v>
      </c>
      <c r="D4344" s="36" t="s">
        <v>27620</v>
      </c>
      <c r="E4344" s="36" t="s">
        <v>17014</v>
      </c>
      <c r="F4344" s="36" t="s">
        <v>18199</v>
      </c>
      <c r="G4344" s="36" t="s">
        <v>123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24334</v>
      </c>
      <c r="C4345" s="36" t="s">
        <v>120</v>
      </c>
      <c r="D4345" s="36" t="s">
        <v>17912</v>
      </c>
      <c r="E4345" s="36" t="s">
        <v>17174</v>
      </c>
      <c r="F4345" s="36" t="s">
        <v>18205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28381</v>
      </c>
      <c r="C4346" s="36" t="s">
        <v>120</v>
      </c>
      <c r="D4346" s="36" t="s">
        <v>28382</v>
      </c>
      <c r="E4346" s="36" t="s">
        <v>17746</v>
      </c>
      <c r="F4346" s="36" t="s">
        <v>18205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28383</v>
      </c>
      <c r="C4347" s="36" t="s">
        <v>120</v>
      </c>
      <c r="D4347" s="36" t="s">
        <v>28173</v>
      </c>
      <c r="E4347" s="36" t="s">
        <v>16860</v>
      </c>
      <c r="F4347" s="36" t="s">
        <v>18205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22737</v>
      </c>
      <c r="C4348" s="36" t="s">
        <v>188</v>
      </c>
      <c r="D4348" s="36" t="s">
        <v>26052</v>
      </c>
      <c r="E4348" s="36" t="s">
        <v>16912</v>
      </c>
      <c r="F4348" s="36" t="s">
        <v>18032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19904</v>
      </c>
      <c r="C4349" s="36" t="s">
        <v>188</v>
      </c>
      <c r="D4349" s="36" t="s">
        <v>26053</v>
      </c>
      <c r="E4349" s="36" t="s">
        <v>16824</v>
      </c>
      <c r="F4349" s="36" t="s">
        <v>18032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16249</v>
      </c>
      <c r="C4350" s="36" t="s">
        <v>188</v>
      </c>
      <c r="D4350" s="36" t="s">
        <v>26054</v>
      </c>
      <c r="E4350" s="36" t="s">
        <v>16877</v>
      </c>
      <c r="F4350" s="36" t="s">
        <v>18032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19504</v>
      </c>
      <c r="C4351" s="36" t="s">
        <v>188</v>
      </c>
      <c r="D4351" s="36" t="s">
        <v>26055</v>
      </c>
      <c r="E4351" s="36" t="s">
        <v>16914</v>
      </c>
      <c r="F4351" s="36" t="s">
        <v>18032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26785</v>
      </c>
      <c r="C4352" s="36" t="s">
        <v>188</v>
      </c>
      <c r="D4352" s="36" t="s">
        <v>26078</v>
      </c>
      <c r="E4352" s="36" t="s">
        <v>16880</v>
      </c>
      <c r="F4352" s="36" t="s">
        <v>18032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16250</v>
      </c>
      <c r="C4353" s="36" t="s">
        <v>188</v>
      </c>
      <c r="D4353" s="36" t="s">
        <v>26056</v>
      </c>
      <c r="E4353" s="36" t="s">
        <v>16924</v>
      </c>
      <c r="F4353" s="36" t="s">
        <v>18032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26786</v>
      </c>
      <c r="C4354" s="36" t="s">
        <v>188</v>
      </c>
      <c r="D4354" s="36" t="s">
        <v>26079</v>
      </c>
      <c r="E4354" s="36" t="s">
        <v>17309</v>
      </c>
      <c r="F4354" s="36" t="s">
        <v>18032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20271</v>
      </c>
      <c r="C4355" s="36" t="s">
        <v>188</v>
      </c>
      <c r="D4355" s="36" t="s">
        <v>26057</v>
      </c>
      <c r="E4355" s="36" t="s">
        <v>17034</v>
      </c>
      <c r="F4355" s="36" t="s">
        <v>18032</v>
      </c>
      <c r="G4355" s="36" t="s">
        <v>123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26787</v>
      </c>
      <c r="C4356" s="36" t="s">
        <v>188</v>
      </c>
      <c r="D4356" s="36" t="s">
        <v>26080</v>
      </c>
      <c r="E4356" s="36" t="s">
        <v>16932</v>
      </c>
      <c r="F4356" s="36" t="s">
        <v>18032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20950</v>
      </c>
      <c r="C4357" s="36" t="s">
        <v>188</v>
      </c>
      <c r="D4357" s="36" t="s">
        <v>26058</v>
      </c>
      <c r="E4357" s="36" t="s">
        <v>16977</v>
      </c>
      <c r="F4357" s="36" t="s">
        <v>18032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20951</v>
      </c>
      <c r="C4358" s="36" t="s">
        <v>188</v>
      </c>
      <c r="D4358" s="36" t="s">
        <v>17879</v>
      </c>
      <c r="E4358" s="36" t="s">
        <v>17270</v>
      </c>
      <c r="F4358" s="36" t="s">
        <v>18032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19995</v>
      </c>
      <c r="C4359" s="36" t="s">
        <v>188</v>
      </c>
      <c r="D4359" s="36" t="s">
        <v>26059</v>
      </c>
      <c r="E4359" s="36" t="s">
        <v>17712</v>
      </c>
      <c r="F4359" s="36" t="s">
        <v>18032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20952</v>
      </c>
      <c r="C4360" s="36" t="s">
        <v>188</v>
      </c>
      <c r="D4360" s="36" t="s">
        <v>26060</v>
      </c>
      <c r="E4360" s="36" t="s">
        <v>16876</v>
      </c>
      <c r="F4360" s="36" t="s">
        <v>18032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12821</v>
      </c>
      <c r="C4361" s="36" t="s">
        <v>188</v>
      </c>
      <c r="D4361" s="36" t="s">
        <v>18898</v>
      </c>
      <c r="E4361" s="36" t="s">
        <v>16862</v>
      </c>
      <c r="F4361" s="36" t="s">
        <v>18199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27838</v>
      </c>
      <c r="C4362" s="36" t="s">
        <v>188</v>
      </c>
      <c r="D4362" s="36" t="s">
        <v>20394</v>
      </c>
      <c r="E4362" s="36" t="s">
        <v>16826</v>
      </c>
      <c r="F4362" s="36" t="s">
        <v>18199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27839</v>
      </c>
      <c r="C4363" s="36" t="s">
        <v>188</v>
      </c>
      <c r="D4363" s="36" t="s">
        <v>26053</v>
      </c>
      <c r="E4363" s="36" t="s">
        <v>16884</v>
      </c>
      <c r="F4363" s="36" t="s">
        <v>18199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25549</v>
      </c>
      <c r="C4364" s="36" t="s">
        <v>188</v>
      </c>
      <c r="D4364" s="36" t="s">
        <v>26055</v>
      </c>
      <c r="E4364" s="36" t="s">
        <v>16967</v>
      </c>
      <c r="F4364" s="36" t="s">
        <v>18199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27840</v>
      </c>
      <c r="C4365" s="36" t="s">
        <v>188</v>
      </c>
      <c r="D4365" s="36" t="s">
        <v>26056</v>
      </c>
      <c r="E4365" s="36" t="s">
        <v>17397</v>
      </c>
      <c r="F4365" s="36" t="s">
        <v>18199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25874</v>
      </c>
      <c r="C4366" s="36" t="s">
        <v>188</v>
      </c>
      <c r="D4366" s="36" t="s">
        <v>26057</v>
      </c>
      <c r="E4366" s="36" t="s">
        <v>16838</v>
      </c>
      <c r="F4366" s="36" t="s">
        <v>18199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24335</v>
      </c>
      <c r="C4367" s="36" t="s">
        <v>188</v>
      </c>
      <c r="D4367" s="36" t="s">
        <v>17912</v>
      </c>
      <c r="E4367" s="36" t="s">
        <v>17006</v>
      </c>
      <c r="F4367" s="36" t="s">
        <v>18205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28170</v>
      </c>
      <c r="C4368" s="36" t="s">
        <v>188</v>
      </c>
      <c r="D4368" s="36" t="s">
        <v>28171</v>
      </c>
      <c r="E4368" s="36" t="s">
        <v>17034</v>
      </c>
      <c r="F4368" s="36" t="s">
        <v>18205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28172</v>
      </c>
      <c r="C4369" s="36" t="s">
        <v>188</v>
      </c>
      <c r="D4369" s="36" t="s">
        <v>28173</v>
      </c>
      <c r="E4369" s="36" t="s">
        <v>16841</v>
      </c>
      <c r="F4369" s="36" t="s">
        <v>18205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9730</v>
      </c>
      <c r="B4370" s="36" t="s">
        <v>25714</v>
      </c>
      <c r="C4370" s="36" t="s">
        <v>120</v>
      </c>
      <c r="D4370" s="36" t="s">
        <v>21883</v>
      </c>
      <c r="E4370" s="36" t="s">
        <v>24829</v>
      </c>
      <c r="F4370" s="36" t="s">
        <v>18032</v>
      </c>
      <c r="G4370" s="36" t="s">
        <v>121</v>
      </c>
      <c r="H4370" s="1"/>
      <c r="I4370" s="1"/>
      <c r="K4370" s="1"/>
    </row>
    <row r="4371" spans="1:11" customFormat="1" ht="15" hidden="1" x14ac:dyDescent="0.25">
      <c r="A4371" s="36" t="s">
        <v>2716</v>
      </c>
      <c r="B4371" s="36" t="s">
        <v>21641</v>
      </c>
      <c r="C4371" s="36" t="s">
        <v>120</v>
      </c>
      <c r="D4371" s="36" t="s">
        <v>16865</v>
      </c>
      <c r="E4371" s="36" t="s">
        <v>28997</v>
      </c>
      <c r="F4371" s="36" t="s">
        <v>18032</v>
      </c>
      <c r="G4371" s="36" t="s">
        <v>121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21841</v>
      </c>
      <c r="C4372" s="36" t="s">
        <v>120</v>
      </c>
      <c r="D4372" s="36" t="s">
        <v>17008</v>
      </c>
      <c r="E4372" s="36" t="s">
        <v>17227</v>
      </c>
      <c r="F4372" s="36" t="s">
        <v>18032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21065</v>
      </c>
      <c r="C4373" s="36" t="s">
        <v>120</v>
      </c>
      <c r="D4373" s="36" t="s">
        <v>16867</v>
      </c>
      <c r="E4373" s="36" t="s">
        <v>27067</v>
      </c>
      <c r="F4373" s="36" t="s">
        <v>18032</v>
      </c>
      <c r="G4373" s="36" t="s">
        <v>121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21842</v>
      </c>
      <c r="C4374" s="36" t="s">
        <v>120</v>
      </c>
      <c r="D4374" s="36" t="s">
        <v>17010</v>
      </c>
      <c r="E4374" s="36" t="s">
        <v>24797</v>
      </c>
      <c r="F4374" s="36" t="s">
        <v>18032</v>
      </c>
      <c r="G4374" s="36" t="s">
        <v>121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20850</v>
      </c>
      <c r="C4375" s="36" t="s">
        <v>120</v>
      </c>
      <c r="D4375" s="36" t="s">
        <v>16869</v>
      </c>
      <c r="E4375" s="36" t="s">
        <v>16839</v>
      </c>
      <c r="F4375" s="36" t="s">
        <v>18032</v>
      </c>
      <c r="G4375" s="36" t="s">
        <v>121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16378</v>
      </c>
      <c r="C4376" s="36" t="s">
        <v>120</v>
      </c>
      <c r="D4376" s="36" t="s">
        <v>17012</v>
      </c>
      <c r="E4376" s="36" t="s">
        <v>17030</v>
      </c>
      <c r="F4376" s="36" t="s">
        <v>18032</v>
      </c>
      <c r="G4376" s="36" t="s">
        <v>121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16088</v>
      </c>
      <c r="C4377" s="36" t="s">
        <v>120</v>
      </c>
      <c r="D4377" s="36" t="s">
        <v>17380</v>
      </c>
      <c r="E4377" s="36" t="s">
        <v>17159</v>
      </c>
      <c r="F4377" s="36" t="s">
        <v>18032</v>
      </c>
      <c r="G4377" s="36" t="s">
        <v>121</v>
      </c>
      <c r="H4377" s="1"/>
      <c r="I4377" s="1"/>
      <c r="K4377" s="1"/>
    </row>
    <row r="4378" spans="1:11" customFormat="1" ht="15" hidden="1" x14ac:dyDescent="0.25">
      <c r="A4378" s="36" t="s">
        <v>9730</v>
      </c>
      <c r="B4378" s="36" t="s">
        <v>19189</v>
      </c>
      <c r="C4378" s="36" t="s">
        <v>120</v>
      </c>
      <c r="D4378" s="36" t="s">
        <v>18764</v>
      </c>
      <c r="E4378" s="36" t="s">
        <v>17158</v>
      </c>
      <c r="F4378" s="36" t="s">
        <v>18032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2716</v>
      </c>
      <c r="B4379" s="36" t="s">
        <v>16657</v>
      </c>
      <c r="C4379" s="36" t="s">
        <v>120</v>
      </c>
      <c r="D4379" s="36" t="s">
        <v>17318</v>
      </c>
      <c r="E4379" s="36" t="s">
        <v>18186</v>
      </c>
      <c r="F4379" s="36" t="s">
        <v>18032</v>
      </c>
      <c r="G4379" s="36" t="s">
        <v>121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16089</v>
      </c>
      <c r="C4380" s="36" t="s">
        <v>120</v>
      </c>
      <c r="D4380" s="36" t="s">
        <v>17259</v>
      </c>
      <c r="E4380" s="36" t="s">
        <v>21466</v>
      </c>
      <c r="F4380" s="36" t="s">
        <v>18032</v>
      </c>
      <c r="G4380" s="36" t="s">
        <v>121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16090</v>
      </c>
      <c r="C4381" s="36" t="s">
        <v>120</v>
      </c>
      <c r="D4381" s="36" t="s">
        <v>17381</v>
      </c>
      <c r="E4381" s="36" t="s">
        <v>16903</v>
      </c>
      <c r="F4381" s="36" t="s">
        <v>18032</v>
      </c>
      <c r="G4381" s="36" t="s">
        <v>121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16091</v>
      </c>
      <c r="C4382" s="36" t="s">
        <v>120</v>
      </c>
      <c r="D4382" s="36" t="s">
        <v>17447</v>
      </c>
      <c r="E4382" s="36" t="s">
        <v>16827</v>
      </c>
      <c r="F4382" s="36" t="s">
        <v>18032</v>
      </c>
      <c r="G4382" s="36" t="s">
        <v>121</v>
      </c>
      <c r="H4382" s="1"/>
      <c r="I4382" s="1"/>
      <c r="K4382" s="1"/>
    </row>
    <row r="4383" spans="1:11" customFormat="1" ht="15" hidden="1" x14ac:dyDescent="0.25">
      <c r="A4383" s="36" t="s">
        <v>9730</v>
      </c>
      <c r="B4383" s="36" t="s">
        <v>19190</v>
      </c>
      <c r="C4383" s="36" t="s">
        <v>120</v>
      </c>
      <c r="D4383" s="36" t="s">
        <v>17988</v>
      </c>
      <c r="E4383" s="36" t="s">
        <v>16904</v>
      </c>
      <c r="F4383" s="36" t="s">
        <v>18032</v>
      </c>
      <c r="G4383" s="36" t="s">
        <v>121</v>
      </c>
      <c r="H4383" s="1"/>
      <c r="I4383" s="1"/>
      <c r="K4383" s="1"/>
    </row>
    <row r="4384" spans="1:11" customFormat="1" ht="15" hidden="1" x14ac:dyDescent="0.25">
      <c r="A4384" s="36" t="s">
        <v>2716</v>
      </c>
      <c r="B4384" s="36" t="s">
        <v>16092</v>
      </c>
      <c r="C4384" s="36" t="s">
        <v>120</v>
      </c>
      <c r="D4384" s="36" t="s">
        <v>16873</v>
      </c>
      <c r="E4384" s="36" t="s">
        <v>17162</v>
      </c>
      <c r="F4384" s="36" t="s">
        <v>18032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9730</v>
      </c>
      <c r="B4385" s="36" t="s">
        <v>16688</v>
      </c>
      <c r="C4385" s="36" t="s">
        <v>120</v>
      </c>
      <c r="D4385" s="36" t="s">
        <v>18763</v>
      </c>
      <c r="E4385" s="36" t="s">
        <v>17393</v>
      </c>
      <c r="F4385" s="36" t="s">
        <v>18032</v>
      </c>
      <c r="G4385" s="36" t="s">
        <v>121</v>
      </c>
      <c r="H4385" s="1"/>
      <c r="I4385" s="1"/>
      <c r="K4385" s="1"/>
    </row>
    <row r="4386" spans="1:11" customFormat="1" ht="15" hidden="1" x14ac:dyDescent="0.25">
      <c r="A4386" s="36" t="s">
        <v>2716</v>
      </c>
      <c r="B4386" s="36" t="s">
        <v>14901</v>
      </c>
      <c r="C4386" s="36" t="s">
        <v>120</v>
      </c>
      <c r="D4386" s="36" t="s">
        <v>17346</v>
      </c>
      <c r="E4386" s="36" t="s">
        <v>17772</v>
      </c>
      <c r="F4386" s="36" t="s">
        <v>18032</v>
      </c>
      <c r="G4386" s="36" t="s">
        <v>121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16093</v>
      </c>
      <c r="C4387" s="36" t="s">
        <v>120</v>
      </c>
      <c r="D4387" s="36" t="s">
        <v>17774</v>
      </c>
      <c r="E4387" s="36" t="s">
        <v>16835</v>
      </c>
      <c r="F4387" s="36" t="s">
        <v>18032</v>
      </c>
      <c r="G4387" s="36" t="s">
        <v>121</v>
      </c>
      <c r="H4387" s="1"/>
      <c r="I4387" s="1"/>
      <c r="K4387" s="1"/>
    </row>
    <row r="4388" spans="1:11" customFormat="1" ht="15" hidden="1" x14ac:dyDescent="0.25">
      <c r="A4388" s="36" t="s">
        <v>9730</v>
      </c>
      <c r="B4388" s="36" t="s">
        <v>19598</v>
      </c>
      <c r="C4388" s="36" t="s">
        <v>120</v>
      </c>
      <c r="D4388" s="36" t="s">
        <v>18774</v>
      </c>
      <c r="E4388" s="36" t="s">
        <v>17041</v>
      </c>
      <c r="F4388" s="36" t="s">
        <v>18032</v>
      </c>
      <c r="G4388" s="36" t="s">
        <v>121</v>
      </c>
      <c r="H4388" s="1"/>
      <c r="I4388" s="1"/>
      <c r="K4388" s="1"/>
    </row>
    <row r="4389" spans="1:11" customFormat="1" ht="15" hidden="1" x14ac:dyDescent="0.25">
      <c r="A4389" s="36" t="s">
        <v>2716</v>
      </c>
      <c r="B4389" s="36" t="s">
        <v>14881</v>
      </c>
      <c r="C4389" s="36" t="s">
        <v>120</v>
      </c>
      <c r="D4389" s="36" t="s">
        <v>17347</v>
      </c>
      <c r="E4389" s="36" t="s">
        <v>20404</v>
      </c>
      <c r="F4389" s="36" t="s">
        <v>18032</v>
      </c>
      <c r="G4389" s="36" t="s">
        <v>121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21458</v>
      </c>
      <c r="C4390" s="36" t="s">
        <v>120</v>
      </c>
      <c r="D4390" s="36" t="s">
        <v>17715</v>
      </c>
      <c r="E4390" s="36" t="s">
        <v>16940</v>
      </c>
      <c r="F4390" s="36" t="s">
        <v>18032</v>
      </c>
      <c r="G4390" s="36" t="s">
        <v>121</v>
      </c>
      <c r="H4390" s="1"/>
      <c r="I4390" s="1"/>
      <c r="K4390" s="1"/>
    </row>
    <row r="4391" spans="1:11" customFormat="1" ht="15" hidden="1" x14ac:dyDescent="0.25">
      <c r="A4391" s="36" t="s">
        <v>9730</v>
      </c>
      <c r="B4391" s="36" t="s">
        <v>19191</v>
      </c>
      <c r="C4391" s="36" t="s">
        <v>120</v>
      </c>
      <c r="D4391" s="36" t="s">
        <v>17989</v>
      </c>
      <c r="E4391" s="36" t="s">
        <v>17532</v>
      </c>
      <c r="F4391" s="36" t="s">
        <v>18032</v>
      </c>
      <c r="G4391" s="36" t="s">
        <v>121</v>
      </c>
      <c r="H4391" s="1"/>
      <c r="I4391" s="1"/>
      <c r="K4391" s="1"/>
    </row>
    <row r="4392" spans="1:11" customFormat="1" ht="15" hidden="1" x14ac:dyDescent="0.25">
      <c r="A4392" s="36" t="s">
        <v>2716</v>
      </c>
      <c r="B4392" s="36" t="s">
        <v>16094</v>
      </c>
      <c r="C4392" s="36" t="s">
        <v>120</v>
      </c>
      <c r="D4392" s="36" t="s">
        <v>17348</v>
      </c>
      <c r="E4392" s="36" t="s">
        <v>16940</v>
      </c>
      <c r="F4392" s="36" t="s">
        <v>18032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9730</v>
      </c>
      <c r="B4393" s="36" t="s">
        <v>19302</v>
      </c>
      <c r="C4393" s="36" t="s">
        <v>120</v>
      </c>
      <c r="D4393" s="36" t="s">
        <v>17827</v>
      </c>
      <c r="E4393" s="36" t="s">
        <v>17263</v>
      </c>
      <c r="F4393" s="36" t="s">
        <v>18032</v>
      </c>
      <c r="G4393" s="36" t="s">
        <v>121</v>
      </c>
      <c r="H4393" s="1"/>
      <c r="I4393" s="1"/>
      <c r="K4393" s="1"/>
    </row>
    <row r="4394" spans="1:11" customFormat="1" ht="15" hidden="1" x14ac:dyDescent="0.25">
      <c r="A4394" s="36" t="s">
        <v>2716</v>
      </c>
      <c r="B4394" s="36" t="s">
        <v>23148</v>
      </c>
      <c r="C4394" s="36" t="s">
        <v>120</v>
      </c>
      <c r="D4394" s="36" t="s">
        <v>17444</v>
      </c>
      <c r="E4394" s="36" t="s">
        <v>17959</v>
      </c>
      <c r="F4394" s="36" t="s">
        <v>18032</v>
      </c>
      <c r="G4394" s="36" t="s">
        <v>121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16095</v>
      </c>
      <c r="C4395" s="36" t="s">
        <v>120</v>
      </c>
      <c r="D4395" s="36" t="s">
        <v>17096</v>
      </c>
      <c r="E4395" s="36" t="s">
        <v>17962</v>
      </c>
      <c r="F4395" s="36" t="s">
        <v>18032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9730</v>
      </c>
      <c r="B4396" s="36" t="s">
        <v>14207</v>
      </c>
      <c r="C4396" s="36" t="s">
        <v>120</v>
      </c>
      <c r="D4396" s="36" t="s">
        <v>17321</v>
      </c>
      <c r="E4396" s="36" t="s">
        <v>17239</v>
      </c>
      <c r="F4396" s="36" t="s">
        <v>18032</v>
      </c>
      <c r="G4396" s="36" t="s">
        <v>121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19415</v>
      </c>
      <c r="C4397" s="36" t="s">
        <v>120</v>
      </c>
      <c r="D4397" s="36" t="s">
        <v>17828</v>
      </c>
      <c r="E4397" s="36" t="s">
        <v>17555</v>
      </c>
      <c r="F4397" s="36" t="s">
        <v>18032</v>
      </c>
      <c r="G4397" s="36" t="s">
        <v>121</v>
      </c>
      <c r="H4397" s="1"/>
      <c r="I4397" s="1"/>
      <c r="K4397" s="1"/>
    </row>
    <row r="4398" spans="1:11" customFormat="1" ht="15" hidden="1" x14ac:dyDescent="0.25">
      <c r="A4398" s="36" t="s">
        <v>2716</v>
      </c>
      <c r="B4398" s="36" t="s">
        <v>16379</v>
      </c>
      <c r="C4398" s="36" t="s">
        <v>120</v>
      </c>
      <c r="D4398" s="36" t="s">
        <v>17042</v>
      </c>
      <c r="E4398" s="36" t="s">
        <v>17397</v>
      </c>
      <c r="F4398" s="36" t="s">
        <v>18032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9730</v>
      </c>
      <c r="B4399" s="36" t="s">
        <v>19300</v>
      </c>
      <c r="C4399" s="36" t="s">
        <v>120</v>
      </c>
      <c r="D4399" s="36" t="s">
        <v>18765</v>
      </c>
      <c r="E4399" s="36" t="s">
        <v>17088</v>
      </c>
      <c r="F4399" s="36" t="s">
        <v>18032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2716</v>
      </c>
      <c r="B4400" s="36" t="s">
        <v>16096</v>
      </c>
      <c r="C4400" s="36" t="s">
        <v>120</v>
      </c>
      <c r="D4400" s="36" t="s">
        <v>17349</v>
      </c>
      <c r="E4400" s="36" t="s">
        <v>17121</v>
      </c>
      <c r="F4400" s="36" t="s">
        <v>18032</v>
      </c>
      <c r="G4400" s="36" t="s">
        <v>121</v>
      </c>
      <c r="H4400" s="1"/>
      <c r="I4400" s="1"/>
      <c r="K4400" s="1"/>
    </row>
    <row r="4401" spans="1:11" customFormat="1" ht="15" hidden="1" x14ac:dyDescent="0.25">
      <c r="A4401" s="36" t="s">
        <v>9730</v>
      </c>
      <c r="B4401" s="36" t="s">
        <v>13915</v>
      </c>
      <c r="C4401" s="36" t="s">
        <v>120</v>
      </c>
      <c r="D4401" s="36" t="s">
        <v>17320</v>
      </c>
      <c r="E4401" s="36" t="s">
        <v>17260</v>
      </c>
      <c r="F4401" s="36" t="s">
        <v>18032</v>
      </c>
      <c r="G4401" s="36" t="s">
        <v>121</v>
      </c>
      <c r="H4401" s="1"/>
      <c r="I4401" s="1"/>
      <c r="K4401" s="1"/>
    </row>
    <row r="4402" spans="1:11" customFormat="1" ht="15" hidden="1" x14ac:dyDescent="0.25">
      <c r="A4402" s="36" t="s">
        <v>2716</v>
      </c>
      <c r="B4402" s="36" t="s">
        <v>23566</v>
      </c>
      <c r="C4402" s="36" t="s">
        <v>120</v>
      </c>
      <c r="D4402" s="36" t="s">
        <v>17684</v>
      </c>
      <c r="E4402" s="36" t="s">
        <v>17236</v>
      </c>
      <c r="F4402" s="36" t="s">
        <v>18032</v>
      </c>
      <c r="G4402" s="36" t="s">
        <v>121</v>
      </c>
      <c r="H4402" s="1"/>
      <c r="I4402" s="1"/>
      <c r="K4402" s="1"/>
    </row>
    <row r="4403" spans="1:11" customFormat="1" ht="15" hidden="1" x14ac:dyDescent="0.25">
      <c r="A4403" s="36" t="s">
        <v>9730</v>
      </c>
      <c r="B4403" s="36" t="s">
        <v>23773</v>
      </c>
      <c r="C4403" s="36" t="s">
        <v>120</v>
      </c>
      <c r="D4403" s="36" t="s">
        <v>17991</v>
      </c>
      <c r="E4403" s="36" t="s">
        <v>17296</v>
      </c>
      <c r="F4403" s="36" t="s">
        <v>18032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2716</v>
      </c>
      <c r="B4404" s="36" t="s">
        <v>16380</v>
      </c>
      <c r="C4404" s="36" t="s">
        <v>120</v>
      </c>
      <c r="D4404" s="36" t="s">
        <v>17463</v>
      </c>
      <c r="E4404" s="36" t="s">
        <v>16841</v>
      </c>
      <c r="F4404" s="36" t="s">
        <v>18032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23342</v>
      </c>
      <c r="C4405" s="36" t="s">
        <v>120</v>
      </c>
      <c r="D4405" s="36" t="s">
        <v>17043</v>
      </c>
      <c r="E4405" s="36" t="s">
        <v>16884</v>
      </c>
      <c r="F4405" s="36" t="s">
        <v>18032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9730</v>
      </c>
      <c r="B4406" s="36" t="s">
        <v>14023</v>
      </c>
      <c r="C4406" s="36" t="s">
        <v>120</v>
      </c>
      <c r="D4406" s="36" t="s">
        <v>17829</v>
      </c>
      <c r="E4406" s="36" t="s">
        <v>16936</v>
      </c>
      <c r="F4406" s="36" t="s">
        <v>18032</v>
      </c>
      <c r="G4406" s="36" t="s">
        <v>121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23366</v>
      </c>
      <c r="C4407" s="36" t="s">
        <v>120</v>
      </c>
      <c r="D4407" s="36" t="s">
        <v>18052</v>
      </c>
      <c r="E4407" s="36" t="s">
        <v>17023</v>
      </c>
      <c r="F4407" s="36" t="s">
        <v>18032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22932</v>
      </c>
      <c r="C4408" s="36" t="s">
        <v>120</v>
      </c>
      <c r="D4408" s="36" t="s">
        <v>17990</v>
      </c>
      <c r="E4408" s="36" t="s">
        <v>16936</v>
      </c>
      <c r="F4408" s="36" t="s">
        <v>18032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23789</v>
      </c>
      <c r="C4409" s="36" t="s">
        <v>120</v>
      </c>
      <c r="D4409" s="36" t="s">
        <v>17830</v>
      </c>
      <c r="E4409" s="36" t="s">
        <v>16885</v>
      </c>
      <c r="F4409" s="36" t="s">
        <v>18032</v>
      </c>
      <c r="G4409" s="36" t="s">
        <v>121</v>
      </c>
      <c r="H4409" s="1"/>
      <c r="I4409" s="1"/>
      <c r="K4409" s="1"/>
    </row>
    <row r="4410" spans="1:11" customFormat="1" ht="15" hidden="1" x14ac:dyDescent="0.25">
      <c r="A4410" s="36" t="s">
        <v>2716</v>
      </c>
      <c r="B4410" s="36" t="s">
        <v>19996</v>
      </c>
      <c r="C4410" s="36" t="s">
        <v>120</v>
      </c>
      <c r="D4410" s="36" t="s">
        <v>17044</v>
      </c>
      <c r="E4410" s="36" t="s">
        <v>16962</v>
      </c>
      <c r="F4410" s="36" t="s">
        <v>18032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23592</v>
      </c>
      <c r="C4411" s="36" t="s">
        <v>120</v>
      </c>
      <c r="D4411" s="36" t="s">
        <v>17045</v>
      </c>
      <c r="E4411" s="36" t="s">
        <v>17021</v>
      </c>
      <c r="F4411" s="36" t="s">
        <v>18032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9730</v>
      </c>
      <c r="B4412" s="36" t="s">
        <v>24344</v>
      </c>
      <c r="C4412" s="36" t="s">
        <v>120</v>
      </c>
      <c r="D4412" s="36" t="s">
        <v>24333</v>
      </c>
      <c r="E4412" s="36" t="s">
        <v>17359</v>
      </c>
      <c r="F4412" s="36" t="s">
        <v>18032</v>
      </c>
      <c r="G4412" s="36" t="s">
        <v>121</v>
      </c>
      <c r="H4412" s="1"/>
      <c r="I4412" s="1"/>
      <c r="K4412" s="1"/>
    </row>
    <row r="4413" spans="1:11" customFormat="1" ht="15" hidden="1" x14ac:dyDescent="0.25">
      <c r="A4413" s="36" t="s">
        <v>2716</v>
      </c>
      <c r="B4413" s="36" t="s">
        <v>23593</v>
      </c>
      <c r="C4413" s="36" t="s">
        <v>120</v>
      </c>
      <c r="D4413" s="36" t="s">
        <v>17046</v>
      </c>
      <c r="E4413" s="36" t="s">
        <v>17359</v>
      </c>
      <c r="F4413" s="36" t="s">
        <v>18032</v>
      </c>
      <c r="G4413" s="36" t="s">
        <v>121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24426</v>
      </c>
      <c r="C4414" s="36" t="s">
        <v>120</v>
      </c>
      <c r="D4414" s="36" t="s">
        <v>17047</v>
      </c>
      <c r="E4414" s="36" t="s">
        <v>16850</v>
      </c>
      <c r="F4414" s="36" t="s">
        <v>18032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9730</v>
      </c>
      <c r="B4415" s="36" t="s">
        <v>14317</v>
      </c>
      <c r="C4415" s="36" t="s">
        <v>120</v>
      </c>
      <c r="D4415" s="36" t="s">
        <v>18053</v>
      </c>
      <c r="E4415" s="36" t="s">
        <v>17001</v>
      </c>
      <c r="F4415" s="36" t="s">
        <v>18032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24427</v>
      </c>
      <c r="C4416" s="36" t="s">
        <v>120</v>
      </c>
      <c r="D4416" s="36" t="s">
        <v>24398</v>
      </c>
      <c r="E4416" s="36" t="s">
        <v>16914</v>
      </c>
      <c r="F4416" s="36" t="s">
        <v>18032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2716</v>
      </c>
      <c r="B4417" s="36" t="s">
        <v>23774</v>
      </c>
      <c r="C4417" s="36" t="s">
        <v>120</v>
      </c>
      <c r="D4417" s="36" t="s">
        <v>17324</v>
      </c>
      <c r="E4417" s="36" t="s">
        <v>16914</v>
      </c>
      <c r="F4417" s="36" t="s">
        <v>18032</v>
      </c>
      <c r="G4417" s="36" t="s">
        <v>121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27068</v>
      </c>
      <c r="C4418" s="36" t="s">
        <v>120</v>
      </c>
      <c r="D4418" s="36" t="s">
        <v>17048</v>
      </c>
      <c r="E4418" s="36" t="s">
        <v>16912</v>
      </c>
      <c r="F4418" s="36" t="s">
        <v>18032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9730</v>
      </c>
      <c r="B4419" s="36" t="s">
        <v>14227</v>
      </c>
      <c r="C4419" s="36" t="s">
        <v>120</v>
      </c>
      <c r="D4419" s="36" t="s">
        <v>18172</v>
      </c>
      <c r="E4419" s="36" t="s">
        <v>16951</v>
      </c>
      <c r="F4419" s="36" t="s">
        <v>18032</v>
      </c>
      <c r="G4419" s="36" t="s">
        <v>121</v>
      </c>
      <c r="H4419" s="1"/>
      <c r="I4419" s="1"/>
      <c r="K4419" s="1"/>
    </row>
    <row r="4420" spans="1:11" customFormat="1" ht="15" hidden="1" x14ac:dyDescent="0.25">
      <c r="A4420" s="36" t="s">
        <v>2716</v>
      </c>
      <c r="B4420" s="36" t="s">
        <v>28998</v>
      </c>
      <c r="C4420" s="36" t="s">
        <v>120</v>
      </c>
      <c r="D4420" s="36" t="s">
        <v>17049</v>
      </c>
      <c r="E4420" s="36" t="s">
        <v>16874</v>
      </c>
      <c r="F4420" s="36" t="s">
        <v>18032</v>
      </c>
      <c r="G4420" s="36" t="s">
        <v>121</v>
      </c>
      <c r="H4420" s="1"/>
      <c r="I4420" s="1"/>
      <c r="K4420" s="1"/>
    </row>
    <row r="4421" spans="1:11" customFormat="1" ht="15" hidden="1" x14ac:dyDescent="0.25">
      <c r="A4421" s="36" t="s">
        <v>9730</v>
      </c>
      <c r="B4421" s="36" t="s">
        <v>14001</v>
      </c>
      <c r="C4421" s="36" t="s">
        <v>120</v>
      </c>
      <c r="D4421" s="36" t="s">
        <v>18138</v>
      </c>
      <c r="E4421" s="36" t="s">
        <v>16848</v>
      </c>
      <c r="F4421" s="36" t="s">
        <v>18032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13852</v>
      </c>
      <c r="C4422" s="36" t="s">
        <v>120</v>
      </c>
      <c r="D4422" s="36" t="s">
        <v>18173</v>
      </c>
      <c r="E4422" s="36" t="s">
        <v>16920</v>
      </c>
      <c r="F4422" s="36" t="s">
        <v>18032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2716</v>
      </c>
      <c r="B4423" s="36" t="s">
        <v>28999</v>
      </c>
      <c r="C4423" s="36" t="s">
        <v>120</v>
      </c>
      <c r="D4423" s="36" t="s">
        <v>17051</v>
      </c>
      <c r="E4423" s="36" t="s">
        <v>16958</v>
      </c>
      <c r="F4423" s="36" t="s">
        <v>18032</v>
      </c>
      <c r="G4423" s="36" t="s">
        <v>121</v>
      </c>
      <c r="H4423" s="1"/>
      <c r="I4423" s="1"/>
      <c r="K4423" s="1"/>
    </row>
    <row r="4424" spans="1:11" customFormat="1" ht="15" hidden="1" x14ac:dyDescent="0.25">
      <c r="A4424" s="36" t="s">
        <v>9730</v>
      </c>
      <c r="B4424" s="36" t="s">
        <v>14217</v>
      </c>
      <c r="C4424" s="36" t="s">
        <v>120</v>
      </c>
      <c r="D4424" s="36" t="s">
        <v>18139</v>
      </c>
      <c r="E4424" s="36" t="s">
        <v>16912</v>
      </c>
      <c r="F4424" s="36" t="s">
        <v>18032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25476</v>
      </c>
      <c r="C4425" s="36" t="s">
        <v>120</v>
      </c>
      <c r="D4425" s="36" t="s">
        <v>21452</v>
      </c>
      <c r="E4425" s="36" t="s">
        <v>17379</v>
      </c>
      <c r="F4425" s="36" t="s">
        <v>18199</v>
      </c>
      <c r="G4425" s="36" t="s">
        <v>121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27339</v>
      </c>
      <c r="C4426" s="36" t="s">
        <v>120</v>
      </c>
      <c r="D4426" s="36" t="s">
        <v>17540</v>
      </c>
      <c r="E4426" s="36" t="s">
        <v>27340</v>
      </c>
      <c r="F4426" s="36" t="s">
        <v>18199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25477</v>
      </c>
      <c r="C4427" s="36" t="s">
        <v>120</v>
      </c>
      <c r="D4427" s="36" t="s">
        <v>22987</v>
      </c>
      <c r="E4427" s="36" t="s">
        <v>17403</v>
      </c>
      <c r="F4427" s="36" t="s">
        <v>18199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22814</v>
      </c>
      <c r="C4428" s="36" t="s">
        <v>120</v>
      </c>
      <c r="D4428" s="36" t="s">
        <v>22815</v>
      </c>
      <c r="E4428" s="36" t="s">
        <v>16984</v>
      </c>
      <c r="F4428" s="36" t="s">
        <v>18199</v>
      </c>
      <c r="G4428" s="36" t="s">
        <v>121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27341</v>
      </c>
      <c r="C4429" s="36" t="s">
        <v>120</v>
      </c>
      <c r="D4429" s="36" t="s">
        <v>17542</v>
      </c>
      <c r="E4429" s="36" t="s">
        <v>18178</v>
      </c>
      <c r="F4429" s="36" t="s">
        <v>18199</v>
      </c>
      <c r="G4429" s="36" t="s">
        <v>121</v>
      </c>
      <c r="H4429" s="1"/>
      <c r="I4429" s="1"/>
      <c r="K4429" s="1"/>
    </row>
    <row r="4430" spans="1:11" customFormat="1" ht="15" hidden="1" x14ac:dyDescent="0.25">
      <c r="A4430" s="36" t="s">
        <v>2716</v>
      </c>
      <c r="B4430" s="36" t="s">
        <v>16483</v>
      </c>
      <c r="C4430" s="36" t="s">
        <v>120</v>
      </c>
      <c r="D4430" s="36" t="s">
        <v>17774</v>
      </c>
      <c r="E4430" s="36" t="s">
        <v>17645</v>
      </c>
      <c r="F4430" s="36" t="s">
        <v>18199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23020</v>
      </c>
      <c r="C4431" s="36" t="s">
        <v>120</v>
      </c>
      <c r="D4431" s="36" t="s">
        <v>17375</v>
      </c>
      <c r="E4431" s="36" t="s">
        <v>17028</v>
      </c>
      <c r="F4431" s="36" t="s">
        <v>18199</v>
      </c>
      <c r="G4431" s="36" t="s">
        <v>121</v>
      </c>
      <c r="H4431" s="1"/>
      <c r="I4431" s="1"/>
      <c r="K4431" s="1"/>
    </row>
    <row r="4432" spans="1:11" customFormat="1" ht="15" hidden="1" x14ac:dyDescent="0.25">
      <c r="A4432" s="36" t="s">
        <v>9730</v>
      </c>
      <c r="B4432" s="36" t="s">
        <v>28966</v>
      </c>
      <c r="C4432" s="36" t="s">
        <v>120</v>
      </c>
      <c r="D4432" s="36" t="s">
        <v>17545</v>
      </c>
      <c r="E4432" s="36" t="s">
        <v>17530</v>
      </c>
      <c r="F4432" s="36" t="s">
        <v>18199</v>
      </c>
      <c r="G4432" s="36" t="s">
        <v>121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27621</v>
      </c>
      <c r="C4433" s="36" t="s">
        <v>120</v>
      </c>
      <c r="D4433" s="36" t="s">
        <v>18592</v>
      </c>
      <c r="E4433" s="36" t="s">
        <v>16981</v>
      </c>
      <c r="F4433" s="36" t="s">
        <v>18199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2716</v>
      </c>
      <c r="B4434" s="36" t="s">
        <v>28967</v>
      </c>
      <c r="C4434" s="36" t="s">
        <v>120</v>
      </c>
      <c r="D4434" s="36" t="s">
        <v>17377</v>
      </c>
      <c r="E4434" s="36" t="s">
        <v>17011</v>
      </c>
      <c r="F4434" s="36" t="s">
        <v>18199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9730</v>
      </c>
      <c r="B4435" s="36" t="s">
        <v>25385</v>
      </c>
      <c r="C4435" s="36" t="s">
        <v>120</v>
      </c>
      <c r="D4435" s="36" t="s">
        <v>17761</v>
      </c>
      <c r="E4435" s="36" t="s">
        <v>17272</v>
      </c>
      <c r="F4435" s="36" t="s">
        <v>18199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2716</v>
      </c>
      <c r="B4436" s="36" t="s">
        <v>24165</v>
      </c>
      <c r="C4436" s="36" t="s">
        <v>120</v>
      </c>
      <c r="D4436" s="36" t="s">
        <v>17096</v>
      </c>
      <c r="E4436" s="36" t="s">
        <v>17711</v>
      </c>
      <c r="F4436" s="36" t="s">
        <v>18199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21757</v>
      </c>
      <c r="C4437" s="36" t="s">
        <v>120</v>
      </c>
      <c r="D4437" s="36" t="s">
        <v>17913</v>
      </c>
      <c r="E4437" s="36" t="s">
        <v>17993</v>
      </c>
      <c r="F4437" s="36" t="s">
        <v>18199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16439</v>
      </c>
      <c r="C4438" s="36" t="s">
        <v>120</v>
      </c>
      <c r="D4438" s="36" t="s">
        <v>17042</v>
      </c>
      <c r="E4438" s="36" t="s">
        <v>16941</v>
      </c>
      <c r="F4438" s="36" t="s">
        <v>18199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25118</v>
      </c>
      <c r="C4439" s="36" t="s">
        <v>120</v>
      </c>
      <c r="D4439" s="36" t="s">
        <v>17724</v>
      </c>
      <c r="E4439" s="36" t="s">
        <v>17976</v>
      </c>
      <c r="F4439" s="36" t="s">
        <v>18199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9730</v>
      </c>
      <c r="B4440" s="36" t="s">
        <v>25386</v>
      </c>
      <c r="C4440" s="36" t="s">
        <v>120</v>
      </c>
      <c r="D4440" s="36" t="s">
        <v>17762</v>
      </c>
      <c r="E4440" s="36" t="s">
        <v>17250</v>
      </c>
      <c r="F4440" s="36" t="s">
        <v>18199</v>
      </c>
      <c r="G4440" s="36" t="s">
        <v>121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25119</v>
      </c>
      <c r="C4441" s="36" t="s">
        <v>120</v>
      </c>
      <c r="D4441" s="36" t="s">
        <v>25120</v>
      </c>
      <c r="E4441" s="36" t="s">
        <v>16868</v>
      </c>
      <c r="F4441" s="36" t="s">
        <v>18199</v>
      </c>
      <c r="G4441" s="36" t="s">
        <v>121</v>
      </c>
      <c r="H4441" s="1"/>
      <c r="I4441" s="1"/>
      <c r="K4441" s="1"/>
    </row>
    <row r="4442" spans="1:11" customFormat="1" ht="15" hidden="1" x14ac:dyDescent="0.25">
      <c r="A4442" s="36" t="s">
        <v>2716</v>
      </c>
      <c r="B4442" s="36" t="s">
        <v>28968</v>
      </c>
      <c r="C4442" s="36" t="s">
        <v>120</v>
      </c>
      <c r="D4442" s="36" t="s">
        <v>17684</v>
      </c>
      <c r="E4442" s="36" t="s">
        <v>16832</v>
      </c>
      <c r="F4442" s="36" t="s">
        <v>18199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9730</v>
      </c>
      <c r="B4443" s="36" t="s">
        <v>24904</v>
      </c>
      <c r="C4443" s="36" t="s">
        <v>120</v>
      </c>
      <c r="D4443" s="36" t="s">
        <v>17333</v>
      </c>
      <c r="E4443" s="36" t="s">
        <v>16829</v>
      </c>
      <c r="F4443" s="36" t="s">
        <v>18199</v>
      </c>
      <c r="G4443" s="36" t="s">
        <v>121</v>
      </c>
      <c r="H4443" s="1"/>
      <c r="I4443" s="1"/>
      <c r="K4443" s="1"/>
    </row>
    <row r="4444" spans="1:11" customFormat="1" ht="15" hidden="1" x14ac:dyDescent="0.25">
      <c r="A4444" s="36" t="s">
        <v>2716</v>
      </c>
      <c r="B4444" s="36" t="s">
        <v>24905</v>
      </c>
      <c r="C4444" s="36" t="s">
        <v>120</v>
      </c>
      <c r="D4444" s="36" t="s">
        <v>17463</v>
      </c>
      <c r="E4444" s="36" t="s">
        <v>16860</v>
      </c>
      <c r="F4444" s="36" t="s">
        <v>18199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9730</v>
      </c>
      <c r="B4445" s="36" t="s">
        <v>24906</v>
      </c>
      <c r="C4445" s="36" t="s">
        <v>120</v>
      </c>
      <c r="D4445" s="36" t="s">
        <v>17794</v>
      </c>
      <c r="E4445" s="36" t="s">
        <v>17025</v>
      </c>
      <c r="F4445" s="36" t="s">
        <v>18199</v>
      </c>
      <c r="G4445" s="36" t="s">
        <v>121</v>
      </c>
      <c r="H4445" s="1"/>
      <c r="I4445" s="1"/>
      <c r="K4445" s="1"/>
    </row>
    <row r="4446" spans="1:11" customFormat="1" ht="15" hidden="1" x14ac:dyDescent="0.25">
      <c r="A4446" s="36" t="s">
        <v>2716</v>
      </c>
      <c r="B4446" s="36" t="s">
        <v>24907</v>
      </c>
      <c r="C4446" s="36" t="s">
        <v>120</v>
      </c>
      <c r="D4446" s="36" t="s">
        <v>17044</v>
      </c>
      <c r="E4446" s="36" t="s">
        <v>16843</v>
      </c>
      <c r="F4446" s="36" t="s">
        <v>18199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9730</v>
      </c>
      <c r="B4447" s="36" t="s">
        <v>24908</v>
      </c>
      <c r="C4447" s="36" t="s">
        <v>120</v>
      </c>
      <c r="D4447" s="36" t="s">
        <v>18214</v>
      </c>
      <c r="E4447" s="36" t="s">
        <v>17032</v>
      </c>
      <c r="F4447" s="36" t="s">
        <v>18199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2716</v>
      </c>
      <c r="B4448" s="36" t="s">
        <v>24909</v>
      </c>
      <c r="C4448" s="36" t="s">
        <v>120</v>
      </c>
      <c r="D4448" s="36" t="s">
        <v>17046</v>
      </c>
      <c r="E4448" s="36" t="s">
        <v>16819</v>
      </c>
      <c r="F4448" s="36" t="s">
        <v>18199</v>
      </c>
      <c r="G4448" s="36" t="s">
        <v>123</v>
      </c>
      <c r="H4448" s="1"/>
      <c r="I4448" s="1"/>
      <c r="K4448" s="1"/>
    </row>
    <row r="4449" spans="1:11" customFormat="1" ht="15" hidden="1" x14ac:dyDescent="0.25">
      <c r="A4449" s="36" t="s">
        <v>9730</v>
      </c>
      <c r="B4449" s="36" t="s">
        <v>15011</v>
      </c>
      <c r="C4449" s="36" t="s">
        <v>120</v>
      </c>
      <c r="D4449" s="36" t="s">
        <v>18756</v>
      </c>
      <c r="E4449" s="36" t="s">
        <v>17066</v>
      </c>
      <c r="F4449" s="36" t="s">
        <v>18199</v>
      </c>
      <c r="G4449" s="36" t="s">
        <v>123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14775</v>
      </c>
      <c r="C4450" s="36" t="s">
        <v>120</v>
      </c>
      <c r="D4450" s="36" t="s">
        <v>17335</v>
      </c>
      <c r="E4450" s="36" t="s">
        <v>16979</v>
      </c>
      <c r="F4450" s="36" t="s">
        <v>18199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2716</v>
      </c>
      <c r="B4451" s="36" t="s">
        <v>24910</v>
      </c>
      <c r="C4451" s="36" t="s">
        <v>120</v>
      </c>
      <c r="D4451" s="36" t="s">
        <v>17324</v>
      </c>
      <c r="E4451" s="36" t="s">
        <v>16960</v>
      </c>
      <c r="F4451" s="36" t="s">
        <v>18199</v>
      </c>
      <c r="G4451" s="36" t="s">
        <v>123</v>
      </c>
      <c r="H4451" s="1"/>
      <c r="I4451" s="1"/>
      <c r="K4451" s="1"/>
    </row>
    <row r="4452" spans="1:11" customFormat="1" ht="15" hidden="1" x14ac:dyDescent="0.25">
      <c r="A4452" s="36" t="s">
        <v>9730</v>
      </c>
      <c r="B4452" s="36" t="s">
        <v>14740</v>
      </c>
      <c r="C4452" s="36" t="s">
        <v>120</v>
      </c>
      <c r="D4452" s="36" t="s">
        <v>18591</v>
      </c>
      <c r="E4452" s="36" t="s">
        <v>17152</v>
      </c>
      <c r="F4452" s="36" t="s">
        <v>18199</v>
      </c>
      <c r="G4452" s="36" t="s">
        <v>123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27622</v>
      </c>
      <c r="C4453" s="36" t="s">
        <v>120</v>
      </c>
      <c r="D4453" s="36" t="s">
        <v>27623</v>
      </c>
      <c r="E4453" s="36" t="s">
        <v>17233</v>
      </c>
      <c r="F4453" s="36" t="s">
        <v>18199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2716</v>
      </c>
      <c r="B4454" s="36" t="s">
        <v>25387</v>
      </c>
      <c r="C4454" s="36" t="s">
        <v>120</v>
      </c>
      <c r="D4454" s="36" t="s">
        <v>17464</v>
      </c>
      <c r="E4454" s="36" t="s">
        <v>17170</v>
      </c>
      <c r="F4454" s="36" t="s">
        <v>18199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25180</v>
      </c>
      <c r="C4455" s="36" t="s">
        <v>120</v>
      </c>
      <c r="D4455" s="36" t="s">
        <v>17466</v>
      </c>
      <c r="E4455" s="36" t="s">
        <v>16884</v>
      </c>
      <c r="F4455" s="36" t="s">
        <v>18199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25121</v>
      </c>
      <c r="C4456" s="36" t="s">
        <v>120</v>
      </c>
      <c r="D4456" s="36" t="s">
        <v>18054</v>
      </c>
      <c r="E4456" s="36" t="s">
        <v>16912</v>
      </c>
      <c r="F4456" s="36" t="s">
        <v>18199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25122</v>
      </c>
      <c r="C4457" s="36" t="s">
        <v>120</v>
      </c>
      <c r="D4457" s="36" t="s">
        <v>18613</v>
      </c>
      <c r="E4457" s="36" t="s">
        <v>17769</v>
      </c>
      <c r="F4457" s="36" t="s">
        <v>18199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25478</v>
      </c>
      <c r="C4458" s="36" t="s">
        <v>120</v>
      </c>
      <c r="D4458" s="36" t="s">
        <v>17933</v>
      </c>
      <c r="E4458" s="36" t="s">
        <v>17002</v>
      </c>
      <c r="F4458" s="36" t="s">
        <v>18199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25123</v>
      </c>
      <c r="C4459" s="36" t="s">
        <v>120</v>
      </c>
      <c r="D4459" s="36" t="s">
        <v>18531</v>
      </c>
      <c r="E4459" s="36" t="s">
        <v>17206</v>
      </c>
      <c r="F4459" s="36" t="s">
        <v>18199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25124</v>
      </c>
      <c r="C4460" s="36" t="s">
        <v>120</v>
      </c>
      <c r="D4460" s="36" t="s">
        <v>17556</v>
      </c>
      <c r="E4460" s="36" t="s">
        <v>17241</v>
      </c>
      <c r="F4460" s="36" t="s">
        <v>18199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28384</v>
      </c>
      <c r="C4461" s="36" t="s">
        <v>120</v>
      </c>
      <c r="D4461" s="36" t="s">
        <v>16873</v>
      </c>
      <c r="E4461" s="36" t="s">
        <v>16953</v>
      </c>
      <c r="F4461" s="36" t="s">
        <v>18205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9730</v>
      </c>
      <c r="B4462" s="36" t="s">
        <v>15456</v>
      </c>
      <c r="C4462" s="36" t="s">
        <v>120</v>
      </c>
      <c r="D4462" s="36" t="s">
        <v>17543</v>
      </c>
      <c r="E4462" s="36" t="s">
        <v>21287</v>
      </c>
      <c r="F4462" s="36" t="s">
        <v>18205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2716</v>
      </c>
      <c r="B4463" s="36" t="s">
        <v>28979</v>
      </c>
      <c r="C4463" s="36" t="s">
        <v>120</v>
      </c>
      <c r="D4463" s="36" t="s">
        <v>17346</v>
      </c>
      <c r="E4463" s="36" t="s">
        <v>17425</v>
      </c>
      <c r="F4463" s="36" t="s">
        <v>18205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28385</v>
      </c>
      <c r="C4464" s="36" t="s">
        <v>120</v>
      </c>
      <c r="D4464" s="36" t="s">
        <v>17347</v>
      </c>
      <c r="E4464" s="36" t="s">
        <v>16854</v>
      </c>
      <c r="F4464" s="36" t="s">
        <v>18205</v>
      </c>
      <c r="G4464" s="36" t="s">
        <v>121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28386</v>
      </c>
      <c r="C4465" s="36" t="s">
        <v>120</v>
      </c>
      <c r="D4465" s="36" t="s">
        <v>17348</v>
      </c>
      <c r="E4465" s="36" t="s">
        <v>17207</v>
      </c>
      <c r="F4465" s="36" t="s">
        <v>18205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28387</v>
      </c>
      <c r="C4466" s="36" t="s">
        <v>120</v>
      </c>
      <c r="D4466" s="36" t="s">
        <v>17444</v>
      </c>
      <c r="E4466" s="36" t="s">
        <v>17172</v>
      </c>
      <c r="F4466" s="36" t="s">
        <v>18205</v>
      </c>
      <c r="G4466" s="36" t="s">
        <v>121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28388</v>
      </c>
      <c r="C4467" s="36" t="s">
        <v>120</v>
      </c>
      <c r="D4467" s="36" t="s">
        <v>17096</v>
      </c>
      <c r="E4467" s="36" t="s">
        <v>16884</v>
      </c>
      <c r="F4467" s="36" t="s">
        <v>18205</v>
      </c>
      <c r="G4467" s="36" t="s">
        <v>121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28389</v>
      </c>
      <c r="C4468" s="36" t="s">
        <v>120</v>
      </c>
      <c r="D4468" s="36" t="s">
        <v>17042</v>
      </c>
      <c r="E4468" s="36" t="s">
        <v>16887</v>
      </c>
      <c r="F4468" s="36" t="s">
        <v>18205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16549</v>
      </c>
      <c r="C4469" s="36" t="s">
        <v>120</v>
      </c>
      <c r="D4469" s="36" t="s">
        <v>17724</v>
      </c>
      <c r="E4469" s="36" t="s">
        <v>17022</v>
      </c>
      <c r="F4469" s="36" t="s">
        <v>18205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19170</v>
      </c>
      <c r="C4470" s="36" t="s">
        <v>120</v>
      </c>
      <c r="D4470" s="36" t="s">
        <v>17725</v>
      </c>
      <c r="E4470" s="36" t="s">
        <v>16939</v>
      </c>
      <c r="F4470" s="36" t="s">
        <v>18205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28390</v>
      </c>
      <c r="C4471" s="36" t="s">
        <v>120</v>
      </c>
      <c r="D4471" s="36" t="s">
        <v>17684</v>
      </c>
      <c r="E4471" s="36" t="s">
        <v>17148</v>
      </c>
      <c r="F4471" s="36" t="s">
        <v>18205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28391</v>
      </c>
      <c r="C4472" s="36" t="s">
        <v>120</v>
      </c>
      <c r="D4472" s="36" t="s">
        <v>17463</v>
      </c>
      <c r="E4472" s="36" t="s">
        <v>17365</v>
      </c>
      <c r="F4472" s="36" t="s">
        <v>18205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28392</v>
      </c>
      <c r="C4473" s="36" t="s">
        <v>120</v>
      </c>
      <c r="D4473" s="36" t="s">
        <v>17043</v>
      </c>
      <c r="E4473" s="36" t="s">
        <v>16973</v>
      </c>
      <c r="F4473" s="36" t="s">
        <v>18205</v>
      </c>
      <c r="G4473" s="36" t="s">
        <v>121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28393</v>
      </c>
      <c r="C4474" s="36" t="s">
        <v>120</v>
      </c>
      <c r="D4474" s="36" t="s">
        <v>17044</v>
      </c>
      <c r="E4474" s="36" t="s">
        <v>17396</v>
      </c>
      <c r="F4474" s="36" t="s">
        <v>18205</v>
      </c>
      <c r="G4474" s="36" t="s">
        <v>121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28394</v>
      </c>
      <c r="C4475" s="36" t="s">
        <v>120</v>
      </c>
      <c r="D4475" s="36" t="s">
        <v>17045</v>
      </c>
      <c r="E4475" s="36" t="s">
        <v>17232</v>
      </c>
      <c r="F4475" s="36" t="s">
        <v>18205</v>
      </c>
      <c r="G4475" s="36" t="s">
        <v>121</v>
      </c>
      <c r="H4475" s="1"/>
      <c r="I4475" s="1"/>
      <c r="K4475" s="1"/>
    </row>
    <row r="4476" spans="1:11" customFormat="1" ht="15" hidden="1" x14ac:dyDescent="0.25">
      <c r="A4476" s="36" t="s">
        <v>9730</v>
      </c>
      <c r="B4476" s="36" t="s">
        <v>15457</v>
      </c>
      <c r="C4476" s="36" t="s">
        <v>120</v>
      </c>
      <c r="D4476" s="36" t="s">
        <v>18214</v>
      </c>
      <c r="E4476" s="36" t="s">
        <v>16860</v>
      </c>
      <c r="F4476" s="36" t="s">
        <v>18205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2716</v>
      </c>
      <c r="B4477" s="36" t="s">
        <v>24336</v>
      </c>
      <c r="C4477" s="36" t="s">
        <v>120</v>
      </c>
      <c r="D4477" s="36" t="s">
        <v>17046</v>
      </c>
      <c r="E4477" s="36" t="s">
        <v>16932</v>
      </c>
      <c r="F4477" s="36" t="s">
        <v>18205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28395</v>
      </c>
      <c r="C4478" s="36" t="s">
        <v>120</v>
      </c>
      <c r="D4478" s="36" t="s">
        <v>17047</v>
      </c>
      <c r="E4478" s="36" t="s">
        <v>17290</v>
      </c>
      <c r="F4478" s="36" t="s">
        <v>18205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24530</v>
      </c>
      <c r="C4479" s="36" t="s">
        <v>120</v>
      </c>
      <c r="D4479" s="36" t="s">
        <v>17933</v>
      </c>
      <c r="E4479" s="36" t="s">
        <v>17023</v>
      </c>
      <c r="F4479" s="36" t="s">
        <v>18205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16394</v>
      </c>
      <c r="C4480" s="36" t="s">
        <v>120</v>
      </c>
      <c r="D4480" s="36" t="s">
        <v>17371</v>
      </c>
      <c r="E4480" s="36" t="s">
        <v>16994</v>
      </c>
      <c r="F4480" s="36" t="s">
        <v>18210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15745</v>
      </c>
      <c r="C4481" s="36" t="s">
        <v>120</v>
      </c>
      <c r="D4481" s="36" t="s">
        <v>17913</v>
      </c>
      <c r="E4481" s="36" t="s">
        <v>17440</v>
      </c>
      <c r="F4481" s="36" t="s">
        <v>18210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26361</v>
      </c>
      <c r="C4482" s="36" t="s">
        <v>120</v>
      </c>
      <c r="D4482" s="36" t="s">
        <v>17378</v>
      </c>
      <c r="E4482" s="36" t="s">
        <v>17977</v>
      </c>
      <c r="F4482" s="36" t="s">
        <v>18210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28479</v>
      </c>
      <c r="C4483" s="36" t="s">
        <v>120</v>
      </c>
      <c r="D4483" s="36" t="s">
        <v>17046</v>
      </c>
      <c r="E4483" s="36" t="s">
        <v>17264</v>
      </c>
      <c r="F4483" s="36" t="s">
        <v>18210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26351</v>
      </c>
      <c r="C4484" s="36" t="s">
        <v>120</v>
      </c>
      <c r="D4484" s="36" t="s">
        <v>17047</v>
      </c>
      <c r="E4484" s="36" t="s">
        <v>16836</v>
      </c>
      <c r="F4484" s="36" t="s">
        <v>18210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26352</v>
      </c>
      <c r="C4485" s="36" t="s">
        <v>120</v>
      </c>
      <c r="D4485" s="36" t="s">
        <v>17049</v>
      </c>
      <c r="E4485" s="36" t="s">
        <v>16830</v>
      </c>
      <c r="F4485" s="36" t="s">
        <v>18210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26007</v>
      </c>
      <c r="C4486" s="36" t="s">
        <v>120</v>
      </c>
      <c r="D4486" s="36" t="s">
        <v>17724</v>
      </c>
      <c r="E4486" s="36" t="s">
        <v>16895</v>
      </c>
      <c r="F4486" s="36" t="s">
        <v>18251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26008</v>
      </c>
      <c r="C4487" s="36" t="s">
        <v>120</v>
      </c>
      <c r="D4487" s="36" t="s">
        <v>17511</v>
      </c>
      <c r="E4487" s="36" t="s">
        <v>16836</v>
      </c>
      <c r="F4487" s="36" t="s">
        <v>18251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29314</v>
      </c>
      <c r="C4488" s="36" t="s">
        <v>120</v>
      </c>
      <c r="D4488" s="36" t="s">
        <v>17259</v>
      </c>
      <c r="E4488" s="36" t="s">
        <v>17146</v>
      </c>
      <c r="F4488" s="36" t="s">
        <v>18252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14904</v>
      </c>
      <c r="C4489" s="36" t="s">
        <v>120</v>
      </c>
      <c r="D4489" s="36" t="s">
        <v>18006</v>
      </c>
      <c r="E4489" s="36" t="s">
        <v>17412</v>
      </c>
      <c r="F4489" s="36" t="s">
        <v>18247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14821</v>
      </c>
      <c r="C4490" s="36" t="s">
        <v>120</v>
      </c>
      <c r="D4490" s="36" t="s">
        <v>17275</v>
      </c>
      <c r="E4490" s="36" t="s">
        <v>16879</v>
      </c>
      <c r="F4490" s="36" t="s">
        <v>18247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9730</v>
      </c>
      <c r="B4491" s="36" t="s">
        <v>21882</v>
      </c>
      <c r="C4491" s="36" t="s">
        <v>188</v>
      </c>
      <c r="D4491" s="36" t="s">
        <v>21883</v>
      </c>
      <c r="E4491" s="36" t="s">
        <v>16822</v>
      </c>
      <c r="F4491" s="36" t="s">
        <v>18032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2716</v>
      </c>
      <c r="B4492" s="36" t="s">
        <v>21061</v>
      </c>
      <c r="C4492" s="36" t="s">
        <v>188</v>
      </c>
      <c r="D4492" s="36" t="s">
        <v>16865</v>
      </c>
      <c r="E4492" s="36" t="s">
        <v>16819</v>
      </c>
      <c r="F4492" s="36" t="s">
        <v>18032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9730</v>
      </c>
      <c r="B4493" s="36" t="s">
        <v>20473</v>
      </c>
      <c r="C4493" s="36" t="s">
        <v>188</v>
      </c>
      <c r="D4493" s="36" t="s">
        <v>17987</v>
      </c>
      <c r="E4493" s="36" t="s">
        <v>17021</v>
      </c>
      <c r="F4493" s="36" t="s">
        <v>18032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2716</v>
      </c>
      <c r="B4494" s="36" t="s">
        <v>21062</v>
      </c>
      <c r="C4494" s="36" t="s">
        <v>188</v>
      </c>
      <c r="D4494" s="36" t="s">
        <v>16867</v>
      </c>
      <c r="E4494" s="36" t="s">
        <v>16819</v>
      </c>
      <c r="F4494" s="36" t="s">
        <v>18032</v>
      </c>
      <c r="G4494" s="36" t="s">
        <v>123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20953</v>
      </c>
      <c r="C4495" s="36" t="s">
        <v>188</v>
      </c>
      <c r="D4495" s="36" t="s">
        <v>16869</v>
      </c>
      <c r="E4495" s="36" t="s">
        <v>16958</v>
      </c>
      <c r="F4495" s="36" t="s">
        <v>18032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20954</v>
      </c>
      <c r="C4496" s="36" t="s">
        <v>188</v>
      </c>
      <c r="D4496" s="36" t="s">
        <v>17012</v>
      </c>
      <c r="E4496" s="36" t="s">
        <v>16960</v>
      </c>
      <c r="F4496" s="36" t="s">
        <v>18032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16381</v>
      </c>
      <c r="C4497" s="36" t="s">
        <v>188</v>
      </c>
      <c r="D4497" s="36" t="s">
        <v>17380</v>
      </c>
      <c r="E4497" s="36" t="s">
        <v>16958</v>
      </c>
      <c r="F4497" s="36" t="s">
        <v>18032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9730</v>
      </c>
      <c r="B4498" s="36" t="s">
        <v>16551</v>
      </c>
      <c r="C4498" s="36" t="s">
        <v>188</v>
      </c>
      <c r="D4498" s="36" t="s">
        <v>18764</v>
      </c>
      <c r="E4498" s="36" t="s">
        <v>16912</v>
      </c>
      <c r="F4498" s="36" t="s">
        <v>18032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2716</v>
      </c>
      <c r="B4499" s="36" t="s">
        <v>21063</v>
      </c>
      <c r="C4499" s="36" t="s">
        <v>188</v>
      </c>
      <c r="D4499" s="36" t="s">
        <v>17318</v>
      </c>
      <c r="E4499" s="36" t="s">
        <v>17000</v>
      </c>
      <c r="F4499" s="36" t="s">
        <v>18032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9730</v>
      </c>
      <c r="B4500" s="36" t="s">
        <v>16486</v>
      </c>
      <c r="C4500" s="36" t="s">
        <v>188</v>
      </c>
      <c r="D4500" s="36" t="s">
        <v>17317</v>
      </c>
      <c r="E4500" s="36" t="s">
        <v>16968</v>
      </c>
      <c r="F4500" s="36" t="s">
        <v>18032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2716</v>
      </c>
      <c r="B4501" s="36" t="s">
        <v>16251</v>
      </c>
      <c r="C4501" s="36" t="s">
        <v>188</v>
      </c>
      <c r="D4501" s="36" t="s">
        <v>17259</v>
      </c>
      <c r="E4501" s="36" t="s">
        <v>16951</v>
      </c>
      <c r="F4501" s="36" t="s">
        <v>18032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9730</v>
      </c>
      <c r="B4502" s="36" t="s">
        <v>21642</v>
      </c>
      <c r="C4502" s="36" t="s">
        <v>188</v>
      </c>
      <c r="D4502" s="36" t="s">
        <v>18914</v>
      </c>
      <c r="E4502" s="36" t="s">
        <v>17170</v>
      </c>
      <c r="F4502" s="36" t="s">
        <v>18032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2716</v>
      </c>
      <c r="B4503" s="36" t="s">
        <v>16252</v>
      </c>
      <c r="C4503" s="36" t="s">
        <v>188</v>
      </c>
      <c r="D4503" s="36" t="s">
        <v>17319</v>
      </c>
      <c r="E4503" s="36" t="s">
        <v>16912</v>
      </c>
      <c r="F4503" s="36" t="s">
        <v>18032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9730</v>
      </c>
      <c r="B4504" s="36" t="s">
        <v>21437</v>
      </c>
      <c r="C4504" s="36" t="s">
        <v>188</v>
      </c>
      <c r="D4504" s="36" t="s">
        <v>18773</v>
      </c>
      <c r="E4504" s="36" t="s">
        <v>16923</v>
      </c>
      <c r="F4504" s="36" t="s">
        <v>18032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2716</v>
      </c>
      <c r="B4505" s="36" t="s">
        <v>16253</v>
      </c>
      <c r="C4505" s="36" t="s">
        <v>188</v>
      </c>
      <c r="D4505" s="36" t="s">
        <v>17381</v>
      </c>
      <c r="E4505" s="36" t="s">
        <v>16912</v>
      </c>
      <c r="F4505" s="36" t="s">
        <v>18032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21714</v>
      </c>
      <c r="C4506" s="36" t="s">
        <v>188</v>
      </c>
      <c r="D4506" s="36" t="s">
        <v>17447</v>
      </c>
      <c r="E4506" s="36" t="s">
        <v>16875</v>
      </c>
      <c r="F4506" s="36" t="s">
        <v>18032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9730</v>
      </c>
      <c r="B4507" s="36" t="s">
        <v>20386</v>
      </c>
      <c r="C4507" s="36" t="s">
        <v>188</v>
      </c>
      <c r="D4507" s="36" t="s">
        <v>17988</v>
      </c>
      <c r="E4507" s="36" t="s">
        <v>17050</v>
      </c>
      <c r="F4507" s="36" t="s">
        <v>18032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2716</v>
      </c>
      <c r="B4508" s="36" t="s">
        <v>16254</v>
      </c>
      <c r="C4508" s="36" t="s">
        <v>188</v>
      </c>
      <c r="D4508" s="36" t="s">
        <v>16873</v>
      </c>
      <c r="E4508" s="36" t="s">
        <v>16878</v>
      </c>
      <c r="F4508" s="36" t="s">
        <v>18032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9730</v>
      </c>
      <c r="B4509" s="36" t="s">
        <v>23311</v>
      </c>
      <c r="C4509" s="36" t="s">
        <v>188</v>
      </c>
      <c r="D4509" s="36" t="s">
        <v>18777</v>
      </c>
      <c r="E4509" s="36" t="s">
        <v>17066</v>
      </c>
      <c r="F4509" s="36" t="s">
        <v>18032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2716</v>
      </c>
      <c r="B4510" s="36" t="s">
        <v>20474</v>
      </c>
      <c r="C4510" s="36" t="s">
        <v>188</v>
      </c>
      <c r="D4510" s="36" t="s">
        <v>17773</v>
      </c>
      <c r="E4510" s="36" t="s">
        <v>17136</v>
      </c>
      <c r="F4510" s="36" t="s">
        <v>18032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9730</v>
      </c>
      <c r="B4511" s="36" t="s">
        <v>19592</v>
      </c>
      <c r="C4511" s="36" t="s">
        <v>188</v>
      </c>
      <c r="D4511" s="36" t="s">
        <v>18763</v>
      </c>
      <c r="E4511" s="36" t="s">
        <v>16884</v>
      </c>
      <c r="F4511" s="36" t="s">
        <v>18032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2716</v>
      </c>
      <c r="B4512" s="36" t="s">
        <v>14902</v>
      </c>
      <c r="C4512" s="36" t="s">
        <v>188</v>
      </c>
      <c r="D4512" s="36" t="s">
        <v>17346</v>
      </c>
      <c r="E4512" s="36" t="s">
        <v>16850</v>
      </c>
      <c r="F4512" s="36" t="s">
        <v>18032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9730</v>
      </c>
      <c r="B4513" s="36" t="s">
        <v>22478</v>
      </c>
      <c r="C4513" s="36" t="s">
        <v>188</v>
      </c>
      <c r="D4513" s="36" t="s">
        <v>18775</v>
      </c>
      <c r="E4513" s="36" t="s">
        <v>17000</v>
      </c>
      <c r="F4513" s="36" t="s">
        <v>18032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2716</v>
      </c>
      <c r="B4514" s="36" t="s">
        <v>23911</v>
      </c>
      <c r="C4514" s="36" t="s">
        <v>188</v>
      </c>
      <c r="D4514" s="36" t="s">
        <v>17774</v>
      </c>
      <c r="E4514" s="36" t="s">
        <v>16924</v>
      </c>
      <c r="F4514" s="36" t="s">
        <v>18032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9730</v>
      </c>
      <c r="B4515" s="36" t="s">
        <v>19593</v>
      </c>
      <c r="C4515" s="36" t="s">
        <v>188</v>
      </c>
      <c r="D4515" s="36" t="s">
        <v>18774</v>
      </c>
      <c r="E4515" s="36" t="s">
        <v>16979</v>
      </c>
      <c r="F4515" s="36" t="s">
        <v>18032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2716</v>
      </c>
      <c r="B4516" s="36" t="s">
        <v>14882</v>
      </c>
      <c r="C4516" s="36" t="s">
        <v>188</v>
      </c>
      <c r="D4516" s="36" t="s">
        <v>17347</v>
      </c>
      <c r="E4516" s="36" t="s">
        <v>16923</v>
      </c>
      <c r="F4516" s="36" t="s">
        <v>18032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16255</v>
      </c>
      <c r="C4517" s="36" t="s">
        <v>188</v>
      </c>
      <c r="D4517" s="36" t="s">
        <v>17715</v>
      </c>
      <c r="E4517" s="36" t="s">
        <v>17141</v>
      </c>
      <c r="F4517" s="36" t="s">
        <v>18032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9730</v>
      </c>
      <c r="B4518" s="36" t="s">
        <v>29000</v>
      </c>
      <c r="C4518" s="36" t="s">
        <v>188</v>
      </c>
      <c r="D4518" s="36" t="s">
        <v>17989</v>
      </c>
      <c r="E4518" s="36" t="s">
        <v>17233</v>
      </c>
      <c r="F4518" s="36" t="s">
        <v>18032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2716</v>
      </c>
      <c r="B4519" s="36" t="s">
        <v>16256</v>
      </c>
      <c r="C4519" s="36" t="s">
        <v>188</v>
      </c>
      <c r="D4519" s="36" t="s">
        <v>17348</v>
      </c>
      <c r="E4519" s="36" t="s">
        <v>17190</v>
      </c>
      <c r="F4519" s="36" t="s">
        <v>18032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16257</v>
      </c>
      <c r="C4520" s="36" t="s">
        <v>188</v>
      </c>
      <c r="D4520" s="36" t="s">
        <v>17444</v>
      </c>
      <c r="E4520" s="36" t="s">
        <v>16931</v>
      </c>
      <c r="F4520" s="36" t="s">
        <v>18032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16258</v>
      </c>
      <c r="C4521" s="36" t="s">
        <v>188</v>
      </c>
      <c r="D4521" s="36" t="s">
        <v>17096</v>
      </c>
      <c r="E4521" s="36" t="s">
        <v>17121</v>
      </c>
      <c r="F4521" s="36" t="s">
        <v>18032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9730</v>
      </c>
      <c r="B4522" s="36" t="s">
        <v>14002</v>
      </c>
      <c r="C4522" s="36" t="s">
        <v>188</v>
      </c>
      <c r="D4522" s="36" t="s">
        <v>17321</v>
      </c>
      <c r="E4522" s="36" t="s">
        <v>17002</v>
      </c>
      <c r="F4522" s="36" t="s">
        <v>18032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26061</v>
      </c>
      <c r="C4523" s="36" t="s">
        <v>188</v>
      </c>
      <c r="D4523" s="36" t="s">
        <v>17828</v>
      </c>
      <c r="E4523" s="36" t="s">
        <v>17035</v>
      </c>
      <c r="F4523" s="36" t="s">
        <v>18032</v>
      </c>
      <c r="G4523" s="36" t="s">
        <v>123</v>
      </c>
      <c r="H4523" s="1"/>
      <c r="I4523" s="1"/>
      <c r="K4523" s="1"/>
    </row>
    <row r="4524" spans="1:11" customFormat="1" ht="15" hidden="1" x14ac:dyDescent="0.25">
      <c r="A4524" s="36" t="s">
        <v>2716</v>
      </c>
      <c r="B4524" s="36" t="s">
        <v>16382</v>
      </c>
      <c r="C4524" s="36" t="s">
        <v>188</v>
      </c>
      <c r="D4524" s="36" t="s">
        <v>17042</v>
      </c>
      <c r="E4524" s="36" t="s">
        <v>16856</v>
      </c>
      <c r="F4524" s="36" t="s">
        <v>18032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9730</v>
      </c>
      <c r="B4525" s="36" t="s">
        <v>13849</v>
      </c>
      <c r="C4525" s="36" t="s">
        <v>188</v>
      </c>
      <c r="D4525" s="36" t="s">
        <v>18765</v>
      </c>
      <c r="E4525" s="36" t="s">
        <v>17172</v>
      </c>
      <c r="F4525" s="36" t="s">
        <v>18032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2716</v>
      </c>
      <c r="B4526" s="36" t="s">
        <v>16383</v>
      </c>
      <c r="C4526" s="36" t="s">
        <v>188</v>
      </c>
      <c r="D4526" s="36" t="s">
        <v>17349</v>
      </c>
      <c r="E4526" s="36" t="s">
        <v>17293</v>
      </c>
      <c r="F4526" s="36" t="s">
        <v>18032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9730</v>
      </c>
      <c r="B4527" s="36" t="s">
        <v>24350</v>
      </c>
      <c r="C4527" s="36" t="s">
        <v>188</v>
      </c>
      <c r="D4527" s="36" t="s">
        <v>17320</v>
      </c>
      <c r="E4527" s="36" t="s">
        <v>17457</v>
      </c>
      <c r="F4527" s="36" t="s">
        <v>18032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2716</v>
      </c>
      <c r="B4528" s="36" t="s">
        <v>16259</v>
      </c>
      <c r="C4528" s="36" t="s">
        <v>188</v>
      </c>
      <c r="D4528" s="36" t="s">
        <v>17684</v>
      </c>
      <c r="E4528" s="36" t="s">
        <v>17270</v>
      </c>
      <c r="F4528" s="36" t="s">
        <v>18032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9730</v>
      </c>
      <c r="B4529" s="36" t="s">
        <v>24919</v>
      </c>
      <c r="C4529" s="36" t="s">
        <v>188</v>
      </c>
      <c r="D4529" s="36" t="s">
        <v>17991</v>
      </c>
      <c r="E4529" s="36" t="s">
        <v>17690</v>
      </c>
      <c r="F4529" s="36" t="s">
        <v>18032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2716</v>
      </c>
      <c r="B4530" s="36" t="s">
        <v>16260</v>
      </c>
      <c r="C4530" s="36" t="s">
        <v>188</v>
      </c>
      <c r="D4530" s="36" t="s">
        <v>17463</v>
      </c>
      <c r="E4530" s="36" t="s">
        <v>17088</v>
      </c>
      <c r="F4530" s="36" t="s">
        <v>18032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25014</v>
      </c>
      <c r="C4531" s="36" t="s">
        <v>188</v>
      </c>
      <c r="D4531" s="36" t="s">
        <v>17043</v>
      </c>
      <c r="E4531" s="36" t="s">
        <v>17095</v>
      </c>
      <c r="F4531" s="36" t="s">
        <v>18032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9730</v>
      </c>
      <c r="B4532" s="36" t="s">
        <v>14003</v>
      </c>
      <c r="C4532" s="36" t="s">
        <v>188</v>
      </c>
      <c r="D4532" s="36" t="s">
        <v>17829</v>
      </c>
      <c r="E4532" s="36" t="s">
        <v>17087</v>
      </c>
      <c r="F4532" s="36" t="s">
        <v>18032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14004</v>
      </c>
      <c r="C4533" s="36" t="s">
        <v>188</v>
      </c>
      <c r="D4533" s="36" t="s">
        <v>18052</v>
      </c>
      <c r="E4533" s="36" t="s">
        <v>17755</v>
      </c>
      <c r="F4533" s="36" t="s">
        <v>18032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14218</v>
      </c>
      <c r="C4534" s="36" t="s">
        <v>188</v>
      </c>
      <c r="D4534" s="36" t="s">
        <v>17990</v>
      </c>
      <c r="E4534" s="36" t="s">
        <v>16836</v>
      </c>
      <c r="F4534" s="36" t="s">
        <v>18032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23812</v>
      </c>
      <c r="C4535" s="36" t="s">
        <v>188</v>
      </c>
      <c r="D4535" s="36" t="s">
        <v>17830</v>
      </c>
      <c r="E4535" s="36" t="s">
        <v>16819</v>
      </c>
      <c r="F4535" s="36" t="s">
        <v>18032</v>
      </c>
      <c r="G4535" s="36" t="s">
        <v>123</v>
      </c>
      <c r="H4535" s="1"/>
      <c r="I4535" s="1"/>
      <c r="K4535" s="1"/>
    </row>
    <row r="4536" spans="1:11" customFormat="1" ht="15" hidden="1" x14ac:dyDescent="0.25">
      <c r="A4536" s="36" t="s">
        <v>2716</v>
      </c>
      <c r="B4536" s="36" t="s">
        <v>19997</v>
      </c>
      <c r="C4536" s="36" t="s">
        <v>188</v>
      </c>
      <c r="D4536" s="36" t="s">
        <v>17044</v>
      </c>
      <c r="E4536" s="36" t="s">
        <v>16866</v>
      </c>
      <c r="F4536" s="36" t="s">
        <v>18032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23640</v>
      </c>
      <c r="C4537" s="36" t="s">
        <v>188</v>
      </c>
      <c r="D4537" s="36" t="s">
        <v>17045</v>
      </c>
      <c r="E4537" s="36" t="s">
        <v>16876</v>
      </c>
      <c r="F4537" s="36" t="s">
        <v>18032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9730</v>
      </c>
      <c r="B4538" s="36" t="s">
        <v>24351</v>
      </c>
      <c r="C4538" s="36" t="s">
        <v>188</v>
      </c>
      <c r="D4538" s="36" t="s">
        <v>24333</v>
      </c>
      <c r="E4538" s="36" t="s">
        <v>16964</v>
      </c>
      <c r="F4538" s="36" t="s">
        <v>18032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2716</v>
      </c>
      <c r="B4539" s="36" t="s">
        <v>23641</v>
      </c>
      <c r="C4539" s="36" t="s">
        <v>188</v>
      </c>
      <c r="D4539" s="36" t="s">
        <v>17046</v>
      </c>
      <c r="E4539" s="36" t="s">
        <v>16874</v>
      </c>
      <c r="F4539" s="36" t="s">
        <v>18032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9730</v>
      </c>
      <c r="B4540" s="36" t="s">
        <v>14318</v>
      </c>
      <c r="C4540" s="36" t="s">
        <v>188</v>
      </c>
      <c r="D4540" s="36" t="s">
        <v>18053</v>
      </c>
      <c r="E4540" s="36" t="s">
        <v>17532</v>
      </c>
      <c r="F4540" s="36" t="s">
        <v>18032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24397</v>
      </c>
      <c r="C4541" s="36" t="s">
        <v>188</v>
      </c>
      <c r="D4541" s="36" t="s">
        <v>24398</v>
      </c>
      <c r="E4541" s="36" t="s">
        <v>16848</v>
      </c>
      <c r="F4541" s="36" t="s">
        <v>18032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26788</v>
      </c>
      <c r="C4542" s="36" t="s">
        <v>188</v>
      </c>
      <c r="D4542" s="36" t="s">
        <v>18139</v>
      </c>
      <c r="E4542" s="36" t="s">
        <v>17614</v>
      </c>
      <c r="F4542" s="36" t="s">
        <v>18032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27841</v>
      </c>
      <c r="C4543" s="36" t="s">
        <v>188</v>
      </c>
      <c r="D4543" s="36" t="s">
        <v>17540</v>
      </c>
      <c r="E4543" s="36" t="s">
        <v>17006</v>
      </c>
      <c r="F4543" s="36" t="s">
        <v>18199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27842</v>
      </c>
      <c r="C4544" s="36" t="s">
        <v>188</v>
      </c>
      <c r="D4544" s="36" t="s">
        <v>17539</v>
      </c>
      <c r="E4544" s="36" t="s">
        <v>17359</v>
      </c>
      <c r="F4544" s="36" t="s">
        <v>18199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23940</v>
      </c>
      <c r="C4545" s="36" t="s">
        <v>188</v>
      </c>
      <c r="D4545" s="36" t="s">
        <v>17974</v>
      </c>
      <c r="E4545" s="36" t="s">
        <v>17152</v>
      </c>
      <c r="F4545" s="36" t="s">
        <v>18199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22986</v>
      </c>
      <c r="C4546" s="36" t="s">
        <v>188</v>
      </c>
      <c r="D4546" s="36" t="s">
        <v>22987</v>
      </c>
      <c r="E4546" s="36" t="s">
        <v>16923</v>
      </c>
      <c r="F4546" s="36" t="s">
        <v>18199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27843</v>
      </c>
      <c r="C4547" s="36" t="s">
        <v>188</v>
      </c>
      <c r="D4547" s="36" t="s">
        <v>17541</v>
      </c>
      <c r="E4547" s="36" t="s">
        <v>16841</v>
      </c>
      <c r="F4547" s="36" t="s">
        <v>18199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2716</v>
      </c>
      <c r="B4548" s="36" t="s">
        <v>23145</v>
      </c>
      <c r="C4548" s="36" t="s">
        <v>188</v>
      </c>
      <c r="D4548" s="36" t="s">
        <v>17371</v>
      </c>
      <c r="E4548" s="36" t="s">
        <v>16923</v>
      </c>
      <c r="F4548" s="36" t="s">
        <v>18199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9730</v>
      </c>
      <c r="B4549" s="36" t="s">
        <v>24337</v>
      </c>
      <c r="C4549" s="36" t="s">
        <v>188</v>
      </c>
      <c r="D4549" s="36" t="s">
        <v>22815</v>
      </c>
      <c r="E4549" s="36" t="s">
        <v>17326</v>
      </c>
      <c r="F4549" s="36" t="s">
        <v>18199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2716</v>
      </c>
      <c r="B4550" s="36" t="s">
        <v>28969</v>
      </c>
      <c r="C4550" s="36" t="s">
        <v>188</v>
      </c>
      <c r="D4550" s="36" t="s">
        <v>17373</v>
      </c>
      <c r="E4550" s="36" t="s">
        <v>16862</v>
      </c>
      <c r="F4550" s="36" t="s">
        <v>18199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21060</v>
      </c>
      <c r="C4551" s="36" t="s">
        <v>188</v>
      </c>
      <c r="D4551" s="36" t="s">
        <v>17774</v>
      </c>
      <c r="E4551" s="36" t="s">
        <v>17293</v>
      </c>
      <c r="F4551" s="36" t="s">
        <v>18199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27844</v>
      </c>
      <c r="C4552" s="36" t="s">
        <v>188</v>
      </c>
      <c r="D4552" s="36" t="s">
        <v>17722</v>
      </c>
      <c r="E4552" s="36" t="s">
        <v>16888</v>
      </c>
      <c r="F4552" s="36" t="s">
        <v>18199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25875</v>
      </c>
      <c r="C4553" s="36" t="s">
        <v>188</v>
      </c>
      <c r="D4553" s="36" t="s">
        <v>17723</v>
      </c>
      <c r="E4553" s="36" t="s">
        <v>17154</v>
      </c>
      <c r="F4553" s="36" t="s">
        <v>18199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9730</v>
      </c>
      <c r="B4554" s="36" t="s">
        <v>28970</v>
      </c>
      <c r="C4554" s="36" t="s">
        <v>188</v>
      </c>
      <c r="D4554" s="36" t="s">
        <v>28971</v>
      </c>
      <c r="E4554" s="36" t="s">
        <v>17154</v>
      </c>
      <c r="F4554" s="36" t="s">
        <v>18199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2716</v>
      </c>
      <c r="B4555" s="36" t="s">
        <v>28972</v>
      </c>
      <c r="C4555" s="36" t="s">
        <v>188</v>
      </c>
      <c r="D4555" s="36" t="s">
        <v>17375</v>
      </c>
      <c r="E4555" s="36" t="s">
        <v>17238</v>
      </c>
      <c r="F4555" s="36" t="s">
        <v>18199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9730</v>
      </c>
      <c r="B4556" s="36" t="s">
        <v>26415</v>
      </c>
      <c r="C4556" s="36" t="s">
        <v>188</v>
      </c>
      <c r="D4556" s="36" t="s">
        <v>17545</v>
      </c>
      <c r="E4556" s="36" t="s">
        <v>17626</v>
      </c>
      <c r="F4556" s="36" t="s">
        <v>18199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14741</v>
      </c>
      <c r="C4557" s="36" t="s">
        <v>188</v>
      </c>
      <c r="D4557" s="36" t="s">
        <v>18592</v>
      </c>
      <c r="E4557" s="36" t="s">
        <v>16835</v>
      </c>
      <c r="F4557" s="36" t="s">
        <v>18199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2716</v>
      </c>
      <c r="B4558" s="36" t="s">
        <v>28973</v>
      </c>
      <c r="C4558" s="36" t="s">
        <v>188</v>
      </c>
      <c r="D4558" s="36" t="s">
        <v>17377</v>
      </c>
      <c r="E4558" s="36" t="s">
        <v>17494</v>
      </c>
      <c r="F4558" s="36" t="s">
        <v>18199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9730</v>
      </c>
      <c r="B4559" s="36" t="s">
        <v>25211</v>
      </c>
      <c r="C4559" s="36" t="s">
        <v>188</v>
      </c>
      <c r="D4559" s="36" t="s">
        <v>17761</v>
      </c>
      <c r="E4559" s="36" t="s">
        <v>16949</v>
      </c>
      <c r="F4559" s="36" t="s">
        <v>18199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2716</v>
      </c>
      <c r="B4560" s="36" t="s">
        <v>24338</v>
      </c>
      <c r="C4560" s="36" t="s">
        <v>188</v>
      </c>
      <c r="D4560" s="36" t="s">
        <v>17096</v>
      </c>
      <c r="E4560" s="36" t="s">
        <v>16831</v>
      </c>
      <c r="F4560" s="36" t="s">
        <v>18199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9730</v>
      </c>
      <c r="B4561" s="36" t="s">
        <v>28974</v>
      </c>
      <c r="C4561" s="36" t="s">
        <v>188</v>
      </c>
      <c r="D4561" s="36" t="s">
        <v>28975</v>
      </c>
      <c r="E4561" s="36" t="s">
        <v>17243</v>
      </c>
      <c r="F4561" s="36" t="s">
        <v>18199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2716</v>
      </c>
      <c r="B4562" s="36" t="s">
        <v>16484</v>
      </c>
      <c r="C4562" s="36" t="s">
        <v>188</v>
      </c>
      <c r="D4562" s="36" t="s">
        <v>17042</v>
      </c>
      <c r="E4562" s="36" t="s">
        <v>17034</v>
      </c>
      <c r="F4562" s="36" t="s">
        <v>18199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25212</v>
      </c>
      <c r="C4563" s="36" t="s">
        <v>188</v>
      </c>
      <c r="D4563" s="36" t="s">
        <v>17724</v>
      </c>
      <c r="E4563" s="36" t="s">
        <v>17504</v>
      </c>
      <c r="F4563" s="36" t="s">
        <v>18199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9730</v>
      </c>
      <c r="B4564" s="36" t="s">
        <v>14742</v>
      </c>
      <c r="C4564" s="36" t="s">
        <v>188</v>
      </c>
      <c r="D4564" s="36" t="s">
        <v>17762</v>
      </c>
      <c r="E4564" s="36" t="s">
        <v>17076</v>
      </c>
      <c r="F4564" s="36" t="s">
        <v>18199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2716</v>
      </c>
      <c r="B4565" s="36" t="s">
        <v>24339</v>
      </c>
      <c r="C4565" s="36" t="s">
        <v>188</v>
      </c>
      <c r="D4565" s="36" t="s">
        <v>17684</v>
      </c>
      <c r="E4565" s="36" t="s">
        <v>16860</v>
      </c>
      <c r="F4565" s="36" t="s">
        <v>18199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9730</v>
      </c>
      <c r="B4566" s="36" t="s">
        <v>24911</v>
      </c>
      <c r="C4566" s="36" t="s">
        <v>188</v>
      </c>
      <c r="D4566" s="36" t="s">
        <v>17333</v>
      </c>
      <c r="E4566" s="36" t="s">
        <v>18353</v>
      </c>
      <c r="F4566" s="36" t="s">
        <v>18199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2716</v>
      </c>
      <c r="B4567" s="36" t="s">
        <v>24912</v>
      </c>
      <c r="C4567" s="36" t="s">
        <v>188</v>
      </c>
      <c r="D4567" s="36" t="s">
        <v>17463</v>
      </c>
      <c r="E4567" s="36" t="s">
        <v>16942</v>
      </c>
      <c r="F4567" s="36" t="s">
        <v>18199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9730</v>
      </c>
      <c r="B4568" s="36" t="s">
        <v>24913</v>
      </c>
      <c r="C4568" s="36" t="s">
        <v>188</v>
      </c>
      <c r="D4568" s="36" t="s">
        <v>17794</v>
      </c>
      <c r="E4568" s="36" t="s">
        <v>20401</v>
      </c>
      <c r="F4568" s="36" t="s">
        <v>18199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2716</v>
      </c>
      <c r="B4569" s="36" t="s">
        <v>24914</v>
      </c>
      <c r="C4569" s="36" t="s">
        <v>188</v>
      </c>
      <c r="D4569" s="36" t="s">
        <v>17044</v>
      </c>
      <c r="E4569" s="36" t="s">
        <v>17393</v>
      </c>
      <c r="F4569" s="36" t="s">
        <v>18199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9730</v>
      </c>
      <c r="B4570" s="36" t="s">
        <v>24915</v>
      </c>
      <c r="C4570" s="36" t="s">
        <v>188</v>
      </c>
      <c r="D4570" s="36" t="s">
        <v>18214</v>
      </c>
      <c r="E4570" s="36" t="s">
        <v>17582</v>
      </c>
      <c r="F4570" s="36" t="s">
        <v>18199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2716</v>
      </c>
      <c r="B4571" s="36" t="s">
        <v>24916</v>
      </c>
      <c r="C4571" s="36" t="s">
        <v>188</v>
      </c>
      <c r="D4571" s="36" t="s">
        <v>17046</v>
      </c>
      <c r="E4571" s="36" t="s">
        <v>17262</v>
      </c>
      <c r="F4571" s="36" t="s">
        <v>18199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9730</v>
      </c>
      <c r="B4572" s="36" t="s">
        <v>25388</v>
      </c>
      <c r="C4572" s="36" t="s">
        <v>188</v>
      </c>
      <c r="D4572" s="36" t="s">
        <v>18756</v>
      </c>
      <c r="E4572" s="36" t="s">
        <v>17029</v>
      </c>
      <c r="F4572" s="36" t="s">
        <v>18199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25213</v>
      </c>
      <c r="C4573" s="36" t="s">
        <v>188</v>
      </c>
      <c r="D4573" s="36" t="s">
        <v>17335</v>
      </c>
      <c r="E4573" s="36" t="s">
        <v>17343</v>
      </c>
      <c r="F4573" s="36" t="s">
        <v>18199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2716</v>
      </c>
      <c r="B4574" s="36" t="s">
        <v>24775</v>
      </c>
      <c r="C4574" s="36" t="s">
        <v>188</v>
      </c>
      <c r="D4574" s="36" t="s">
        <v>17324</v>
      </c>
      <c r="E4574" s="36" t="s">
        <v>16834</v>
      </c>
      <c r="F4574" s="36" t="s">
        <v>18199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9730</v>
      </c>
      <c r="B4575" s="36" t="s">
        <v>25389</v>
      </c>
      <c r="C4575" s="36" t="s">
        <v>188</v>
      </c>
      <c r="D4575" s="36" t="s">
        <v>18591</v>
      </c>
      <c r="E4575" s="36" t="s">
        <v>18170</v>
      </c>
      <c r="F4575" s="36" t="s">
        <v>18199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27845</v>
      </c>
      <c r="C4576" s="36" t="s">
        <v>188</v>
      </c>
      <c r="D4576" s="36" t="s">
        <v>27623</v>
      </c>
      <c r="E4576" s="36" t="s">
        <v>24872</v>
      </c>
      <c r="F4576" s="36" t="s">
        <v>18199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2716</v>
      </c>
      <c r="B4577" s="36" t="s">
        <v>24503</v>
      </c>
      <c r="C4577" s="36" t="s">
        <v>188</v>
      </c>
      <c r="D4577" s="36" t="s">
        <v>17057</v>
      </c>
      <c r="E4577" s="36" t="s">
        <v>18372</v>
      </c>
      <c r="F4577" s="36" t="s">
        <v>18199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24217</v>
      </c>
      <c r="C4578" s="36" t="s">
        <v>188</v>
      </c>
      <c r="D4578" s="36" t="s">
        <v>17003</v>
      </c>
      <c r="E4578" s="36" t="s">
        <v>16951</v>
      </c>
      <c r="F4578" s="36" t="s">
        <v>18205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24218</v>
      </c>
      <c r="C4579" s="36" t="s">
        <v>188</v>
      </c>
      <c r="D4579" s="36" t="s">
        <v>17259</v>
      </c>
      <c r="E4579" s="36" t="s">
        <v>16842</v>
      </c>
      <c r="F4579" s="36" t="s">
        <v>18205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28174</v>
      </c>
      <c r="C4580" s="36" t="s">
        <v>188</v>
      </c>
      <c r="D4580" s="36" t="s">
        <v>16873</v>
      </c>
      <c r="E4580" s="36" t="s">
        <v>17136</v>
      </c>
      <c r="F4580" s="36" t="s">
        <v>18205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28175</v>
      </c>
      <c r="C4581" s="36" t="s">
        <v>188</v>
      </c>
      <c r="D4581" s="36" t="s">
        <v>17346</v>
      </c>
      <c r="E4581" s="36" t="s">
        <v>17678</v>
      </c>
      <c r="F4581" s="36" t="s">
        <v>18205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28176</v>
      </c>
      <c r="C4582" s="36" t="s">
        <v>188</v>
      </c>
      <c r="D4582" s="36" t="s">
        <v>17347</v>
      </c>
      <c r="E4582" s="36" t="s">
        <v>16968</v>
      </c>
      <c r="F4582" s="36" t="s">
        <v>18205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28177</v>
      </c>
      <c r="C4583" s="36" t="s">
        <v>188</v>
      </c>
      <c r="D4583" s="36" t="s">
        <v>17715</v>
      </c>
      <c r="E4583" s="36" t="s">
        <v>17420</v>
      </c>
      <c r="F4583" s="36" t="s">
        <v>18205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9730</v>
      </c>
      <c r="B4584" s="36" t="s">
        <v>28980</v>
      </c>
      <c r="C4584" s="36" t="s">
        <v>188</v>
      </c>
      <c r="D4584" s="36" t="s">
        <v>17545</v>
      </c>
      <c r="E4584" s="36" t="s">
        <v>17087</v>
      </c>
      <c r="F4584" s="36" t="s">
        <v>18205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2716</v>
      </c>
      <c r="B4585" s="36" t="s">
        <v>28981</v>
      </c>
      <c r="C4585" s="36" t="s">
        <v>188</v>
      </c>
      <c r="D4585" s="36" t="s">
        <v>17348</v>
      </c>
      <c r="E4585" s="36" t="s">
        <v>17368</v>
      </c>
      <c r="F4585" s="36" t="s">
        <v>18205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28178</v>
      </c>
      <c r="C4586" s="36" t="s">
        <v>188</v>
      </c>
      <c r="D4586" s="36" t="s">
        <v>17444</v>
      </c>
      <c r="E4586" s="36" t="s">
        <v>16841</v>
      </c>
      <c r="F4586" s="36" t="s">
        <v>18205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28179</v>
      </c>
      <c r="C4587" s="36" t="s">
        <v>188</v>
      </c>
      <c r="D4587" s="36" t="s">
        <v>17096</v>
      </c>
      <c r="E4587" s="36" t="s">
        <v>17290</v>
      </c>
      <c r="F4587" s="36" t="s">
        <v>18205</v>
      </c>
      <c r="G4587" s="36" t="s">
        <v>123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28180</v>
      </c>
      <c r="C4588" s="36" t="s">
        <v>188</v>
      </c>
      <c r="D4588" s="36" t="s">
        <v>17042</v>
      </c>
      <c r="E4588" s="36" t="s">
        <v>17388</v>
      </c>
      <c r="F4588" s="36" t="s">
        <v>18205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16550</v>
      </c>
      <c r="C4589" s="36" t="s">
        <v>188</v>
      </c>
      <c r="D4589" s="36" t="s">
        <v>17724</v>
      </c>
      <c r="E4589" s="36" t="s">
        <v>17833</v>
      </c>
      <c r="F4589" s="36" t="s">
        <v>18205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9730</v>
      </c>
      <c r="B4590" s="36" t="s">
        <v>28982</v>
      </c>
      <c r="C4590" s="36" t="s">
        <v>188</v>
      </c>
      <c r="D4590" s="36" t="s">
        <v>17762</v>
      </c>
      <c r="E4590" s="36" t="s">
        <v>17011</v>
      </c>
      <c r="F4590" s="36" t="s">
        <v>18205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2716</v>
      </c>
      <c r="B4591" s="36" t="s">
        <v>28983</v>
      </c>
      <c r="C4591" s="36" t="s">
        <v>188</v>
      </c>
      <c r="D4591" s="36" t="s">
        <v>17684</v>
      </c>
      <c r="E4591" s="36" t="s">
        <v>17050</v>
      </c>
      <c r="F4591" s="36" t="s">
        <v>18205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28181</v>
      </c>
      <c r="C4592" s="36" t="s">
        <v>188</v>
      </c>
      <c r="D4592" s="36" t="s">
        <v>17463</v>
      </c>
      <c r="E4592" s="36" t="s">
        <v>16982</v>
      </c>
      <c r="F4592" s="36" t="s">
        <v>18205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28182</v>
      </c>
      <c r="C4593" s="36" t="s">
        <v>188</v>
      </c>
      <c r="D4593" s="36" t="s">
        <v>17043</v>
      </c>
      <c r="E4593" s="36" t="s">
        <v>17026</v>
      </c>
      <c r="F4593" s="36" t="s">
        <v>18205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28183</v>
      </c>
      <c r="C4594" s="36" t="s">
        <v>188</v>
      </c>
      <c r="D4594" s="36" t="s">
        <v>17044</v>
      </c>
      <c r="E4594" s="36" t="s">
        <v>16833</v>
      </c>
      <c r="F4594" s="36" t="s">
        <v>18205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24219</v>
      </c>
      <c r="C4595" s="36" t="s">
        <v>188</v>
      </c>
      <c r="D4595" s="36" t="s">
        <v>17046</v>
      </c>
      <c r="E4595" s="36" t="s">
        <v>20448</v>
      </c>
      <c r="F4595" s="36" t="s">
        <v>18205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28184</v>
      </c>
      <c r="C4596" s="36" t="s">
        <v>188</v>
      </c>
      <c r="D4596" s="36" t="s">
        <v>17047</v>
      </c>
      <c r="E4596" s="36" t="s">
        <v>17388</v>
      </c>
      <c r="F4596" s="36" t="s">
        <v>18205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23095</v>
      </c>
      <c r="C4597" s="36" t="s">
        <v>188</v>
      </c>
      <c r="D4597" s="36" t="s">
        <v>17371</v>
      </c>
      <c r="E4597" s="36" t="s">
        <v>16828</v>
      </c>
      <c r="F4597" s="36" t="s">
        <v>18210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16395</v>
      </c>
      <c r="C4598" s="36" t="s">
        <v>188</v>
      </c>
      <c r="D4598" s="36" t="s">
        <v>17913</v>
      </c>
      <c r="E4598" s="36" t="s">
        <v>17858</v>
      </c>
      <c r="F4598" s="36" t="s">
        <v>18210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26366</v>
      </c>
      <c r="C4599" s="36" t="s">
        <v>188</v>
      </c>
      <c r="D4599" s="36" t="s">
        <v>17378</v>
      </c>
      <c r="E4599" s="36" t="s">
        <v>16836</v>
      </c>
      <c r="F4599" s="36" t="s">
        <v>18210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28560</v>
      </c>
      <c r="C4600" s="36" t="s">
        <v>188</v>
      </c>
      <c r="D4600" s="36" t="s">
        <v>17046</v>
      </c>
      <c r="E4600" s="36" t="s">
        <v>16984</v>
      </c>
      <c r="F4600" s="36" t="s">
        <v>18210</v>
      </c>
      <c r="G4600" s="36" t="s">
        <v>123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29323</v>
      </c>
      <c r="C4601" s="36" t="s">
        <v>188</v>
      </c>
      <c r="D4601" s="36" t="s">
        <v>17259</v>
      </c>
      <c r="E4601" s="36" t="s">
        <v>16923</v>
      </c>
      <c r="F4601" s="36" t="s">
        <v>18252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29324</v>
      </c>
      <c r="C4602" s="36" t="s">
        <v>188</v>
      </c>
      <c r="D4602" s="36" t="s">
        <v>17701</v>
      </c>
      <c r="E4602" s="36" t="s">
        <v>16914</v>
      </c>
      <c r="F4602" s="36" t="s">
        <v>18252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2812</v>
      </c>
      <c r="B4603" s="36" t="s">
        <v>23567</v>
      </c>
      <c r="C4603" s="36" t="s">
        <v>120</v>
      </c>
      <c r="D4603" s="36" t="s">
        <v>17013</v>
      </c>
      <c r="E4603" s="36" t="s">
        <v>16823</v>
      </c>
      <c r="F4603" s="36" t="s">
        <v>18032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23367</v>
      </c>
      <c r="C4604" s="36" t="s">
        <v>120</v>
      </c>
      <c r="D4604" s="36" t="s">
        <v>17633</v>
      </c>
      <c r="E4604" s="36" t="s">
        <v>16958</v>
      </c>
      <c r="F4604" s="36" t="s">
        <v>18032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23343</v>
      </c>
      <c r="C4605" s="36" t="s">
        <v>120</v>
      </c>
      <c r="D4605" s="36" t="s">
        <v>17120</v>
      </c>
      <c r="E4605" s="36" t="s">
        <v>16960</v>
      </c>
      <c r="F4605" s="36" t="s">
        <v>18032</v>
      </c>
      <c r="G4605" s="36" t="s">
        <v>121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23802</v>
      </c>
      <c r="C4606" s="36" t="s">
        <v>120</v>
      </c>
      <c r="D4606" s="36" t="s">
        <v>17122</v>
      </c>
      <c r="E4606" s="36" t="s">
        <v>16822</v>
      </c>
      <c r="F4606" s="36" t="s">
        <v>18032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23344</v>
      </c>
      <c r="C4607" s="36" t="s">
        <v>120</v>
      </c>
      <c r="D4607" s="36" t="s">
        <v>17015</v>
      </c>
      <c r="E4607" s="36" t="s">
        <v>16822</v>
      </c>
      <c r="F4607" s="36" t="s">
        <v>18032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24975</v>
      </c>
      <c r="C4608" s="36" t="s">
        <v>120</v>
      </c>
      <c r="D4608" s="36" t="s">
        <v>17636</v>
      </c>
      <c r="E4608" s="36" t="s">
        <v>16957</v>
      </c>
      <c r="F4608" s="36" t="s">
        <v>18032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26567</v>
      </c>
      <c r="C4609" s="36" t="s">
        <v>120</v>
      </c>
      <c r="D4609" s="36" t="s">
        <v>17125</v>
      </c>
      <c r="E4609" s="36" t="s">
        <v>16821</v>
      </c>
      <c r="F4609" s="36" t="s">
        <v>18032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26171</v>
      </c>
      <c r="C4610" s="36" t="s">
        <v>120</v>
      </c>
      <c r="D4610" s="36" t="s">
        <v>17017</v>
      </c>
      <c r="E4610" s="36" t="s">
        <v>16819</v>
      </c>
      <c r="F4610" s="36" t="s">
        <v>18032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19192</v>
      </c>
      <c r="C4611" s="36" t="s">
        <v>120</v>
      </c>
      <c r="D4611" s="36" t="s">
        <v>17217</v>
      </c>
      <c r="E4611" s="36" t="s">
        <v>17270</v>
      </c>
      <c r="F4611" s="36" t="s">
        <v>18032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19027</v>
      </c>
      <c r="C4612" s="36" t="s">
        <v>120</v>
      </c>
      <c r="D4612" s="36" t="s">
        <v>17129</v>
      </c>
      <c r="E4612" s="36" t="s">
        <v>16860</v>
      </c>
      <c r="F4612" s="36" t="s">
        <v>18032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19735</v>
      </c>
      <c r="C4613" s="36" t="s">
        <v>120</v>
      </c>
      <c r="D4613" s="36" t="s">
        <v>17130</v>
      </c>
      <c r="E4613" s="36" t="s">
        <v>17670</v>
      </c>
      <c r="F4613" s="36" t="s">
        <v>18032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20245</v>
      </c>
      <c r="C4614" s="36" t="s">
        <v>120</v>
      </c>
      <c r="D4614" s="36" t="s">
        <v>17131</v>
      </c>
      <c r="E4614" s="36" t="s">
        <v>17270</v>
      </c>
      <c r="F4614" s="36" t="s">
        <v>18032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19416</v>
      </c>
      <c r="C4615" s="36" t="s">
        <v>120</v>
      </c>
      <c r="D4615" s="36" t="s">
        <v>17133</v>
      </c>
      <c r="E4615" s="36" t="s">
        <v>16970</v>
      </c>
      <c r="F4615" s="36" t="s">
        <v>18032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19736</v>
      </c>
      <c r="C4616" s="36" t="s">
        <v>120</v>
      </c>
      <c r="D4616" s="36" t="s">
        <v>17134</v>
      </c>
      <c r="E4616" s="36" t="s">
        <v>16932</v>
      </c>
      <c r="F4616" s="36" t="s">
        <v>18032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19417</v>
      </c>
      <c r="C4617" s="36" t="s">
        <v>120</v>
      </c>
      <c r="D4617" s="36" t="s">
        <v>17135</v>
      </c>
      <c r="E4617" s="36" t="s">
        <v>17072</v>
      </c>
      <c r="F4617" s="36" t="s">
        <v>18032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20417</v>
      </c>
      <c r="C4618" s="36" t="s">
        <v>120</v>
      </c>
      <c r="D4618" s="36" t="s">
        <v>17137</v>
      </c>
      <c r="E4618" s="36" t="s">
        <v>16931</v>
      </c>
      <c r="F4618" s="36" t="s">
        <v>18032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19418</v>
      </c>
      <c r="C4619" s="36" t="s">
        <v>120</v>
      </c>
      <c r="D4619" s="36" t="s">
        <v>17138</v>
      </c>
      <c r="E4619" s="36" t="s">
        <v>17152</v>
      </c>
      <c r="F4619" s="36" t="s">
        <v>18032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20588</v>
      </c>
      <c r="C4620" s="36" t="s">
        <v>120</v>
      </c>
      <c r="D4620" s="36" t="s">
        <v>17140</v>
      </c>
      <c r="E4620" s="36" t="s">
        <v>17021</v>
      </c>
      <c r="F4620" s="36" t="s">
        <v>18032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21843</v>
      </c>
      <c r="C4621" s="36" t="s">
        <v>120</v>
      </c>
      <c r="D4621" s="36" t="s">
        <v>17142</v>
      </c>
      <c r="E4621" s="36" t="s">
        <v>16883</v>
      </c>
      <c r="F4621" s="36" t="s">
        <v>18032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21302</v>
      </c>
      <c r="C4622" s="36" t="s">
        <v>120</v>
      </c>
      <c r="D4622" s="36" t="s">
        <v>17143</v>
      </c>
      <c r="E4622" s="36" t="s">
        <v>16850</v>
      </c>
      <c r="F4622" s="36" t="s">
        <v>18032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22721</v>
      </c>
      <c r="C4623" s="36" t="s">
        <v>120</v>
      </c>
      <c r="D4623" s="36" t="s">
        <v>18135</v>
      </c>
      <c r="E4623" s="36" t="s">
        <v>16825</v>
      </c>
      <c r="F4623" s="36" t="s">
        <v>18032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23345</v>
      </c>
      <c r="C4624" s="36" t="s">
        <v>120</v>
      </c>
      <c r="D4624" s="36" t="s">
        <v>17144</v>
      </c>
      <c r="E4624" s="36" t="s">
        <v>17136</v>
      </c>
      <c r="F4624" s="36" t="s">
        <v>18032</v>
      </c>
      <c r="G4624" s="36" t="s">
        <v>121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21079</v>
      </c>
      <c r="C4625" s="36" t="s">
        <v>120</v>
      </c>
      <c r="D4625" s="36" t="s">
        <v>17145</v>
      </c>
      <c r="E4625" s="36" t="s">
        <v>16959</v>
      </c>
      <c r="F4625" s="36" t="s">
        <v>18032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23346</v>
      </c>
      <c r="C4626" s="36" t="s">
        <v>120</v>
      </c>
      <c r="D4626" s="36" t="s">
        <v>17147</v>
      </c>
      <c r="E4626" s="36" t="s">
        <v>16842</v>
      </c>
      <c r="F4626" s="36" t="s">
        <v>18032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23347</v>
      </c>
      <c r="C4627" s="36" t="s">
        <v>120</v>
      </c>
      <c r="D4627" s="36" t="s">
        <v>17150</v>
      </c>
      <c r="E4627" s="36" t="s">
        <v>16912</v>
      </c>
      <c r="F4627" s="36" t="s">
        <v>18032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26223</v>
      </c>
      <c r="C4628" s="36" t="s">
        <v>120</v>
      </c>
      <c r="D4628" s="36" t="s">
        <v>17013</v>
      </c>
      <c r="E4628" s="36" t="s">
        <v>17231</v>
      </c>
      <c r="F4628" s="36" t="s">
        <v>18199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23242</v>
      </c>
      <c r="C4629" s="36" t="s">
        <v>120</v>
      </c>
      <c r="D4629" s="36" t="s">
        <v>17015</v>
      </c>
      <c r="E4629" s="36" t="s">
        <v>16973</v>
      </c>
      <c r="F4629" s="36" t="s">
        <v>18199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23243</v>
      </c>
      <c r="C4630" s="36" t="s">
        <v>120</v>
      </c>
      <c r="D4630" s="36" t="s">
        <v>17123</v>
      </c>
      <c r="E4630" s="36" t="s">
        <v>16951</v>
      </c>
      <c r="F4630" s="36" t="s">
        <v>18199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27342</v>
      </c>
      <c r="C4631" s="36" t="s">
        <v>120</v>
      </c>
      <c r="D4631" s="36" t="s">
        <v>17129</v>
      </c>
      <c r="E4631" s="36" t="s">
        <v>17416</v>
      </c>
      <c r="F4631" s="36" t="s">
        <v>18199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27343</v>
      </c>
      <c r="C4632" s="36" t="s">
        <v>120</v>
      </c>
      <c r="D4632" s="36" t="s">
        <v>17130</v>
      </c>
      <c r="E4632" s="36" t="s">
        <v>17367</v>
      </c>
      <c r="F4632" s="36" t="s">
        <v>18199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27344</v>
      </c>
      <c r="C4633" s="36" t="s">
        <v>120</v>
      </c>
      <c r="D4633" s="36" t="s">
        <v>17137</v>
      </c>
      <c r="E4633" s="36" t="s">
        <v>16827</v>
      </c>
      <c r="F4633" s="36" t="s">
        <v>18199</v>
      </c>
      <c r="G4633" s="36" t="s">
        <v>121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27345</v>
      </c>
      <c r="C4634" s="36" t="s">
        <v>120</v>
      </c>
      <c r="D4634" s="36" t="s">
        <v>17138</v>
      </c>
      <c r="E4634" s="36" t="s">
        <v>17193</v>
      </c>
      <c r="F4634" s="36" t="s">
        <v>18199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25479</v>
      </c>
      <c r="C4635" s="36" t="s">
        <v>120</v>
      </c>
      <c r="D4635" s="36" t="s">
        <v>17140</v>
      </c>
      <c r="E4635" s="36" t="s">
        <v>17457</v>
      </c>
      <c r="F4635" s="36" t="s">
        <v>18199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27346</v>
      </c>
      <c r="C4636" s="36" t="s">
        <v>120</v>
      </c>
      <c r="D4636" s="36" t="s">
        <v>17142</v>
      </c>
      <c r="E4636" s="36" t="s">
        <v>17106</v>
      </c>
      <c r="F4636" s="36" t="s">
        <v>18199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21996</v>
      </c>
      <c r="C4637" s="36" t="s">
        <v>120</v>
      </c>
      <c r="D4637" s="36" t="s">
        <v>17143</v>
      </c>
      <c r="E4637" s="36" t="s">
        <v>17152</v>
      </c>
      <c r="F4637" s="36" t="s">
        <v>18199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25125</v>
      </c>
      <c r="C4638" s="36" t="s">
        <v>120</v>
      </c>
      <c r="D4638" s="36" t="s">
        <v>17144</v>
      </c>
      <c r="E4638" s="36" t="s">
        <v>17233</v>
      </c>
      <c r="F4638" s="36" t="s">
        <v>18199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25126</v>
      </c>
      <c r="C4639" s="36" t="s">
        <v>120</v>
      </c>
      <c r="D4639" s="36" t="s">
        <v>17145</v>
      </c>
      <c r="E4639" s="36" t="s">
        <v>16852</v>
      </c>
      <c r="F4639" s="36" t="s">
        <v>18199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25127</v>
      </c>
      <c r="C4640" s="36" t="s">
        <v>120</v>
      </c>
      <c r="D4640" s="36" t="s">
        <v>17147</v>
      </c>
      <c r="E4640" s="36" t="s">
        <v>16826</v>
      </c>
      <c r="F4640" s="36" t="s">
        <v>18199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25480</v>
      </c>
      <c r="C4641" s="36" t="s">
        <v>120</v>
      </c>
      <c r="D4641" s="36" t="s">
        <v>17150</v>
      </c>
      <c r="E4641" s="36" t="s">
        <v>16850</v>
      </c>
      <c r="F4641" s="36" t="s">
        <v>18199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28396</v>
      </c>
      <c r="C4642" s="36" t="s">
        <v>120</v>
      </c>
      <c r="D4642" s="36" t="s">
        <v>17013</v>
      </c>
      <c r="E4642" s="36" t="s">
        <v>16826</v>
      </c>
      <c r="F4642" s="36" t="s">
        <v>18205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20308</v>
      </c>
      <c r="C4643" s="36" t="s">
        <v>120</v>
      </c>
      <c r="D4643" s="36" t="s">
        <v>17316</v>
      </c>
      <c r="E4643" s="36" t="s">
        <v>16964</v>
      </c>
      <c r="F4643" s="36" t="s">
        <v>18205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28397</v>
      </c>
      <c r="C4644" s="36" t="s">
        <v>120</v>
      </c>
      <c r="D4644" s="36" t="s">
        <v>17138</v>
      </c>
      <c r="E4644" s="36" t="s">
        <v>17121</v>
      </c>
      <c r="F4644" s="36" t="s">
        <v>18205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28398</v>
      </c>
      <c r="C4645" s="36" t="s">
        <v>120</v>
      </c>
      <c r="D4645" s="36" t="s">
        <v>17144</v>
      </c>
      <c r="E4645" s="36" t="s">
        <v>17034</v>
      </c>
      <c r="F4645" s="36" t="s">
        <v>18205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28399</v>
      </c>
      <c r="C4646" s="36" t="s">
        <v>120</v>
      </c>
      <c r="D4646" s="36" t="s">
        <v>17145</v>
      </c>
      <c r="E4646" s="36" t="s">
        <v>17190</v>
      </c>
      <c r="F4646" s="36" t="s">
        <v>18205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28400</v>
      </c>
      <c r="C4647" s="36" t="s">
        <v>120</v>
      </c>
      <c r="D4647" s="36" t="s">
        <v>17147</v>
      </c>
      <c r="E4647" s="36" t="s">
        <v>17190</v>
      </c>
      <c r="F4647" s="36" t="s">
        <v>18205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15617</v>
      </c>
      <c r="C4648" s="36" t="s">
        <v>120</v>
      </c>
      <c r="D4648" s="36" t="s">
        <v>17129</v>
      </c>
      <c r="E4648" s="36" t="s">
        <v>17690</v>
      </c>
      <c r="F4648" s="36" t="s">
        <v>18262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21518</v>
      </c>
      <c r="C4649" s="36" t="s">
        <v>188</v>
      </c>
      <c r="D4649" s="36" t="s">
        <v>17200</v>
      </c>
      <c r="E4649" s="36" t="s">
        <v>16819</v>
      </c>
      <c r="F4649" s="36" t="s">
        <v>18032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23193</v>
      </c>
      <c r="C4650" s="36" t="s">
        <v>188</v>
      </c>
      <c r="D4650" s="36" t="s">
        <v>17201</v>
      </c>
      <c r="E4650" s="36" t="s">
        <v>16874</v>
      </c>
      <c r="F4650" s="36" t="s">
        <v>18032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23194</v>
      </c>
      <c r="C4651" s="36" t="s">
        <v>188</v>
      </c>
      <c r="D4651" s="36" t="s">
        <v>17203</v>
      </c>
      <c r="E4651" s="36" t="s">
        <v>16912</v>
      </c>
      <c r="F4651" s="36" t="s">
        <v>18032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16592</v>
      </c>
      <c r="C4652" s="36" t="s">
        <v>188</v>
      </c>
      <c r="D4652" s="36" t="s">
        <v>17212</v>
      </c>
      <c r="E4652" s="36" t="s">
        <v>16957</v>
      </c>
      <c r="F4652" s="36" t="s">
        <v>18032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18949</v>
      </c>
      <c r="C4653" s="36" t="s">
        <v>188</v>
      </c>
      <c r="D4653" s="36" t="s">
        <v>17242</v>
      </c>
      <c r="E4653" s="36" t="s">
        <v>16821</v>
      </c>
      <c r="F4653" s="36" t="s">
        <v>18032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20475</v>
      </c>
      <c r="C4654" s="36" t="s">
        <v>188</v>
      </c>
      <c r="D4654" s="36" t="s">
        <v>17217</v>
      </c>
      <c r="E4654" s="36" t="s">
        <v>16960</v>
      </c>
      <c r="F4654" s="36" t="s">
        <v>18032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16534</v>
      </c>
      <c r="C4655" s="36" t="s">
        <v>188</v>
      </c>
      <c r="D4655" s="36" t="s">
        <v>17246</v>
      </c>
      <c r="E4655" s="36" t="s">
        <v>16819</v>
      </c>
      <c r="F4655" s="36" t="s">
        <v>18032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19505</v>
      </c>
      <c r="C4656" s="36" t="s">
        <v>188</v>
      </c>
      <c r="D4656" s="36" t="s">
        <v>17129</v>
      </c>
      <c r="E4656" s="36" t="s">
        <v>16960</v>
      </c>
      <c r="F4656" s="36" t="s">
        <v>18032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19506</v>
      </c>
      <c r="C4657" s="36" t="s">
        <v>188</v>
      </c>
      <c r="D4657" s="36" t="s">
        <v>17130</v>
      </c>
      <c r="E4657" s="36" t="s">
        <v>16821</v>
      </c>
      <c r="F4657" s="36" t="s">
        <v>18032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16261</v>
      </c>
      <c r="C4658" s="36" t="s">
        <v>188</v>
      </c>
      <c r="D4658" s="36" t="s">
        <v>17131</v>
      </c>
      <c r="E4658" s="36" t="s">
        <v>16822</v>
      </c>
      <c r="F4658" s="36" t="s">
        <v>18032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19507</v>
      </c>
      <c r="C4659" s="36" t="s">
        <v>188</v>
      </c>
      <c r="D4659" s="36" t="s">
        <v>17133</v>
      </c>
      <c r="E4659" s="36" t="s">
        <v>16958</v>
      </c>
      <c r="F4659" s="36" t="s">
        <v>18032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20955</v>
      </c>
      <c r="C4660" s="36" t="s">
        <v>188</v>
      </c>
      <c r="D4660" s="36" t="s">
        <v>17134</v>
      </c>
      <c r="E4660" s="36" t="s">
        <v>16823</v>
      </c>
      <c r="F4660" s="36" t="s">
        <v>18032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18817</v>
      </c>
      <c r="C4661" s="36" t="s">
        <v>188</v>
      </c>
      <c r="D4661" s="36" t="s">
        <v>17135</v>
      </c>
      <c r="E4661" s="36" t="s">
        <v>16916</v>
      </c>
      <c r="F4661" s="36" t="s">
        <v>18032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20956</v>
      </c>
      <c r="C4662" s="36" t="s">
        <v>188</v>
      </c>
      <c r="D4662" s="36" t="s">
        <v>17137</v>
      </c>
      <c r="E4662" s="36" t="s">
        <v>16964</v>
      </c>
      <c r="F4662" s="36" t="s">
        <v>18032</v>
      </c>
      <c r="G4662" s="36" t="s">
        <v>123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18950</v>
      </c>
      <c r="C4663" s="36" t="s">
        <v>188</v>
      </c>
      <c r="D4663" s="36" t="s">
        <v>17138</v>
      </c>
      <c r="E4663" s="36" t="s">
        <v>16848</v>
      </c>
      <c r="F4663" s="36" t="s">
        <v>18032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20957</v>
      </c>
      <c r="C4664" s="36" t="s">
        <v>188</v>
      </c>
      <c r="D4664" s="36" t="s">
        <v>17140</v>
      </c>
      <c r="E4664" s="36" t="s">
        <v>16880</v>
      </c>
      <c r="F4664" s="36" t="s">
        <v>18032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22369</v>
      </c>
      <c r="C4665" s="36" t="s">
        <v>188</v>
      </c>
      <c r="D4665" s="36" t="s">
        <v>17142</v>
      </c>
      <c r="E4665" s="36" t="s">
        <v>17359</v>
      </c>
      <c r="F4665" s="36" t="s">
        <v>18032</v>
      </c>
      <c r="G4665" s="36" t="s">
        <v>123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23195</v>
      </c>
      <c r="C4666" s="36" t="s">
        <v>188</v>
      </c>
      <c r="D4666" s="36" t="s">
        <v>17143</v>
      </c>
      <c r="E4666" s="36" t="s">
        <v>17232</v>
      </c>
      <c r="F4666" s="36" t="s">
        <v>18032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24081</v>
      </c>
      <c r="C4667" s="36" t="s">
        <v>188</v>
      </c>
      <c r="D4667" s="36" t="s">
        <v>18135</v>
      </c>
      <c r="E4667" s="36" t="s">
        <v>17022</v>
      </c>
      <c r="F4667" s="36" t="s">
        <v>18032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23383</v>
      </c>
      <c r="C4668" s="36" t="s">
        <v>188</v>
      </c>
      <c r="D4668" s="36" t="s">
        <v>17144</v>
      </c>
      <c r="E4668" s="36" t="s">
        <v>16973</v>
      </c>
      <c r="F4668" s="36" t="s">
        <v>18032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23384</v>
      </c>
      <c r="C4669" s="36" t="s">
        <v>188</v>
      </c>
      <c r="D4669" s="36" t="s">
        <v>17145</v>
      </c>
      <c r="E4669" s="36" t="s">
        <v>16979</v>
      </c>
      <c r="F4669" s="36" t="s">
        <v>18032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24683</v>
      </c>
      <c r="C4670" s="36" t="s">
        <v>188</v>
      </c>
      <c r="D4670" s="36" t="s">
        <v>17147</v>
      </c>
      <c r="E4670" s="36" t="s">
        <v>16979</v>
      </c>
      <c r="F4670" s="36" t="s">
        <v>18032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23642</v>
      </c>
      <c r="C4671" s="36" t="s">
        <v>188</v>
      </c>
      <c r="D4671" s="36" t="s">
        <v>17150</v>
      </c>
      <c r="E4671" s="36" t="s">
        <v>17202</v>
      </c>
      <c r="F4671" s="36" t="s">
        <v>18032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27846</v>
      </c>
      <c r="C4672" s="36" t="s">
        <v>188</v>
      </c>
      <c r="D4672" s="36" t="s">
        <v>17130</v>
      </c>
      <c r="E4672" s="36" t="s">
        <v>16880</v>
      </c>
      <c r="F4672" s="36" t="s">
        <v>18199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27847</v>
      </c>
      <c r="C4673" s="36" t="s">
        <v>188</v>
      </c>
      <c r="D4673" s="36" t="s">
        <v>17131</v>
      </c>
      <c r="E4673" s="36" t="s">
        <v>16845</v>
      </c>
      <c r="F4673" s="36" t="s">
        <v>18199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27848</v>
      </c>
      <c r="C4674" s="36" t="s">
        <v>188</v>
      </c>
      <c r="D4674" s="36" t="s">
        <v>17134</v>
      </c>
      <c r="E4674" s="36" t="s">
        <v>16920</v>
      </c>
      <c r="F4674" s="36" t="s">
        <v>18199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27849</v>
      </c>
      <c r="C4675" s="36" t="s">
        <v>188</v>
      </c>
      <c r="D4675" s="36" t="s">
        <v>17135</v>
      </c>
      <c r="E4675" s="36" t="s">
        <v>17050</v>
      </c>
      <c r="F4675" s="36" t="s">
        <v>18199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27850</v>
      </c>
      <c r="C4676" s="36" t="s">
        <v>188</v>
      </c>
      <c r="D4676" s="36" t="s">
        <v>17137</v>
      </c>
      <c r="E4676" s="36" t="s">
        <v>16883</v>
      </c>
      <c r="F4676" s="36" t="s">
        <v>18199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22779</v>
      </c>
      <c r="C4677" s="36" t="s">
        <v>188</v>
      </c>
      <c r="D4677" s="36" t="s">
        <v>17138</v>
      </c>
      <c r="E4677" s="36" t="s">
        <v>17232</v>
      </c>
      <c r="F4677" s="36" t="s">
        <v>18199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27851</v>
      </c>
      <c r="C4678" s="36" t="s">
        <v>188</v>
      </c>
      <c r="D4678" s="36" t="s">
        <v>17140</v>
      </c>
      <c r="E4678" s="36" t="s">
        <v>16885</v>
      </c>
      <c r="F4678" s="36" t="s">
        <v>18199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25214</v>
      </c>
      <c r="C4679" s="36" t="s">
        <v>188</v>
      </c>
      <c r="D4679" s="36" t="s">
        <v>17142</v>
      </c>
      <c r="E4679" s="36" t="s">
        <v>16929</v>
      </c>
      <c r="F4679" s="36" t="s">
        <v>18199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24138</v>
      </c>
      <c r="C4680" s="36" t="s">
        <v>188</v>
      </c>
      <c r="D4680" s="36" t="s">
        <v>17143</v>
      </c>
      <c r="E4680" s="36" t="s">
        <v>17235</v>
      </c>
      <c r="F4680" s="36" t="s">
        <v>18199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23830</v>
      </c>
      <c r="C4681" s="36" t="s">
        <v>188</v>
      </c>
      <c r="D4681" s="36" t="s">
        <v>17144</v>
      </c>
      <c r="E4681" s="36" t="s">
        <v>16932</v>
      </c>
      <c r="F4681" s="36" t="s">
        <v>18199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25550</v>
      </c>
      <c r="C4682" s="36" t="s">
        <v>188</v>
      </c>
      <c r="D4682" s="36" t="s">
        <v>17145</v>
      </c>
      <c r="E4682" s="36" t="s">
        <v>17058</v>
      </c>
      <c r="F4682" s="36" t="s">
        <v>18199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20361</v>
      </c>
      <c r="C4683" s="36" t="s">
        <v>188</v>
      </c>
      <c r="D4683" s="36" t="s">
        <v>17316</v>
      </c>
      <c r="E4683" s="36" t="s">
        <v>17019</v>
      </c>
      <c r="F4683" s="36" t="s">
        <v>18205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28185</v>
      </c>
      <c r="C4684" s="36" t="s">
        <v>188</v>
      </c>
      <c r="D4684" s="36" t="s">
        <v>17142</v>
      </c>
      <c r="E4684" s="36" t="s">
        <v>16931</v>
      </c>
      <c r="F4684" s="36" t="s">
        <v>18205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28186</v>
      </c>
      <c r="C4685" s="36" t="s">
        <v>188</v>
      </c>
      <c r="D4685" s="36" t="s">
        <v>17143</v>
      </c>
      <c r="E4685" s="36" t="s">
        <v>16979</v>
      </c>
      <c r="F4685" s="36" t="s">
        <v>18205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15646</v>
      </c>
      <c r="C4686" s="36" t="s">
        <v>188</v>
      </c>
      <c r="D4686" s="36" t="s">
        <v>17129</v>
      </c>
      <c r="E4686" s="36" t="s">
        <v>17002</v>
      </c>
      <c r="F4686" s="36" t="s">
        <v>18262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/>
      <c r="B4687" s="36" t="s">
        <v>22084</v>
      </c>
      <c r="C4687" s="36" t="s">
        <v>120</v>
      </c>
      <c r="D4687" s="36" t="s">
        <v>29029</v>
      </c>
      <c r="E4687" s="36" t="s">
        <v>17769</v>
      </c>
      <c r="F4687" s="36" t="s">
        <v>18032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19599</v>
      </c>
      <c r="C4688" s="36" t="s">
        <v>120</v>
      </c>
      <c r="D4688" s="36" t="s">
        <v>29087</v>
      </c>
      <c r="E4688" s="36" t="s">
        <v>17075</v>
      </c>
      <c r="F4688" s="36" t="s">
        <v>18032</v>
      </c>
      <c r="G4688" s="36" t="s">
        <v>121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19419</v>
      </c>
      <c r="C4689" s="36" t="s">
        <v>120</v>
      </c>
      <c r="D4689" s="36" t="s">
        <v>29031</v>
      </c>
      <c r="E4689" s="36" t="s">
        <v>17066</v>
      </c>
      <c r="F4689" s="36" t="s">
        <v>18032</v>
      </c>
      <c r="G4689" s="36" t="s">
        <v>121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19845</v>
      </c>
      <c r="C4690" s="36" t="s">
        <v>120</v>
      </c>
      <c r="D4690" s="36" t="s">
        <v>29088</v>
      </c>
      <c r="E4690" s="36" t="s">
        <v>17001</v>
      </c>
      <c r="F4690" s="36" t="s">
        <v>18032</v>
      </c>
      <c r="G4690" s="36" t="s">
        <v>121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19846</v>
      </c>
      <c r="C4691" s="36" t="s">
        <v>120</v>
      </c>
      <c r="D4691" s="36" t="s">
        <v>29089</v>
      </c>
      <c r="E4691" s="36" t="s">
        <v>17014</v>
      </c>
      <c r="F4691" s="36" t="s">
        <v>18032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23594</v>
      </c>
      <c r="C4692" s="36" t="s">
        <v>120</v>
      </c>
      <c r="D4692" s="36" t="s">
        <v>29094</v>
      </c>
      <c r="E4692" s="36" t="s">
        <v>16917</v>
      </c>
      <c r="F4692" s="36" t="s">
        <v>18032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23348</v>
      </c>
      <c r="C4693" s="36" t="s">
        <v>120</v>
      </c>
      <c r="D4693" s="36" t="s">
        <v>29095</v>
      </c>
      <c r="E4693" s="36" t="s">
        <v>16823</v>
      </c>
      <c r="F4693" s="36" t="s">
        <v>18032</v>
      </c>
      <c r="G4693" s="36" t="s">
        <v>121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19737</v>
      </c>
      <c r="C4694" s="36" t="s">
        <v>120</v>
      </c>
      <c r="D4694" s="36" t="s">
        <v>29097</v>
      </c>
      <c r="E4694" s="36" t="s">
        <v>16958</v>
      </c>
      <c r="F4694" s="36" t="s">
        <v>18032</v>
      </c>
      <c r="G4694" s="36" t="s">
        <v>121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25452</v>
      </c>
      <c r="C4695" s="36" t="s">
        <v>120</v>
      </c>
      <c r="D4695" s="36" t="s">
        <v>29070</v>
      </c>
      <c r="E4695" s="36" t="s">
        <v>16823</v>
      </c>
      <c r="F4695" s="36" t="s">
        <v>18032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25453</v>
      </c>
      <c r="C4696" s="36" t="s">
        <v>120</v>
      </c>
      <c r="D4696" s="36" t="s">
        <v>29102</v>
      </c>
      <c r="E4696" s="36" t="s">
        <v>16957</v>
      </c>
      <c r="F4696" s="36" t="s">
        <v>18032</v>
      </c>
      <c r="G4696" s="36" t="s">
        <v>121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25454</v>
      </c>
      <c r="C4697" s="36" t="s">
        <v>120</v>
      </c>
      <c r="D4697" s="36" t="s">
        <v>28568</v>
      </c>
      <c r="E4697" s="36" t="s">
        <v>16819</v>
      </c>
      <c r="F4697" s="36" t="s">
        <v>18032</v>
      </c>
      <c r="G4697" s="36" t="s">
        <v>121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22432</v>
      </c>
      <c r="C4698" s="36" t="s">
        <v>120</v>
      </c>
      <c r="D4698" s="36" t="s">
        <v>29088</v>
      </c>
      <c r="E4698" s="36" t="s">
        <v>16974</v>
      </c>
      <c r="F4698" s="36" t="s">
        <v>18199</v>
      </c>
      <c r="G4698" s="36" t="s">
        <v>121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25128</v>
      </c>
      <c r="C4699" s="36" t="s">
        <v>120</v>
      </c>
      <c r="D4699" s="36" t="s">
        <v>29089</v>
      </c>
      <c r="E4699" s="36" t="s">
        <v>17188</v>
      </c>
      <c r="F4699" s="36" t="s">
        <v>18199</v>
      </c>
      <c r="G4699" s="36" t="s">
        <v>121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23428</v>
      </c>
      <c r="C4700" s="36" t="s">
        <v>120</v>
      </c>
      <c r="D4700" s="36" t="s">
        <v>29094</v>
      </c>
      <c r="E4700" s="36" t="s">
        <v>16927</v>
      </c>
      <c r="F4700" s="36" t="s">
        <v>18199</v>
      </c>
      <c r="G4700" s="36" t="s">
        <v>121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25129</v>
      </c>
      <c r="C4701" s="36" t="s">
        <v>120</v>
      </c>
      <c r="D4701" s="36" t="s">
        <v>29095</v>
      </c>
      <c r="E4701" s="36" t="s">
        <v>16920</v>
      </c>
      <c r="F4701" s="36" t="s">
        <v>18199</v>
      </c>
      <c r="G4701" s="36" t="s">
        <v>121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27347</v>
      </c>
      <c r="C4702" s="36" t="s">
        <v>120</v>
      </c>
      <c r="D4702" s="36" t="s">
        <v>29097</v>
      </c>
      <c r="E4702" s="36" t="s">
        <v>16914</v>
      </c>
      <c r="F4702" s="36" t="s">
        <v>18199</v>
      </c>
      <c r="G4702" s="36" t="s">
        <v>121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25827</v>
      </c>
      <c r="C4703" s="36" t="s">
        <v>120</v>
      </c>
      <c r="D4703" s="36" t="s">
        <v>29070</v>
      </c>
      <c r="E4703" s="36" t="s">
        <v>17136</v>
      </c>
      <c r="F4703" s="36" t="s">
        <v>18199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28401</v>
      </c>
      <c r="C4704" s="36" t="s">
        <v>120</v>
      </c>
      <c r="D4704" s="36" t="s">
        <v>29088</v>
      </c>
      <c r="E4704" s="36" t="s">
        <v>16862</v>
      </c>
      <c r="F4704" s="36" t="s">
        <v>18205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18818</v>
      </c>
      <c r="C4705" s="36" t="s">
        <v>188</v>
      </c>
      <c r="D4705" s="36" t="s">
        <v>29086</v>
      </c>
      <c r="E4705" s="36" t="s">
        <v>16875</v>
      </c>
      <c r="F4705" s="36" t="s">
        <v>18032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21519</v>
      </c>
      <c r="C4706" s="36" t="s">
        <v>188</v>
      </c>
      <c r="D4706" s="36" t="s">
        <v>18134</v>
      </c>
      <c r="E4706" s="36" t="s">
        <v>16822</v>
      </c>
      <c r="F4706" s="36" t="s">
        <v>18032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16674</v>
      </c>
      <c r="C4707" s="36" t="s">
        <v>188</v>
      </c>
      <c r="D4707" s="36" t="s">
        <v>29029</v>
      </c>
      <c r="E4707" s="36" t="s">
        <v>16874</v>
      </c>
      <c r="F4707" s="36" t="s">
        <v>18032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19905</v>
      </c>
      <c r="C4708" s="36" t="s">
        <v>188</v>
      </c>
      <c r="D4708" s="36" t="s">
        <v>29087</v>
      </c>
      <c r="E4708" s="36" t="s">
        <v>16874</v>
      </c>
      <c r="F4708" s="36" t="s">
        <v>18032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19906</v>
      </c>
      <c r="C4709" s="36" t="s">
        <v>188</v>
      </c>
      <c r="D4709" s="36" t="s">
        <v>29031</v>
      </c>
      <c r="E4709" s="36" t="s">
        <v>16959</v>
      </c>
      <c r="F4709" s="36" t="s">
        <v>18032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19691</v>
      </c>
      <c r="C4710" s="36" t="s">
        <v>188</v>
      </c>
      <c r="D4710" s="36" t="s">
        <v>29088</v>
      </c>
      <c r="E4710" s="36" t="s">
        <v>17050</v>
      </c>
      <c r="F4710" s="36" t="s">
        <v>18032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25015</v>
      </c>
      <c r="C4711" s="36" t="s">
        <v>188</v>
      </c>
      <c r="D4711" s="36" t="s">
        <v>29089</v>
      </c>
      <c r="E4711" s="36" t="s">
        <v>17001</v>
      </c>
      <c r="F4711" s="36" t="s">
        <v>18032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27852</v>
      </c>
      <c r="C4712" s="36" t="s">
        <v>188</v>
      </c>
      <c r="D4712" s="36" t="s">
        <v>25617</v>
      </c>
      <c r="E4712" s="36" t="s">
        <v>16951</v>
      </c>
      <c r="F4712" s="36" t="s">
        <v>18199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24776</v>
      </c>
      <c r="C4713" s="36" t="s">
        <v>188</v>
      </c>
      <c r="D4713" s="36" t="s">
        <v>29029</v>
      </c>
      <c r="E4713" s="36" t="s">
        <v>16968</v>
      </c>
      <c r="F4713" s="36" t="s">
        <v>18199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26278</v>
      </c>
      <c r="C4714" s="36" t="s">
        <v>188</v>
      </c>
      <c r="D4714" s="36" t="s">
        <v>29087</v>
      </c>
      <c r="E4714" s="36" t="s">
        <v>16881</v>
      </c>
      <c r="F4714" s="36" t="s">
        <v>18199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25215</v>
      </c>
      <c r="C4715" s="36" t="s">
        <v>188</v>
      </c>
      <c r="D4715" s="36" t="s">
        <v>29031</v>
      </c>
      <c r="E4715" s="36" t="s">
        <v>16852</v>
      </c>
      <c r="F4715" s="36" t="s">
        <v>18199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25216</v>
      </c>
      <c r="C4716" s="36" t="s">
        <v>188</v>
      </c>
      <c r="D4716" s="36" t="s">
        <v>29088</v>
      </c>
      <c r="E4716" s="36" t="s">
        <v>16841</v>
      </c>
      <c r="F4716" s="36" t="s">
        <v>18199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25217</v>
      </c>
      <c r="C4717" s="36" t="s">
        <v>188</v>
      </c>
      <c r="D4717" s="36" t="s">
        <v>29089</v>
      </c>
      <c r="E4717" s="36" t="s">
        <v>17002</v>
      </c>
      <c r="F4717" s="36" t="s">
        <v>18199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28187</v>
      </c>
      <c r="C4718" s="36" t="s">
        <v>188</v>
      </c>
      <c r="D4718" s="36" t="s">
        <v>29029</v>
      </c>
      <c r="E4718" s="36" t="s">
        <v>16850</v>
      </c>
      <c r="F4718" s="36" t="s">
        <v>18205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28188</v>
      </c>
      <c r="C4719" s="36" t="s">
        <v>188</v>
      </c>
      <c r="D4719" s="36" t="s">
        <v>29087</v>
      </c>
      <c r="E4719" s="36" t="s">
        <v>17309</v>
      </c>
      <c r="F4719" s="36" t="s">
        <v>18205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2943</v>
      </c>
      <c r="B4720" s="36" t="s">
        <v>29001</v>
      </c>
      <c r="C4720" s="36" t="s">
        <v>120</v>
      </c>
      <c r="D4720" s="36" t="s">
        <v>17472</v>
      </c>
      <c r="E4720" s="36" t="s">
        <v>18018</v>
      </c>
      <c r="F4720" s="36" t="s">
        <v>18032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15259</v>
      </c>
      <c r="C4721" s="36" t="s">
        <v>120</v>
      </c>
      <c r="D4721" s="36" t="s">
        <v>17549</v>
      </c>
      <c r="E4721" s="36" t="s">
        <v>17076</v>
      </c>
      <c r="F4721" s="36" t="s">
        <v>18032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23368</v>
      </c>
      <c r="C4722" s="36" t="s">
        <v>120</v>
      </c>
      <c r="D4722" s="36" t="s">
        <v>17552</v>
      </c>
      <c r="E4722" s="36" t="s">
        <v>17220</v>
      </c>
      <c r="F4722" s="36" t="s">
        <v>18032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21863</v>
      </c>
      <c r="C4723" s="36" t="s">
        <v>120</v>
      </c>
      <c r="D4723" s="36" t="s">
        <v>17354</v>
      </c>
      <c r="E4723" s="36" t="s">
        <v>17577</v>
      </c>
      <c r="F4723" s="36" t="s">
        <v>18032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21483</v>
      </c>
      <c r="C4724" s="36" t="s">
        <v>120</v>
      </c>
      <c r="D4724" s="36" t="s">
        <v>17701</v>
      </c>
      <c r="E4724" s="36" t="s">
        <v>17616</v>
      </c>
      <c r="F4724" s="36" t="s">
        <v>18032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26568</v>
      </c>
      <c r="C4725" s="36" t="s">
        <v>120</v>
      </c>
      <c r="D4725" s="36" t="s">
        <v>17356</v>
      </c>
      <c r="E4725" s="36" t="s">
        <v>16884</v>
      </c>
      <c r="F4725" s="36" t="s">
        <v>18032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26569</v>
      </c>
      <c r="C4726" s="36" t="s">
        <v>120</v>
      </c>
      <c r="D4726" s="36" t="s">
        <v>17267</v>
      </c>
      <c r="E4726" s="36" t="s">
        <v>16912</v>
      </c>
      <c r="F4726" s="36" t="s">
        <v>18032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26570</v>
      </c>
      <c r="C4727" s="36" t="s">
        <v>120</v>
      </c>
      <c r="D4727" s="36" t="s">
        <v>17271</v>
      </c>
      <c r="E4727" s="36" t="s">
        <v>16951</v>
      </c>
      <c r="F4727" s="36" t="s">
        <v>18032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23677</v>
      </c>
      <c r="C4728" s="36" t="s">
        <v>120</v>
      </c>
      <c r="D4728" s="36" t="s">
        <v>18070</v>
      </c>
      <c r="E4728" s="36" t="s">
        <v>17088</v>
      </c>
      <c r="F4728" s="36" t="s">
        <v>18199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21573</v>
      </c>
      <c r="C4729" s="36" t="s">
        <v>120</v>
      </c>
      <c r="D4729" s="36" t="s">
        <v>18912</v>
      </c>
      <c r="E4729" s="36" t="s">
        <v>17090</v>
      </c>
      <c r="F4729" s="36" t="s">
        <v>18199</v>
      </c>
      <c r="G4729" s="36" t="s">
        <v>123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23678</v>
      </c>
      <c r="C4730" s="36" t="s">
        <v>120</v>
      </c>
      <c r="D4730" s="36" t="s">
        <v>17951</v>
      </c>
      <c r="E4730" s="36" t="s">
        <v>16944</v>
      </c>
      <c r="F4730" s="36" t="s">
        <v>18199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23687</v>
      </c>
      <c r="C4731" s="36" t="s">
        <v>120</v>
      </c>
      <c r="D4731" s="36" t="s">
        <v>17356</v>
      </c>
      <c r="E4731" s="36" t="s">
        <v>17546</v>
      </c>
      <c r="F4731" s="36" t="s">
        <v>18199</v>
      </c>
      <c r="G4731" s="36" t="s">
        <v>121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21574</v>
      </c>
      <c r="C4732" s="36" t="s">
        <v>120</v>
      </c>
      <c r="D4732" s="36" t="s">
        <v>18140</v>
      </c>
      <c r="E4732" s="36" t="s">
        <v>17390</v>
      </c>
      <c r="F4732" s="36" t="s">
        <v>18199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23679</v>
      </c>
      <c r="C4733" s="36" t="s">
        <v>120</v>
      </c>
      <c r="D4733" s="36" t="s">
        <v>18767</v>
      </c>
      <c r="E4733" s="36" t="s">
        <v>16827</v>
      </c>
      <c r="F4733" s="36" t="s">
        <v>18199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16015</v>
      </c>
      <c r="C4734" s="36" t="s">
        <v>120</v>
      </c>
      <c r="D4734" s="36" t="s">
        <v>18559</v>
      </c>
      <c r="E4734" s="36" t="s">
        <v>16939</v>
      </c>
      <c r="F4734" s="36" t="s">
        <v>18210</v>
      </c>
      <c r="G4734" s="36" t="s">
        <v>123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16262</v>
      </c>
      <c r="C4735" s="36" t="s">
        <v>188</v>
      </c>
      <c r="D4735" s="36" t="s">
        <v>18054</v>
      </c>
      <c r="E4735" s="36" t="s">
        <v>17716</v>
      </c>
      <c r="F4735" s="36" t="s">
        <v>18032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16263</v>
      </c>
      <c r="C4736" s="36" t="s">
        <v>188</v>
      </c>
      <c r="D4736" s="36" t="s">
        <v>17472</v>
      </c>
      <c r="E4736" s="36" t="s">
        <v>16904</v>
      </c>
      <c r="F4736" s="36" t="s">
        <v>18032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26789</v>
      </c>
      <c r="C4737" s="36" t="s">
        <v>188</v>
      </c>
      <c r="D4737" s="36" t="s">
        <v>17549</v>
      </c>
      <c r="E4737" s="36" t="s">
        <v>16842</v>
      </c>
      <c r="F4737" s="36" t="s">
        <v>18032</v>
      </c>
      <c r="G4737" s="36" t="s">
        <v>123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26790</v>
      </c>
      <c r="C4738" s="36" t="s">
        <v>188</v>
      </c>
      <c r="D4738" s="36" t="s">
        <v>17354</v>
      </c>
      <c r="E4738" s="36" t="s">
        <v>17000</v>
      </c>
      <c r="F4738" s="36" t="s">
        <v>18032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26791</v>
      </c>
      <c r="C4739" s="36" t="s">
        <v>188</v>
      </c>
      <c r="D4739" s="36" t="s">
        <v>17701</v>
      </c>
      <c r="E4739" s="36" t="s">
        <v>16827</v>
      </c>
      <c r="F4739" s="36" t="s">
        <v>18032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26062</v>
      </c>
      <c r="C4740" s="36" t="s">
        <v>188</v>
      </c>
      <c r="D4740" s="36" t="s">
        <v>17269</v>
      </c>
      <c r="E4740" s="36" t="s">
        <v>17553</v>
      </c>
      <c r="F4740" s="36" t="s">
        <v>18032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23665</v>
      </c>
      <c r="C4741" s="36" t="s">
        <v>188</v>
      </c>
      <c r="D4741" s="36" t="s">
        <v>19276</v>
      </c>
      <c r="E4741" s="36" t="s">
        <v>17416</v>
      </c>
      <c r="F4741" s="36" t="s">
        <v>18199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23666</v>
      </c>
      <c r="C4742" s="36" t="s">
        <v>188</v>
      </c>
      <c r="D4742" s="36" t="s">
        <v>17647</v>
      </c>
      <c r="E4742" s="36" t="s">
        <v>17088</v>
      </c>
      <c r="F4742" s="36" t="s">
        <v>18199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23667</v>
      </c>
      <c r="C4743" s="36" t="s">
        <v>188</v>
      </c>
      <c r="D4743" s="36" t="s">
        <v>17549</v>
      </c>
      <c r="E4743" s="36" t="s">
        <v>16940</v>
      </c>
      <c r="F4743" s="36" t="s">
        <v>18199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23668</v>
      </c>
      <c r="C4744" s="36" t="s">
        <v>188</v>
      </c>
      <c r="D4744" s="36" t="s">
        <v>18070</v>
      </c>
      <c r="E4744" s="36" t="s">
        <v>17643</v>
      </c>
      <c r="F4744" s="36" t="s">
        <v>18199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16016</v>
      </c>
      <c r="C4745" s="36" t="s">
        <v>188</v>
      </c>
      <c r="D4745" s="36" t="s">
        <v>17900</v>
      </c>
      <c r="E4745" s="36" t="s">
        <v>16939</v>
      </c>
      <c r="F4745" s="36" t="s">
        <v>18210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15746</v>
      </c>
      <c r="C4746" s="36" t="s">
        <v>188</v>
      </c>
      <c r="D4746" s="36" t="s">
        <v>17901</v>
      </c>
      <c r="E4746" s="36" t="s">
        <v>16835</v>
      </c>
      <c r="F4746" s="36" t="s">
        <v>18210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/>
      <c r="B4747" s="36" t="s">
        <v>25715</v>
      </c>
      <c r="C4747" s="36" t="s">
        <v>120</v>
      </c>
      <c r="D4747" s="36" t="s">
        <v>17902</v>
      </c>
      <c r="E4747" s="36" t="s">
        <v>16862</v>
      </c>
      <c r="F4747" s="36" t="s">
        <v>18032</v>
      </c>
      <c r="G4747" s="36" t="s">
        <v>121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25802</v>
      </c>
      <c r="C4748" s="36" t="s">
        <v>120</v>
      </c>
      <c r="D4748" s="36" t="s">
        <v>17903</v>
      </c>
      <c r="E4748" s="36" t="s">
        <v>16856</v>
      </c>
      <c r="F4748" s="36" t="s">
        <v>18032</v>
      </c>
      <c r="G4748" s="36" t="s">
        <v>121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21822</v>
      </c>
      <c r="C4749" s="36" t="s">
        <v>120</v>
      </c>
      <c r="D4749" s="36" t="s">
        <v>18615</v>
      </c>
      <c r="E4749" s="36" t="s">
        <v>17002</v>
      </c>
      <c r="F4749" s="36" t="s">
        <v>18199</v>
      </c>
      <c r="G4749" s="36" t="s">
        <v>121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21348</v>
      </c>
      <c r="C4750" s="36" t="s">
        <v>188</v>
      </c>
      <c r="D4750" s="36" t="s">
        <v>21349</v>
      </c>
      <c r="E4750" s="36" t="s">
        <v>17023</v>
      </c>
      <c r="F4750" s="36" t="s">
        <v>18032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23643</v>
      </c>
      <c r="C4751" s="36" t="s">
        <v>188</v>
      </c>
      <c r="D4751" s="36" t="s">
        <v>21288</v>
      </c>
      <c r="E4751" s="36" t="s">
        <v>16827</v>
      </c>
      <c r="F4751" s="36" t="s">
        <v>18032</v>
      </c>
      <c r="G4751" s="36" t="s">
        <v>123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26792</v>
      </c>
      <c r="C4752" s="36" t="s">
        <v>188</v>
      </c>
      <c r="D4752" s="36" t="s">
        <v>17902</v>
      </c>
      <c r="E4752" s="36" t="s">
        <v>17236</v>
      </c>
      <c r="F4752" s="36" t="s">
        <v>18032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2946</v>
      </c>
      <c r="B4753" s="36" t="s">
        <v>20387</v>
      </c>
      <c r="C4753" s="36" t="s">
        <v>120</v>
      </c>
      <c r="D4753" s="36" t="s">
        <v>16997</v>
      </c>
      <c r="E4753" s="36" t="s">
        <v>16944</v>
      </c>
      <c r="F4753" s="36" t="s">
        <v>18032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21459</v>
      </c>
      <c r="C4754" s="36" t="s">
        <v>120</v>
      </c>
      <c r="D4754" s="36" t="s">
        <v>16851</v>
      </c>
      <c r="E4754" s="36" t="s">
        <v>17293</v>
      </c>
      <c r="F4754" s="36" t="s">
        <v>18032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19600</v>
      </c>
      <c r="C4755" s="36" t="s">
        <v>120</v>
      </c>
      <c r="D4755" s="36" t="s">
        <v>17073</v>
      </c>
      <c r="E4755" s="36" t="s">
        <v>17091</v>
      </c>
      <c r="F4755" s="36" t="s">
        <v>18032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27069</v>
      </c>
      <c r="C4756" s="36" t="s">
        <v>120</v>
      </c>
      <c r="D4756" s="36" t="s">
        <v>16853</v>
      </c>
      <c r="E4756" s="36" t="s">
        <v>16938</v>
      </c>
      <c r="F4756" s="36" t="s">
        <v>18032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20851</v>
      </c>
      <c r="C4757" s="36" t="s">
        <v>120</v>
      </c>
      <c r="D4757" s="36" t="s">
        <v>16998</v>
      </c>
      <c r="E4757" s="36" t="s">
        <v>17350</v>
      </c>
      <c r="F4757" s="36" t="s">
        <v>18032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23595</v>
      </c>
      <c r="C4758" s="36" t="s">
        <v>120</v>
      </c>
      <c r="D4758" s="36" t="s">
        <v>16999</v>
      </c>
      <c r="E4758" s="36" t="s">
        <v>16932</v>
      </c>
      <c r="F4758" s="36" t="s">
        <v>18032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20418</v>
      </c>
      <c r="C4759" s="36" t="s">
        <v>120</v>
      </c>
      <c r="D4759" s="36" t="s">
        <v>16857</v>
      </c>
      <c r="E4759" s="36" t="s">
        <v>16841</v>
      </c>
      <c r="F4759" s="36" t="s">
        <v>18032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23160</v>
      </c>
      <c r="C4760" s="36" t="s">
        <v>120</v>
      </c>
      <c r="D4760" s="36" t="s">
        <v>16859</v>
      </c>
      <c r="E4760" s="36" t="s">
        <v>16826</v>
      </c>
      <c r="F4760" s="36" t="s">
        <v>18032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19193</v>
      </c>
      <c r="C4761" s="36" t="s">
        <v>120</v>
      </c>
      <c r="D4761" s="36" t="s">
        <v>16861</v>
      </c>
      <c r="E4761" s="36" t="s">
        <v>16876</v>
      </c>
      <c r="F4761" s="36" t="s">
        <v>18032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25060</v>
      </c>
      <c r="C4762" s="36" t="s">
        <v>120</v>
      </c>
      <c r="D4762" s="36" t="s">
        <v>16863</v>
      </c>
      <c r="E4762" s="36" t="s">
        <v>16848</v>
      </c>
      <c r="F4762" s="36" t="s">
        <v>18032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23161</v>
      </c>
      <c r="C4763" s="36" t="s">
        <v>120</v>
      </c>
      <c r="D4763" s="36" t="s">
        <v>17003</v>
      </c>
      <c r="E4763" s="36" t="s">
        <v>16912</v>
      </c>
      <c r="F4763" s="36" t="s">
        <v>18032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21460</v>
      </c>
      <c r="C4764" s="36" t="s">
        <v>120</v>
      </c>
      <c r="D4764" s="36" t="s">
        <v>17005</v>
      </c>
      <c r="E4764" s="36" t="s">
        <v>16874</v>
      </c>
      <c r="F4764" s="36" t="s">
        <v>18032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26172</v>
      </c>
      <c r="C4765" s="36" t="s">
        <v>120</v>
      </c>
      <c r="D4765" s="36" t="s">
        <v>16865</v>
      </c>
      <c r="E4765" s="36" t="s">
        <v>16957</v>
      </c>
      <c r="F4765" s="36" t="s">
        <v>18032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23841</v>
      </c>
      <c r="C4766" s="36" t="s">
        <v>120</v>
      </c>
      <c r="D4766" s="36" t="s">
        <v>16997</v>
      </c>
      <c r="E4766" s="36" t="s">
        <v>17091</v>
      </c>
      <c r="F4766" s="36" t="s">
        <v>18199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23842</v>
      </c>
      <c r="C4767" s="36" t="s">
        <v>120</v>
      </c>
      <c r="D4767" s="36" t="s">
        <v>17073</v>
      </c>
      <c r="E4767" s="36" t="s">
        <v>16940</v>
      </c>
      <c r="F4767" s="36" t="s">
        <v>18199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25481</v>
      </c>
      <c r="C4768" s="36" t="s">
        <v>120</v>
      </c>
      <c r="D4768" s="36" t="s">
        <v>16998</v>
      </c>
      <c r="E4768" s="36" t="s">
        <v>16890</v>
      </c>
      <c r="F4768" s="36" t="s">
        <v>18199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21758</v>
      </c>
      <c r="C4769" s="36" t="s">
        <v>120</v>
      </c>
      <c r="D4769" s="36" t="s">
        <v>16999</v>
      </c>
      <c r="E4769" s="36" t="s">
        <v>17103</v>
      </c>
      <c r="F4769" s="36" t="s">
        <v>18199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27348</v>
      </c>
      <c r="C4770" s="36" t="s">
        <v>120</v>
      </c>
      <c r="D4770" s="36" t="s">
        <v>16857</v>
      </c>
      <c r="E4770" s="36" t="s">
        <v>17389</v>
      </c>
      <c r="F4770" s="36" t="s">
        <v>18199</v>
      </c>
      <c r="G4770" s="36" t="s">
        <v>121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24457</v>
      </c>
      <c r="C4771" s="36" t="s">
        <v>120</v>
      </c>
      <c r="D4771" s="36" t="s">
        <v>16859</v>
      </c>
      <c r="E4771" s="36" t="s">
        <v>17345</v>
      </c>
      <c r="F4771" s="36" t="s">
        <v>18199</v>
      </c>
      <c r="G4771" s="36" t="s">
        <v>121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25482</v>
      </c>
      <c r="C4772" s="36" t="s">
        <v>120</v>
      </c>
      <c r="D4772" s="36" t="s">
        <v>16861</v>
      </c>
      <c r="E4772" s="36" t="s">
        <v>17002</v>
      </c>
      <c r="F4772" s="36" t="s">
        <v>18199</v>
      </c>
      <c r="G4772" s="36" t="s">
        <v>121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25130</v>
      </c>
      <c r="C4773" s="36" t="s">
        <v>120</v>
      </c>
      <c r="D4773" s="36" t="s">
        <v>17003</v>
      </c>
      <c r="E4773" s="36" t="s">
        <v>16852</v>
      </c>
      <c r="F4773" s="36" t="s">
        <v>18199</v>
      </c>
      <c r="G4773" s="36" t="s">
        <v>121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23843</v>
      </c>
      <c r="C4774" s="36" t="s">
        <v>120</v>
      </c>
      <c r="D4774" s="36" t="s">
        <v>17005</v>
      </c>
      <c r="E4774" s="36" t="s">
        <v>16876</v>
      </c>
      <c r="F4774" s="36" t="s">
        <v>18199</v>
      </c>
      <c r="G4774" s="36" t="s">
        <v>121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26224</v>
      </c>
      <c r="C4775" s="36" t="s">
        <v>120</v>
      </c>
      <c r="D4775" s="36" t="s">
        <v>16865</v>
      </c>
      <c r="E4775" s="36" t="s">
        <v>16850</v>
      </c>
      <c r="F4775" s="36" t="s">
        <v>18199</v>
      </c>
      <c r="G4775" s="36" t="s">
        <v>121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22433</v>
      </c>
      <c r="C4776" s="36" t="s">
        <v>120</v>
      </c>
      <c r="D4776" s="36" t="s">
        <v>17010</v>
      </c>
      <c r="E4776" s="36" t="s">
        <v>16917</v>
      </c>
      <c r="F4776" s="36" t="s">
        <v>18199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16818</v>
      </c>
      <c r="C4777" s="36" t="s">
        <v>120</v>
      </c>
      <c r="D4777" s="36" t="s">
        <v>17492</v>
      </c>
      <c r="E4777" s="36" t="s">
        <v>17040</v>
      </c>
      <c r="F4777" s="36" t="s">
        <v>18210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16396</v>
      </c>
      <c r="C4778" s="36" t="s">
        <v>120</v>
      </c>
      <c r="D4778" s="36" t="s">
        <v>17496</v>
      </c>
      <c r="E4778" s="36" t="s">
        <v>16935</v>
      </c>
      <c r="F4778" s="36" t="s">
        <v>18210</v>
      </c>
      <c r="G4778" s="36" t="s">
        <v>123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26463</v>
      </c>
      <c r="C4779" s="36" t="s">
        <v>188</v>
      </c>
      <c r="D4779" s="36" t="s">
        <v>17083</v>
      </c>
      <c r="E4779" s="36" t="s">
        <v>16819</v>
      </c>
      <c r="F4779" s="36" t="s">
        <v>18032</v>
      </c>
      <c r="G4779" s="36" t="s">
        <v>123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21520</v>
      </c>
      <c r="C4780" s="36" t="s">
        <v>188</v>
      </c>
      <c r="D4780" s="36" t="s">
        <v>17085</v>
      </c>
      <c r="E4780" s="36" t="s">
        <v>16912</v>
      </c>
      <c r="F4780" s="36" t="s">
        <v>18032</v>
      </c>
      <c r="G4780" s="36" t="s">
        <v>123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21715</v>
      </c>
      <c r="C4781" s="36" t="s">
        <v>188</v>
      </c>
      <c r="D4781" s="36" t="s">
        <v>17086</v>
      </c>
      <c r="E4781" s="36" t="s">
        <v>16917</v>
      </c>
      <c r="F4781" s="36" t="s">
        <v>18032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18819</v>
      </c>
      <c r="C4782" s="36" t="s">
        <v>188</v>
      </c>
      <c r="D4782" s="36" t="s">
        <v>17063</v>
      </c>
      <c r="E4782" s="36" t="s">
        <v>16957</v>
      </c>
      <c r="F4782" s="36" t="s">
        <v>18032</v>
      </c>
      <c r="G4782" s="36" t="s">
        <v>123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16593</v>
      </c>
      <c r="C4783" s="36" t="s">
        <v>188</v>
      </c>
      <c r="D4783" s="36" t="s">
        <v>16844</v>
      </c>
      <c r="E4783" s="36" t="s">
        <v>16912</v>
      </c>
      <c r="F4783" s="36" t="s">
        <v>18032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16594</v>
      </c>
      <c r="C4784" s="36" t="s">
        <v>188</v>
      </c>
      <c r="D4784" s="36" t="s">
        <v>16847</v>
      </c>
      <c r="E4784" s="36" t="s">
        <v>16958</v>
      </c>
      <c r="F4784" s="36" t="s">
        <v>18032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20272</v>
      </c>
      <c r="C4785" s="36" t="s">
        <v>188</v>
      </c>
      <c r="D4785" s="36" t="s">
        <v>16849</v>
      </c>
      <c r="E4785" s="36" t="s">
        <v>16821</v>
      </c>
      <c r="F4785" s="36" t="s">
        <v>18032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16264</v>
      </c>
      <c r="C4786" s="36" t="s">
        <v>188</v>
      </c>
      <c r="D4786" s="36" t="s">
        <v>16997</v>
      </c>
      <c r="E4786" s="36" t="s">
        <v>16960</v>
      </c>
      <c r="F4786" s="36" t="s">
        <v>18032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20646</v>
      </c>
      <c r="C4787" s="36" t="s">
        <v>188</v>
      </c>
      <c r="D4787" s="36" t="s">
        <v>16851</v>
      </c>
      <c r="E4787" s="36" t="s">
        <v>16912</v>
      </c>
      <c r="F4787" s="36" t="s">
        <v>18032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19508</v>
      </c>
      <c r="C4788" s="36" t="s">
        <v>188</v>
      </c>
      <c r="D4788" s="36" t="s">
        <v>17073</v>
      </c>
      <c r="E4788" s="36" t="s">
        <v>16958</v>
      </c>
      <c r="F4788" s="36" t="s">
        <v>18032</v>
      </c>
      <c r="G4788" s="36" t="s">
        <v>123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19209</v>
      </c>
      <c r="C4789" s="36" t="s">
        <v>188</v>
      </c>
      <c r="D4789" s="36" t="s">
        <v>16853</v>
      </c>
      <c r="E4789" s="36" t="s">
        <v>16824</v>
      </c>
      <c r="F4789" s="36" t="s">
        <v>18032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20476</v>
      </c>
      <c r="C4790" s="36" t="s">
        <v>188</v>
      </c>
      <c r="D4790" s="36" t="s">
        <v>16998</v>
      </c>
      <c r="E4790" s="36" t="s">
        <v>16914</v>
      </c>
      <c r="F4790" s="36" t="s">
        <v>18032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25016</v>
      </c>
      <c r="C4791" s="36" t="s">
        <v>188</v>
      </c>
      <c r="D4791" s="36" t="s">
        <v>16999</v>
      </c>
      <c r="E4791" s="36" t="s">
        <v>16881</v>
      </c>
      <c r="F4791" s="36" t="s">
        <v>18032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22542</v>
      </c>
      <c r="C4792" s="36" t="s">
        <v>188</v>
      </c>
      <c r="D4792" s="36" t="s">
        <v>16857</v>
      </c>
      <c r="E4792" s="36" t="s">
        <v>17233</v>
      </c>
      <c r="F4792" s="36" t="s">
        <v>18032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24399</v>
      </c>
      <c r="C4793" s="36" t="s">
        <v>188</v>
      </c>
      <c r="D4793" s="36" t="s">
        <v>16861</v>
      </c>
      <c r="E4793" s="36" t="s">
        <v>17202</v>
      </c>
      <c r="F4793" s="36" t="s">
        <v>18032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27853</v>
      </c>
      <c r="C4794" s="36" t="s">
        <v>188</v>
      </c>
      <c r="D4794" s="36" t="s">
        <v>17063</v>
      </c>
      <c r="E4794" s="36" t="s">
        <v>16875</v>
      </c>
      <c r="F4794" s="36" t="s">
        <v>18199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27854</v>
      </c>
      <c r="C4795" s="36" t="s">
        <v>188</v>
      </c>
      <c r="D4795" s="36" t="s">
        <v>16846</v>
      </c>
      <c r="E4795" s="36" t="s">
        <v>16920</v>
      </c>
      <c r="F4795" s="36" t="s">
        <v>18199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27855</v>
      </c>
      <c r="C4796" s="36" t="s">
        <v>188</v>
      </c>
      <c r="D4796" s="36" t="s">
        <v>16847</v>
      </c>
      <c r="E4796" s="36" t="s">
        <v>16850</v>
      </c>
      <c r="F4796" s="36" t="s">
        <v>18199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25218</v>
      </c>
      <c r="C4797" s="36" t="s">
        <v>188</v>
      </c>
      <c r="D4797" s="36" t="s">
        <v>16849</v>
      </c>
      <c r="E4797" s="36" t="s">
        <v>16881</v>
      </c>
      <c r="F4797" s="36" t="s">
        <v>18199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27856</v>
      </c>
      <c r="C4798" s="36" t="s">
        <v>188</v>
      </c>
      <c r="D4798" s="36" t="s">
        <v>16997</v>
      </c>
      <c r="E4798" s="36" t="s">
        <v>16968</v>
      </c>
      <c r="F4798" s="36" t="s">
        <v>18199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23831</v>
      </c>
      <c r="C4799" s="36" t="s">
        <v>188</v>
      </c>
      <c r="D4799" s="36" t="s">
        <v>17073</v>
      </c>
      <c r="E4799" s="36" t="s">
        <v>16879</v>
      </c>
      <c r="F4799" s="36" t="s">
        <v>18199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23832</v>
      </c>
      <c r="C4800" s="36" t="s">
        <v>188</v>
      </c>
      <c r="D4800" s="36" t="s">
        <v>16853</v>
      </c>
      <c r="E4800" s="36" t="s">
        <v>17023</v>
      </c>
      <c r="F4800" s="36" t="s">
        <v>18199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27857</v>
      </c>
      <c r="C4801" s="36" t="s">
        <v>188</v>
      </c>
      <c r="D4801" s="36" t="s">
        <v>17291</v>
      </c>
      <c r="E4801" s="36" t="s">
        <v>17235</v>
      </c>
      <c r="F4801" s="36" t="s">
        <v>18199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24777</v>
      </c>
      <c r="C4802" s="36" t="s">
        <v>188</v>
      </c>
      <c r="D4802" s="36" t="s">
        <v>16998</v>
      </c>
      <c r="E4802" s="36" t="s">
        <v>17152</v>
      </c>
      <c r="F4802" s="36" t="s">
        <v>18199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21938</v>
      </c>
      <c r="C4803" s="36" t="s">
        <v>188</v>
      </c>
      <c r="D4803" s="36" t="s">
        <v>16999</v>
      </c>
      <c r="E4803" s="36" t="s">
        <v>17457</v>
      </c>
      <c r="F4803" s="36" t="s">
        <v>18199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25219</v>
      </c>
      <c r="C4804" s="36" t="s">
        <v>188</v>
      </c>
      <c r="D4804" s="36" t="s">
        <v>16857</v>
      </c>
      <c r="E4804" s="36" t="s">
        <v>16933</v>
      </c>
      <c r="F4804" s="36" t="s">
        <v>18199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26279</v>
      </c>
      <c r="C4805" s="36" t="s">
        <v>188</v>
      </c>
      <c r="D4805" s="36" t="s">
        <v>16861</v>
      </c>
      <c r="E4805" s="36" t="s">
        <v>17416</v>
      </c>
      <c r="F4805" s="36" t="s">
        <v>18199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28189</v>
      </c>
      <c r="C4806" s="36" t="s">
        <v>188</v>
      </c>
      <c r="D4806" s="36" t="s">
        <v>16847</v>
      </c>
      <c r="E4806" s="36" t="s">
        <v>16914</v>
      </c>
      <c r="F4806" s="36" t="s">
        <v>18205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15747</v>
      </c>
      <c r="C4807" s="36" t="s">
        <v>188</v>
      </c>
      <c r="D4807" s="36" t="s">
        <v>17492</v>
      </c>
      <c r="E4807" s="36" t="s">
        <v>16848</v>
      </c>
      <c r="F4807" s="36" t="s">
        <v>18210</v>
      </c>
      <c r="G4807" s="36" t="s">
        <v>123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15748</v>
      </c>
      <c r="C4808" s="36" t="s">
        <v>188</v>
      </c>
      <c r="D4808" s="36" t="s">
        <v>18571</v>
      </c>
      <c r="E4808" s="36" t="s">
        <v>17023</v>
      </c>
      <c r="F4808" s="36" t="s">
        <v>18210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15749</v>
      </c>
      <c r="C4809" s="36" t="s">
        <v>188</v>
      </c>
      <c r="D4809" s="36" t="s">
        <v>17496</v>
      </c>
      <c r="E4809" s="36" t="s">
        <v>17445</v>
      </c>
      <c r="F4809" s="36" t="s">
        <v>18210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13911</v>
      </c>
      <c r="B4810" s="36" t="s">
        <v>29002</v>
      </c>
      <c r="C4810" s="36" t="s">
        <v>120</v>
      </c>
      <c r="D4810" s="36" t="s">
        <v>17017</v>
      </c>
      <c r="E4810" s="36" t="s">
        <v>16968</v>
      </c>
      <c r="F4810" s="36" t="s">
        <v>18032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16384</v>
      </c>
      <c r="C4811" s="36" t="s">
        <v>188</v>
      </c>
      <c r="D4811" s="36" t="s">
        <v>17125</v>
      </c>
      <c r="E4811" s="36" t="s">
        <v>16967</v>
      </c>
      <c r="F4811" s="36" t="s">
        <v>18032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16265</v>
      </c>
      <c r="C4812" s="36" t="s">
        <v>188</v>
      </c>
      <c r="D4812" s="36" t="s">
        <v>17017</v>
      </c>
      <c r="E4812" s="36" t="s">
        <v>17072</v>
      </c>
      <c r="F4812" s="36" t="s">
        <v>18032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2993</v>
      </c>
      <c r="B4813" s="36" t="s">
        <v>20552</v>
      </c>
      <c r="C4813" s="36" t="s">
        <v>120</v>
      </c>
      <c r="D4813" s="36" t="s">
        <v>17347</v>
      </c>
      <c r="E4813" s="36" t="s">
        <v>16904</v>
      </c>
      <c r="F4813" s="36" t="s">
        <v>18032</v>
      </c>
      <c r="G4813" s="36" t="s">
        <v>121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21664</v>
      </c>
      <c r="C4814" s="36" t="s">
        <v>120</v>
      </c>
      <c r="D4814" s="36" t="s">
        <v>17348</v>
      </c>
      <c r="E4814" s="36" t="s">
        <v>17908</v>
      </c>
      <c r="F4814" s="36" t="s">
        <v>18032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14208</v>
      </c>
      <c r="C4815" s="36" t="s">
        <v>120</v>
      </c>
      <c r="D4815" s="36" t="s">
        <v>18613</v>
      </c>
      <c r="E4815" s="36" t="s">
        <v>17325</v>
      </c>
      <c r="F4815" s="36" t="s">
        <v>18032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16097</v>
      </c>
      <c r="C4816" s="36" t="s">
        <v>120</v>
      </c>
      <c r="D4816" s="36" t="s">
        <v>17557</v>
      </c>
      <c r="E4816" s="36" t="s">
        <v>16829</v>
      </c>
      <c r="F4816" s="36" t="s">
        <v>18032</v>
      </c>
      <c r="G4816" s="36" t="s">
        <v>121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14152</v>
      </c>
      <c r="C4817" s="36" t="s">
        <v>120</v>
      </c>
      <c r="D4817" s="36" t="s">
        <v>17056</v>
      </c>
      <c r="E4817" s="36" t="s">
        <v>16968</v>
      </c>
      <c r="F4817" s="36" t="s">
        <v>18032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25483</v>
      </c>
      <c r="C4818" s="36" t="s">
        <v>120</v>
      </c>
      <c r="D4818" s="36" t="s">
        <v>17046</v>
      </c>
      <c r="E4818" s="36" t="s">
        <v>17225</v>
      </c>
      <c r="F4818" s="36" t="s">
        <v>18199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27349</v>
      </c>
      <c r="C4819" s="36" t="s">
        <v>120</v>
      </c>
      <c r="D4819" s="36" t="s">
        <v>17048</v>
      </c>
      <c r="E4819" s="36" t="s">
        <v>17089</v>
      </c>
      <c r="F4819" s="36" t="s">
        <v>18199</v>
      </c>
      <c r="G4819" s="36" t="s">
        <v>121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27350</v>
      </c>
      <c r="C4820" s="36" t="s">
        <v>120</v>
      </c>
      <c r="D4820" s="36" t="s">
        <v>17049</v>
      </c>
      <c r="E4820" s="36" t="s">
        <v>17826</v>
      </c>
      <c r="F4820" s="36" t="s">
        <v>18199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27351</v>
      </c>
      <c r="C4821" s="36" t="s">
        <v>120</v>
      </c>
      <c r="D4821" s="36" t="s">
        <v>17051</v>
      </c>
      <c r="E4821" s="36" t="s">
        <v>17351</v>
      </c>
      <c r="F4821" s="36" t="s">
        <v>18199</v>
      </c>
      <c r="G4821" s="36" t="s">
        <v>121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15944</v>
      </c>
      <c r="C4822" s="36" t="s">
        <v>120</v>
      </c>
      <c r="D4822" s="36" t="s">
        <v>17444</v>
      </c>
      <c r="E4822" s="36" t="s">
        <v>18282</v>
      </c>
      <c r="F4822" s="36" t="s">
        <v>18205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24205</v>
      </c>
      <c r="C4823" s="36" t="s">
        <v>120</v>
      </c>
      <c r="D4823" s="36" t="s">
        <v>17474</v>
      </c>
      <c r="E4823" s="36" t="s">
        <v>16917</v>
      </c>
      <c r="F4823" s="36" t="s">
        <v>18205</v>
      </c>
      <c r="G4823" s="36" t="s">
        <v>121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24206</v>
      </c>
      <c r="C4824" s="36" t="s">
        <v>120</v>
      </c>
      <c r="D4824" s="36" t="s">
        <v>17701</v>
      </c>
      <c r="E4824" s="36" t="s">
        <v>16822</v>
      </c>
      <c r="F4824" s="36" t="s">
        <v>18205</v>
      </c>
      <c r="G4824" s="36" t="s">
        <v>121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15709</v>
      </c>
      <c r="C4825" s="36" t="s">
        <v>120</v>
      </c>
      <c r="D4825" s="36" t="s">
        <v>18217</v>
      </c>
      <c r="E4825" s="36" t="s">
        <v>17028</v>
      </c>
      <c r="F4825" s="36" t="s">
        <v>18210</v>
      </c>
      <c r="G4825" s="36" t="s">
        <v>121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15750</v>
      </c>
      <c r="C4826" s="36" t="s">
        <v>120</v>
      </c>
      <c r="D4826" s="36" t="s">
        <v>18560</v>
      </c>
      <c r="E4826" s="36" t="s">
        <v>17023</v>
      </c>
      <c r="F4826" s="36" t="s">
        <v>18210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20958</v>
      </c>
      <c r="C4827" s="36" t="s">
        <v>188</v>
      </c>
      <c r="D4827" s="36" t="s">
        <v>17042</v>
      </c>
      <c r="E4827" s="36" t="s">
        <v>17359</v>
      </c>
      <c r="F4827" s="36" t="s">
        <v>18032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21884</v>
      </c>
      <c r="C4828" s="36" t="s">
        <v>188</v>
      </c>
      <c r="D4828" s="36" t="s">
        <v>17378</v>
      </c>
      <c r="E4828" s="36" t="s">
        <v>16921</v>
      </c>
      <c r="F4828" s="36" t="s">
        <v>18032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14153</v>
      </c>
      <c r="C4829" s="36" t="s">
        <v>188</v>
      </c>
      <c r="D4829" s="36" t="s">
        <v>17044</v>
      </c>
      <c r="E4829" s="36" t="s">
        <v>17233</v>
      </c>
      <c r="F4829" s="36" t="s">
        <v>18032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23196</v>
      </c>
      <c r="C4830" s="36" t="s">
        <v>188</v>
      </c>
      <c r="D4830" s="36" t="s">
        <v>18613</v>
      </c>
      <c r="E4830" s="36" t="s">
        <v>17152</v>
      </c>
      <c r="F4830" s="36" t="s">
        <v>18032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24082</v>
      </c>
      <c r="C4831" s="36" t="s">
        <v>188</v>
      </c>
      <c r="D4831" s="36" t="s">
        <v>17557</v>
      </c>
      <c r="E4831" s="36" t="s">
        <v>17339</v>
      </c>
      <c r="F4831" s="36" t="s">
        <v>18032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27858</v>
      </c>
      <c r="C4832" s="36" t="s">
        <v>188</v>
      </c>
      <c r="D4832" s="36" t="s">
        <v>17547</v>
      </c>
      <c r="E4832" s="36" t="s">
        <v>16977</v>
      </c>
      <c r="F4832" s="36" t="s">
        <v>18199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27859</v>
      </c>
      <c r="C4833" s="36" t="s">
        <v>188</v>
      </c>
      <c r="D4833" s="36" t="s">
        <v>17557</v>
      </c>
      <c r="E4833" s="36" t="s">
        <v>16893</v>
      </c>
      <c r="F4833" s="36" t="s">
        <v>18199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25876</v>
      </c>
      <c r="C4834" s="36" t="s">
        <v>188</v>
      </c>
      <c r="D4834" s="36" t="s">
        <v>17048</v>
      </c>
      <c r="E4834" s="36" t="s">
        <v>16972</v>
      </c>
      <c r="F4834" s="36" t="s">
        <v>18199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28190</v>
      </c>
      <c r="C4835" s="36" t="s">
        <v>188</v>
      </c>
      <c r="D4835" s="36" t="s">
        <v>17444</v>
      </c>
      <c r="E4835" s="36" t="s">
        <v>16927</v>
      </c>
      <c r="F4835" s="36" t="s">
        <v>18205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28191</v>
      </c>
      <c r="C4836" s="36" t="s">
        <v>188</v>
      </c>
      <c r="D4836" s="36" t="s">
        <v>17044</v>
      </c>
      <c r="E4836" s="36" t="s">
        <v>17350</v>
      </c>
      <c r="F4836" s="36" t="s">
        <v>18205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28192</v>
      </c>
      <c r="C4837" s="36" t="s">
        <v>188</v>
      </c>
      <c r="D4837" s="36" t="s">
        <v>18613</v>
      </c>
      <c r="E4837" s="36" t="s">
        <v>17653</v>
      </c>
      <c r="F4837" s="36" t="s">
        <v>18205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24220</v>
      </c>
      <c r="C4838" s="36" t="s">
        <v>188</v>
      </c>
      <c r="D4838" s="36" t="s">
        <v>17561</v>
      </c>
      <c r="E4838" s="36" t="s">
        <v>24221</v>
      </c>
      <c r="F4838" s="36" t="s">
        <v>18205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15751</v>
      </c>
      <c r="C4839" s="36" t="s">
        <v>188</v>
      </c>
      <c r="D4839" s="36" t="s">
        <v>18572</v>
      </c>
      <c r="E4839" s="36" t="s">
        <v>16862</v>
      </c>
      <c r="F4839" s="36" t="s">
        <v>18210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15752</v>
      </c>
      <c r="C4840" s="36" t="s">
        <v>188</v>
      </c>
      <c r="D4840" s="36" t="s">
        <v>18573</v>
      </c>
      <c r="E4840" s="36" t="s">
        <v>17028</v>
      </c>
      <c r="F4840" s="36" t="s">
        <v>18210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2999</v>
      </c>
      <c r="B4841" s="36" t="s">
        <v>22916</v>
      </c>
      <c r="C4841" s="36" t="s">
        <v>120</v>
      </c>
      <c r="D4841" s="36" t="s">
        <v>16865</v>
      </c>
      <c r="E4841" s="36" t="s">
        <v>16939</v>
      </c>
      <c r="F4841" s="36" t="s">
        <v>18032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24380</v>
      </c>
      <c r="C4842" s="36" t="s">
        <v>120</v>
      </c>
      <c r="D4842" s="36" t="s">
        <v>17010</v>
      </c>
      <c r="E4842" s="36" t="s">
        <v>16885</v>
      </c>
      <c r="F4842" s="36" t="s">
        <v>18032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26571</v>
      </c>
      <c r="C4843" s="36" t="s">
        <v>120</v>
      </c>
      <c r="D4843" s="36" t="s">
        <v>16869</v>
      </c>
      <c r="E4843" s="36" t="s">
        <v>17231</v>
      </c>
      <c r="F4843" s="36" t="s">
        <v>18032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14209</v>
      </c>
      <c r="C4844" s="36" t="s">
        <v>120</v>
      </c>
      <c r="D4844" s="36" t="s">
        <v>18002</v>
      </c>
      <c r="E4844" s="36" t="s">
        <v>16845</v>
      </c>
      <c r="F4844" s="36" t="s">
        <v>18032</v>
      </c>
      <c r="G4844" s="36" t="s">
        <v>121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13912</v>
      </c>
      <c r="C4845" s="36" t="s">
        <v>120</v>
      </c>
      <c r="D4845" s="36" t="s">
        <v>17012</v>
      </c>
      <c r="E4845" s="36" t="s">
        <v>16917</v>
      </c>
      <c r="F4845" s="36" t="s">
        <v>18032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21484</v>
      </c>
      <c r="C4846" s="36" t="s">
        <v>120</v>
      </c>
      <c r="D4846" s="36" t="s">
        <v>17380</v>
      </c>
      <c r="E4846" s="36" t="s">
        <v>16960</v>
      </c>
      <c r="F4846" s="36" t="s">
        <v>18032</v>
      </c>
      <c r="G4846" s="36" t="s">
        <v>123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19877</v>
      </c>
      <c r="C4847" s="36" t="s">
        <v>120</v>
      </c>
      <c r="D4847" s="36" t="s">
        <v>17259</v>
      </c>
      <c r="E4847" s="36" t="s">
        <v>16850</v>
      </c>
      <c r="F4847" s="36" t="s">
        <v>18032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20905</v>
      </c>
      <c r="C4848" s="36" t="s">
        <v>120</v>
      </c>
      <c r="D4848" s="36" t="s">
        <v>17773</v>
      </c>
      <c r="E4848" s="36" t="s">
        <v>17148</v>
      </c>
      <c r="F4848" s="36" t="s">
        <v>18032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14944</v>
      </c>
      <c r="C4849" s="36" t="s">
        <v>120</v>
      </c>
      <c r="D4849" s="36" t="s">
        <v>16865</v>
      </c>
      <c r="E4849" s="36" t="s">
        <v>16938</v>
      </c>
      <c r="F4849" s="36" t="s">
        <v>18199</v>
      </c>
      <c r="G4849" s="36" t="s">
        <v>121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27352</v>
      </c>
      <c r="C4850" s="36" t="s">
        <v>120</v>
      </c>
      <c r="D4850" s="36" t="s">
        <v>16869</v>
      </c>
      <c r="E4850" s="36" t="s">
        <v>17546</v>
      </c>
      <c r="F4850" s="36" t="s">
        <v>18199</v>
      </c>
      <c r="G4850" s="36" t="s">
        <v>121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27353</v>
      </c>
      <c r="C4851" s="36" t="s">
        <v>120</v>
      </c>
      <c r="D4851" s="36" t="s">
        <v>17259</v>
      </c>
      <c r="E4851" s="36" t="s">
        <v>17136</v>
      </c>
      <c r="F4851" s="36" t="s">
        <v>18199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9643</v>
      </c>
      <c r="C4852" s="36" t="s">
        <v>120</v>
      </c>
      <c r="D4852" s="36" t="s">
        <v>18622</v>
      </c>
      <c r="E4852" s="36" t="s">
        <v>16836</v>
      </c>
      <c r="F4852" s="36" t="s">
        <v>18205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7237</v>
      </c>
      <c r="C4853" s="36" t="s">
        <v>120</v>
      </c>
      <c r="D4853" s="36" t="s">
        <v>16857</v>
      </c>
      <c r="E4853" s="36" t="s">
        <v>16917</v>
      </c>
      <c r="F4853" s="36" t="s">
        <v>18251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8494</v>
      </c>
      <c r="C4854" s="36" t="s">
        <v>120</v>
      </c>
      <c r="D4854" s="36" t="s">
        <v>17364</v>
      </c>
      <c r="E4854" s="36" t="s">
        <v>17032</v>
      </c>
      <c r="F4854" s="36" t="s">
        <v>18251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26063</v>
      </c>
      <c r="C4855" s="36" t="s">
        <v>188</v>
      </c>
      <c r="D4855" s="36" t="s">
        <v>17074</v>
      </c>
      <c r="E4855" s="36" t="s">
        <v>16960</v>
      </c>
      <c r="F4855" s="36" t="s">
        <v>18032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13883</v>
      </c>
      <c r="C4856" s="36" t="s">
        <v>188</v>
      </c>
      <c r="D4856" s="36" t="s">
        <v>17632</v>
      </c>
      <c r="E4856" s="36" t="s">
        <v>16912</v>
      </c>
      <c r="F4856" s="36" t="s">
        <v>18032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14154</v>
      </c>
      <c r="C4857" s="36" t="s">
        <v>188</v>
      </c>
      <c r="D4857" s="36" t="s">
        <v>17925</v>
      </c>
      <c r="E4857" s="36" t="s">
        <v>16822</v>
      </c>
      <c r="F4857" s="36" t="s">
        <v>18032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13884</v>
      </c>
      <c r="C4858" s="36" t="s">
        <v>188</v>
      </c>
      <c r="D4858" s="36" t="s">
        <v>16865</v>
      </c>
      <c r="E4858" s="36" t="s">
        <v>16914</v>
      </c>
      <c r="F4858" s="36" t="s">
        <v>18032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23813</v>
      </c>
      <c r="C4859" s="36" t="s">
        <v>188</v>
      </c>
      <c r="D4859" s="36" t="s">
        <v>17010</v>
      </c>
      <c r="E4859" s="36" t="s">
        <v>16933</v>
      </c>
      <c r="F4859" s="36" t="s">
        <v>18032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23644</v>
      </c>
      <c r="C4860" s="36" t="s">
        <v>188</v>
      </c>
      <c r="D4860" s="36" t="s">
        <v>18002</v>
      </c>
      <c r="E4860" s="36" t="s">
        <v>16889</v>
      </c>
      <c r="F4860" s="36" t="s">
        <v>18032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24083</v>
      </c>
      <c r="C4861" s="36" t="s">
        <v>188</v>
      </c>
      <c r="D4861" s="36" t="s">
        <v>17380</v>
      </c>
      <c r="E4861" s="36" t="s">
        <v>16939</v>
      </c>
      <c r="F4861" s="36" t="s">
        <v>18032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25220</v>
      </c>
      <c r="C4862" s="36" t="s">
        <v>188</v>
      </c>
      <c r="D4862" s="36" t="s">
        <v>16865</v>
      </c>
      <c r="E4862" s="36" t="s">
        <v>17001</v>
      </c>
      <c r="F4862" s="36" t="s">
        <v>18199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27860</v>
      </c>
      <c r="C4863" s="36" t="s">
        <v>188</v>
      </c>
      <c r="D4863" s="36" t="s">
        <v>16869</v>
      </c>
      <c r="E4863" s="36" t="s">
        <v>17396</v>
      </c>
      <c r="F4863" s="36" t="s">
        <v>18199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8588</v>
      </c>
      <c r="C4864" s="36" t="s">
        <v>188</v>
      </c>
      <c r="D4864" s="36" t="s">
        <v>18612</v>
      </c>
      <c r="E4864" s="36" t="s">
        <v>17023</v>
      </c>
      <c r="F4864" s="36" t="s">
        <v>18205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8589</v>
      </c>
      <c r="C4865" s="36" t="s">
        <v>188</v>
      </c>
      <c r="D4865" s="36" t="s">
        <v>18144</v>
      </c>
      <c r="E4865" s="36" t="s">
        <v>18352</v>
      </c>
      <c r="F4865" s="36" t="s">
        <v>18205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8495</v>
      </c>
      <c r="C4866" s="36" t="s">
        <v>188</v>
      </c>
      <c r="D4866" s="36" t="s">
        <v>16851</v>
      </c>
      <c r="E4866" s="36" t="s">
        <v>17023</v>
      </c>
      <c r="F4866" s="36" t="s">
        <v>18251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8496</v>
      </c>
      <c r="C4867" s="36" t="s">
        <v>188</v>
      </c>
      <c r="D4867" s="36" t="s">
        <v>16857</v>
      </c>
      <c r="E4867" s="36" t="s">
        <v>17023</v>
      </c>
      <c r="F4867" s="36" t="s">
        <v>18251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/>
      <c r="B4868" s="36" t="s">
        <v>29003</v>
      </c>
      <c r="C4868" s="36" t="s">
        <v>120</v>
      </c>
      <c r="D4868" s="36" t="s">
        <v>17194</v>
      </c>
      <c r="E4868" s="36" t="s">
        <v>16845</v>
      </c>
      <c r="F4868" s="36" t="s">
        <v>18032</v>
      </c>
      <c r="G4868" s="36" t="s">
        <v>121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27070</v>
      </c>
      <c r="C4869" s="36" t="s">
        <v>120</v>
      </c>
      <c r="D4869" s="36" t="s">
        <v>17197</v>
      </c>
      <c r="E4869" s="36" t="s">
        <v>16842</v>
      </c>
      <c r="F4869" s="36" t="s">
        <v>18032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27071</v>
      </c>
      <c r="C4870" s="36" t="s">
        <v>120</v>
      </c>
      <c r="D4870" s="36" t="s">
        <v>17200</v>
      </c>
      <c r="E4870" s="36" t="s">
        <v>16916</v>
      </c>
      <c r="F4870" s="36" t="s">
        <v>18032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22085</v>
      </c>
      <c r="C4871" s="36" t="s">
        <v>120</v>
      </c>
      <c r="D4871" s="36" t="s">
        <v>17203</v>
      </c>
      <c r="E4871" s="36" t="s">
        <v>16960</v>
      </c>
      <c r="F4871" s="36" t="s">
        <v>18032</v>
      </c>
      <c r="G4871" s="36" t="s">
        <v>121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27072</v>
      </c>
      <c r="C4872" s="36" t="s">
        <v>120</v>
      </c>
      <c r="D4872" s="36" t="s">
        <v>17208</v>
      </c>
      <c r="E4872" s="36" t="s">
        <v>16960</v>
      </c>
      <c r="F4872" s="36" t="s">
        <v>18032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16397</v>
      </c>
      <c r="C4873" s="36" t="s">
        <v>120</v>
      </c>
      <c r="D4873" s="36" t="s">
        <v>17186</v>
      </c>
      <c r="E4873" s="36" t="s">
        <v>17032</v>
      </c>
      <c r="F4873" s="36" t="s">
        <v>18205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14984</v>
      </c>
      <c r="C4874" s="36" t="s">
        <v>120</v>
      </c>
      <c r="D4874" s="36" t="s">
        <v>17234</v>
      </c>
      <c r="E4874" s="36" t="s">
        <v>16880</v>
      </c>
      <c r="F4874" s="36" t="s">
        <v>18205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14945</v>
      </c>
      <c r="C4875" s="36" t="s">
        <v>120</v>
      </c>
      <c r="D4875" s="36" t="s">
        <v>17242</v>
      </c>
      <c r="E4875" s="36" t="s">
        <v>16912</v>
      </c>
      <c r="F4875" s="36" t="s">
        <v>18205</v>
      </c>
      <c r="G4875" s="36" t="s">
        <v>121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28584</v>
      </c>
      <c r="C4876" s="36" t="s">
        <v>120</v>
      </c>
      <c r="D4876" s="36" t="s">
        <v>17199</v>
      </c>
      <c r="E4876" s="36" t="s">
        <v>17006</v>
      </c>
      <c r="F4876" s="36" t="s">
        <v>18252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28866</v>
      </c>
      <c r="C4877" s="36" t="s">
        <v>120</v>
      </c>
      <c r="D4877" s="36" t="s">
        <v>17209</v>
      </c>
      <c r="E4877" s="36" t="s">
        <v>16845</v>
      </c>
      <c r="F4877" s="36" t="s">
        <v>18252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26793</v>
      </c>
      <c r="C4878" s="36" t="s">
        <v>188</v>
      </c>
      <c r="D4878" s="36" t="s">
        <v>17194</v>
      </c>
      <c r="E4878" s="36" t="s">
        <v>16878</v>
      </c>
      <c r="F4878" s="36" t="s">
        <v>18032</v>
      </c>
      <c r="G4878" s="36" t="s">
        <v>123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14946</v>
      </c>
      <c r="C4879" s="36" t="s">
        <v>188</v>
      </c>
      <c r="D4879" s="36" t="s">
        <v>17186</v>
      </c>
      <c r="E4879" s="36" t="s">
        <v>16884</v>
      </c>
      <c r="F4879" s="36" t="s">
        <v>18205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14947</v>
      </c>
      <c r="C4880" s="36" t="s">
        <v>188</v>
      </c>
      <c r="D4880" s="36" t="s">
        <v>17200</v>
      </c>
      <c r="E4880" s="36" t="s">
        <v>17023</v>
      </c>
      <c r="F4880" s="36" t="s">
        <v>18205</v>
      </c>
      <c r="G4880" s="36" t="s">
        <v>123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24531</v>
      </c>
      <c r="C4881" s="36" t="s">
        <v>188</v>
      </c>
      <c r="D4881" s="36" t="s">
        <v>17209</v>
      </c>
      <c r="E4881" s="36" t="s">
        <v>16975</v>
      </c>
      <c r="F4881" s="36" t="s">
        <v>18205</v>
      </c>
      <c r="G4881" s="36" t="s">
        <v>123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15181</v>
      </c>
      <c r="C4882" s="36" t="s">
        <v>120</v>
      </c>
      <c r="D4882" s="36" t="s">
        <v>26464</v>
      </c>
      <c r="E4882" s="36" t="s">
        <v>17325</v>
      </c>
      <c r="F4882" s="36" t="s">
        <v>18032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15144</v>
      </c>
      <c r="C4883" s="36" t="s">
        <v>120</v>
      </c>
      <c r="D4883" s="36" t="s">
        <v>26572</v>
      </c>
      <c r="E4883" s="36" t="s">
        <v>17227</v>
      </c>
      <c r="F4883" s="36" t="s">
        <v>18032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13425</v>
      </c>
      <c r="C4884" s="36" t="s">
        <v>120</v>
      </c>
      <c r="D4884" s="36" t="s">
        <v>26573</v>
      </c>
      <c r="E4884" s="36" t="s">
        <v>18515</v>
      </c>
      <c r="F4884" s="36" t="s">
        <v>18032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12865</v>
      </c>
      <c r="C4885" s="36" t="s">
        <v>120</v>
      </c>
      <c r="D4885" s="36" t="s">
        <v>26574</v>
      </c>
      <c r="E4885" s="36" t="s">
        <v>20238</v>
      </c>
      <c r="F4885" s="36" t="s">
        <v>18032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12866</v>
      </c>
      <c r="C4886" s="36" t="s">
        <v>120</v>
      </c>
      <c r="D4886" s="36" t="s">
        <v>26575</v>
      </c>
      <c r="E4886" s="36" t="s">
        <v>17403</v>
      </c>
      <c r="F4886" s="36" t="s">
        <v>18032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26141</v>
      </c>
      <c r="C4887" s="36" t="s">
        <v>120</v>
      </c>
      <c r="D4887" s="36" t="s">
        <v>26576</v>
      </c>
      <c r="E4887" s="36" t="s">
        <v>19388</v>
      </c>
      <c r="F4887" s="36" t="s">
        <v>18032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24709</v>
      </c>
      <c r="C4888" s="36" t="s">
        <v>120</v>
      </c>
      <c r="D4888" s="36" t="s">
        <v>18036</v>
      </c>
      <c r="E4888" s="36" t="s">
        <v>17813</v>
      </c>
      <c r="F4888" s="36" t="s">
        <v>18032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25740</v>
      </c>
      <c r="C4889" s="36" t="s">
        <v>120</v>
      </c>
      <c r="D4889" s="36" t="s">
        <v>26465</v>
      </c>
      <c r="E4889" s="36" t="s">
        <v>17655</v>
      </c>
      <c r="F4889" s="36" t="s">
        <v>18032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19738</v>
      </c>
      <c r="C4890" s="36" t="s">
        <v>120</v>
      </c>
      <c r="D4890" s="36" t="s">
        <v>17410</v>
      </c>
      <c r="E4890" s="36" t="s">
        <v>16991</v>
      </c>
      <c r="F4890" s="36" t="s">
        <v>18032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27073</v>
      </c>
      <c r="C4891" s="36" t="s">
        <v>120</v>
      </c>
      <c r="D4891" s="36" t="s">
        <v>26795</v>
      </c>
      <c r="E4891" s="36" t="s">
        <v>16835</v>
      </c>
      <c r="F4891" s="36" t="s">
        <v>18032</v>
      </c>
      <c r="G4891" s="36" t="s">
        <v>121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23175</v>
      </c>
      <c r="C4892" s="36" t="s">
        <v>120</v>
      </c>
      <c r="D4892" s="36" t="s">
        <v>26577</v>
      </c>
      <c r="E4892" s="36" t="s">
        <v>17159</v>
      </c>
      <c r="F4892" s="36" t="s">
        <v>18032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19739</v>
      </c>
      <c r="C4893" s="36" t="s">
        <v>120</v>
      </c>
      <c r="D4893" s="36" t="s">
        <v>17413</v>
      </c>
      <c r="E4893" s="36" t="s">
        <v>17867</v>
      </c>
      <c r="F4893" s="36" t="s">
        <v>18032</v>
      </c>
      <c r="G4893" s="36" t="s">
        <v>121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16266</v>
      </c>
      <c r="C4894" s="36" t="s">
        <v>120</v>
      </c>
      <c r="D4894" s="36" t="s">
        <v>17415</v>
      </c>
      <c r="E4894" s="36" t="s">
        <v>17467</v>
      </c>
      <c r="F4894" s="36" t="s">
        <v>18032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19878</v>
      </c>
      <c r="C4895" s="36" t="s">
        <v>120</v>
      </c>
      <c r="D4895" s="36" t="s">
        <v>17414</v>
      </c>
      <c r="E4895" s="36" t="s">
        <v>17438</v>
      </c>
      <c r="F4895" s="36" t="s">
        <v>18032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19420</v>
      </c>
      <c r="C4896" s="36" t="s">
        <v>120</v>
      </c>
      <c r="D4896" s="36" t="s">
        <v>17921</v>
      </c>
      <c r="E4896" s="36" t="s">
        <v>17471</v>
      </c>
      <c r="F4896" s="36" t="s">
        <v>18032</v>
      </c>
      <c r="G4896" s="36" t="s">
        <v>121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19463</v>
      </c>
      <c r="C4897" s="36" t="s">
        <v>120</v>
      </c>
      <c r="D4897" s="36" t="s">
        <v>17417</v>
      </c>
      <c r="E4897" s="36" t="s">
        <v>17520</v>
      </c>
      <c r="F4897" s="36" t="s">
        <v>18032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19421</v>
      </c>
      <c r="C4898" s="36" t="s">
        <v>120</v>
      </c>
      <c r="D4898" s="36" t="s">
        <v>17920</v>
      </c>
      <c r="E4898" s="36" t="s">
        <v>17993</v>
      </c>
      <c r="F4898" s="36" t="s">
        <v>18032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21485</v>
      </c>
      <c r="C4899" s="36" t="s">
        <v>120</v>
      </c>
      <c r="D4899" s="36" t="s">
        <v>17418</v>
      </c>
      <c r="E4899" s="36" t="s">
        <v>16890</v>
      </c>
      <c r="F4899" s="36" t="s">
        <v>18032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19028</v>
      </c>
      <c r="C4900" s="36" t="s">
        <v>120</v>
      </c>
      <c r="D4900" s="36" t="s">
        <v>17893</v>
      </c>
      <c r="E4900" s="36" t="s">
        <v>16939</v>
      </c>
      <c r="F4900" s="36" t="s">
        <v>18032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20609</v>
      </c>
      <c r="C4901" s="36" t="s">
        <v>120</v>
      </c>
      <c r="D4901" s="36" t="s">
        <v>26578</v>
      </c>
      <c r="E4901" s="36" t="s">
        <v>17007</v>
      </c>
      <c r="F4901" s="36" t="s">
        <v>18032</v>
      </c>
      <c r="G4901" s="36" t="s">
        <v>123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19029</v>
      </c>
      <c r="C4902" s="36" t="s">
        <v>120</v>
      </c>
      <c r="D4902" s="36" t="s">
        <v>26796</v>
      </c>
      <c r="E4902" s="36" t="s">
        <v>17564</v>
      </c>
      <c r="F4902" s="36" t="s">
        <v>18032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9647</v>
      </c>
      <c r="C4903" s="36" t="s">
        <v>120</v>
      </c>
      <c r="D4903" s="36" t="s">
        <v>17419</v>
      </c>
      <c r="E4903" s="36" t="s">
        <v>16860</v>
      </c>
      <c r="F4903" s="36" t="s">
        <v>18032</v>
      </c>
      <c r="G4903" s="36" t="s">
        <v>123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19030</v>
      </c>
      <c r="C4904" s="36" t="s">
        <v>120</v>
      </c>
      <c r="D4904" s="36" t="s">
        <v>17422</v>
      </c>
      <c r="E4904" s="36" t="s">
        <v>17645</v>
      </c>
      <c r="F4904" s="36" t="s">
        <v>18032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18993</v>
      </c>
      <c r="C4905" s="36" t="s">
        <v>120</v>
      </c>
      <c r="D4905" s="36" t="s">
        <v>17421</v>
      </c>
      <c r="E4905" s="36" t="s">
        <v>16935</v>
      </c>
      <c r="F4905" s="36" t="s">
        <v>18032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16520</v>
      </c>
      <c r="C4906" s="36" t="s">
        <v>120</v>
      </c>
      <c r="D4906" s="36" t="s">
        <v>17656</v>
      </c>
      <c r="E4906" s="36" t="s">
        <v>17121</v>
      </c>
      <c r="F4906" s="36" t="s">
        <v>18032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21486</v>
      </c>
      <c r="C4907" s="36" t="s">
        <v>120</v>
      </c>
      <c r="D4907" s="36" t="s">
        <v>17728</v>
      </c>
      <c r="E4907" s="36" t="s">
        <v>17457</v>
      </c>
      <c r="F4907" s="36" t="s">
        <v>18032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19423</v>
      </c>
      <c r="C4908" s="36" t="s">
        <v>120</v>
      </c>
      <c r="D4908" s="36" t="s">
        <v>26797</v>
      </c>
      <c r="E4908" s="36" t="s">
        <v>17002</v>
      </c>
      <c r="F4908" s="36" t="s">
        <v>18032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18994</v>
      </c>
      <c r="C4909" s="36" t="s">
        <v>120</v>
      </c>
      <c r="D4909" s="36" t="s">
        <v>17423</v>
      </c>
      <c r="E4909" s="36" t="s">
        <v>17190</v>
      </c>
      <c r="F4909" s="36" t="s">
        <v>18032</v>
      </c>
      <c r="G4909" s="36" t="s">
        <v>123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16098</v>
      </c>
      <c r="C4910" s="36" t="s">
        <v>120</v>
      </c>
      <c r="D4910" s="36" t="s">
        <v>17424</v>
      </c>
      <c r="E4910" s="36" t="s">
        <v>17006</v>
      </c>
      <c r="F4910" s="36" t="s">
        <v>18032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22104</v>
      </c>
      <c r="C4911" s="36" t="s">
        <v>120</v>
      </c>
      <c r="D4911" s="36" t="s">
        <v>17426</v>
      </c>
      <c r="E4911" s="36" t="s">
        <v>16826</v>
      </c>
      <c r="F4911" s="36" t="s">
        <v>18032</v>
      </c>
      <c r="G4911" s="36" t="s">
        <v>123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21844</v>
      </c>
      <c r="C4912" s="36" t="s">
        <v>120</v>
      </c>
      <c r="D4912" s="36" t="s">
        <v>17922</v>
      </c>
      <c r="E4912" s="36" t="s">
        <v>17170</v>
      </c>
      <c r="F4912" s="36" t="s">
        <v>18032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22722</v>
      </c>
      <c r="C4913" s="36" t="s">
        <v>120</v>
      </c>
      <c r="D4913" s="36" t="s">
        <v>17429</v>
      </c>
      <c r="E4913" s="36" t="s">
        <v>17050</v>
      </c>
      <c r="F4913" s="36" t="s">
        <v>18032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19424</v>
      </c>
      <c r="C4914" s="36" t="s">
        <v>120</v>
      </c>
      <c r="D4914" s="36" t="s">
        <v>26798</v>
      </c>
      <c r="E4914" s="36" t="s">
        <v>16850</v>
      </c>
      <c r="F4914" s="36" t="s">
        <v>18032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22317</v>
      </c>
      <c r="C4915" s="36" t="s">
        <v>120</v>
      </c>
      <c r="D4915" s="36" t="s">
        <v>17427</v>
      </c>
      <c r="E4915" s="36" t="s">
        <v>16921</v>
      </c>
      <c r="F4915" s="36" t="s">
        <v>18032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21846</v>
      </c>
      <c r="C4916" s="36" t="s">
        <v>120</v>
      </c>
      <c r="D4916" s="36" t="s">
        <v>17923</v>
      </c>
      <c r="E4916" s="36" t="s">
        <v>16968</v>
      </c>
      <c r="F4916" s="36" t="s">
        <v>18032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16099</v>
      </c>
      <c r="C4917" s="36" t="s">
        <v>120</v>
      </c>
      <c r="D4917" s="36" t="s">
        <v>26799</v>
      </c>
      <c r="E4917" s="36" t="s">
        <v>16821</v>
      </c>
      <c r="F4917" s="36" t="s">
        <v>18032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7238</v>
      </c>
      <c r="C4918" s="36" t="s">
        <v>120</v>
      </c>
      <c r="D4918" s="36" t="s">
        <v>27354</v>
      </c>
      <c r="E4918" s="36" t="s">
        <v>17007</v>
      </c>
      <c r="F4918" s="36" t="s">
        <v>18199</v>
      </c>
      <c r="G4918" s="36" t="s">
        <v>121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21172</v>
      </c>
      <c r="C4919" s="36" t="s">
        <v>120</v>
      </c>
      <c r="D4919" s="36" t="s">
        <v>18619</v>
      </c>
      <c r="E4919" s="36" t="s">
        <v>17711</v>
      </c>
      <c r="F4919" s="36" t="s">
        <v>18199</v>
      </c>
      <c r="G4919" s="36" t="s">
        <v>121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27355</v>
      </c>
      <c r="C4920" s="36" t="s">
        <v>120</v>
      </c>
      <c r="D4920" s="36" t="s">
        <v>27356</v>
      </c>
      <c r="E4920" s="36" t="s">
        <v>17605</v>
      </c>
      <c r="F4920" s="36" t="s">
        <v>18199</v>
      </c>
      <c r="G4920" s="36" t="s">
        <v>121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27624</v>
      </c>
      <c r="C4921" s="36" t="s">
        <v>120</v>
      </c>
      <c r="D4921" s="36" t="s">
        <v>24116</v>
      </c>
      <c r="E4921" s="36" t="s">
        <v>17483</v>
      </c>
      <c r="F4921" s="36" t="s">
        <v>18199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22571</v>
      </c>
      <c r="C4922" s="36" t="s">
        <v>120</v>
      </c>
      <c r="D4922" s="36" t="s">
        <v>27625</v>
      </c>
      <c r="E4922" s="36" t="s">
        <v>17479</v>
      </c>
      <c r="F4922" s="36" t="s">
        <v>18199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14104</v>
      </c>
      <c r="C4923" s="36" t="s">
        <v>120</v>
      </c>
      <c r="D4923" s="36" t="s">
        <v>27357</v>
      </c>
      <c r="E4923" s="36" t="s">
        <v>17643</v>
      </c>
      <c r="F4923" s="36" t="s">
        <v>18199</v>
      </c>
      <c r="G4923" s="36" t="s">
        <v>121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14105</v>
      </c>
      <c r="C4924" s="36" t="s">
        <v>120</v>
      </c>
      <c r="D4924" s="36" t="s">
        <v>27358</v>
      </c>
      <c r="E4924" s="36" t="s">
        <v>16884</v>
      </c>
      <c r="F4924" s="36" t="s">
        <v>18199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22800</v>
      </c>
      <c r="C4925" s="36" t="s">
        <v>120</v>
      </c>
      <c r="D4925" s="36" t="s">
        <v>18917</v>
      </c>
      <c r="E4925" s="36" t="s">
        <v>16940</v>
      </c>
      <c r="F4925" s="36" t="s">
        <v>18199</v>
      </c>
      <c r="G4925" s="36" t="s">
        <v>123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20107</v>
      </c>
      <c r="C4926" s="36" t="s">
        <v>120</v>
      </c>
      <c r="D4926" s="36" t="s">
        <v>26249</v>
      </c>
      <c r="E4926" s="36" t="s">
        <v>17214</v>
      </c>
      <c r="F4926" s="36" t="s">
        <v>18199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24756</v>
      </c>
      <c r="C4927" s="36" t="s">
        <v>120</v>
      </c>
      <c r="D4927" s="36" t="s">
        <v>17882</v>
      </c>
      <c r="E4927" s="36" t="s">
        <v>17088</v>
      </c>
      <c r="F4927" s="36" t="s">
        <v>18199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21173</v>
      </c>
      <c r="C4928" s="36" t="s">
        <v>120</v>
      </c>
      <c r="D4928" s="36" t="s">
        <v>27359</v>
      </c>
      <c r="E4928" s="36" t="s">
        <v>16969</v>
      </c>
      <c r="F4928" s="36" t="s">
        <v>18199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23235</v>
      </c>
      <c r="C4929" s="36" t="s">
        <v>120</v>
      </c>
      <c r="D4929" s="36" t="s">
        <v>17910</v>
      </c>
      <c r="E4929" s="36" t="s">
        <v>17351</v>
      </c>
      <c r="F4929" s="36" t="s">
        <v>18199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14106</v>
      </c>
      <c r="C4930" s="36" t="s">
        <v>120</v>
      </c>
      <c r="D4930" s="36" t="s">
        <v>17295</v>
      </c>
      <c r="E4930" s="36" t="s">
        <v>17220</v>
      </c>
      <c r="F4930" s="36" t="s">
        <v>18199</v>
      </c>
      <c r="G4930" s="36" t="s">
        <v>121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25849</v>
      </c>
      <c r="C4931" s="36" t="s">
        <v>120</v>
      </c>
      <c r="D4931" s="36" t="s">
        <v>18026</v>
      </c>
      <c r="E4931" s="36" t="s">
        <v>17602</v>
      </c>
      <c r="F4931" s="36" t="s">
        <v>18199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14107</v>
      </c>
      <c r="C4932" s="36" t="s">
        <v>120</v>
      </c>
      <c r="D4932" s="36" t="s">
        <v>17297</v>
      </c>
      <c r="E4932" s="36" t="s">
        <v>17264</v>
      </c>
      <c r="F4932" s="36" t="s">
        <v>18199</v>
      </c>
      <c r="G4932" s="36" t="s">
        <v>121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27626</v>
      </c>
      <c r="C4933" s="36" t="s">
        <v>120</v>
      </c>
      <c r="D4933" s="36" t="s">
        <v>18027</v>
      </c>
      <c r="E4933" s="36" t="s">
        <v>17293</v>
      </c>
      <c r="F4933" s="36" t="s">
        <v>18199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25131</v>
      </c>
      <c r="C4934" s="36" t="s">
        <v>120</v>
      </c>
      <c r="D4934" s="36" t="s">
        <v>25761</v>
      </c>
      <c r="E4934" s="36" t="s">
        <v>17962</v>
      </c>
      <c r="F4934" s="36" t="s">
        <v>18199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23680</v>
      </c>
      <c r="C4935" s="36" t="s">
        <v>120</v>
      </c>
      <c r="D4935" s="36" t="s">
        <v>18028</v>
      </c>
      <c r="E4935" s="36" t="s">
        <v>17645</v>
      </c>
      <c r="F4935" s="36" t="s">
        <v>18199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26225</v>
      </c>
      <c r="C4936" s="36" t="s">
        <v>120</v>
      </c>
      <c r="D4936" s="36" t="s">
        <v>17299</v>
      </c>
      <c r="E4936" s="36" t="s">
        <v>16935</v>
      </c>
      <c r="F4936" s="36" t="s">
        <v>18199</v>
      </c>
      <c r="G4936" s="36" t="s">
        <v>121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23236</v>
      </c>
      <c r="C4937" s="36" t="s">
        <v>120</v>
      </c>
      <c r="D4937" s="36" t="s">
        <v>18909</v>
      </c>
      <c r="E4937" s="36" t="s">
        <v>17678</v>
      </c>
      <c r="F4937" s="36" t="s">
        <v>18199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15840</v>
      </c>
      <c r="C4938" s="36" t="s">
        <v>120</v>
      </c>
      <c r="D4938" s="36" t="s">
        <v>17300</v>
      </c>
      <c r="E4938" s="36" t="s">
        <v>17121</v>
      </c>
      <c r="F4938" s="36" t="s">
        <v>18199</v>
      </c>
      <c r="G4938" s="36" t="s">
        <v>121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25850</v>
      </c>
      <c r="C4939" s="36" t="s">
        <v>120</v>
      </c>
      <c r="D4939" s="36" t="s">
        <v>17883</v>
      </c>
      <c r="E4939" s="36" t="s">
        <v>17219</v>
      </c>
      <c r="F4939" s="36" t="s">
        <v>18199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25484</v>
      </c>
      <c r="C4940" s="36" t="s">
        <v>120</v>
      </c>
      <c r="D4940" s="36" t="s">
        <v>17303</v>
      </c>
      <c r="E4940" s="36" t="s">
        <v>17290</v>
      </c>
      <c r="F4940" s="36" t="s">
        <v>18199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26226</v>
      </c>
      <c r="C4941" s="36" t="s">
        <v>120</v>
      </c>
      <c r="D4941" s="36" t="s">
        <v>17302</v>
      </c>
      <c r="E4941" s="36" t="s">
        <v>17334</v>
      </c>
      <c r="F4941" s="36" t="s">
        <v>18199</v>
      </c>
      <c r="G4941" s="36" t="s">
        <v>121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15841</v>
      </c>
      <c r="C4942" s="36" t="s">
        <v>120</v>
      </c>
      <c r="D4942" s="36" t="s">
        <v>17888</v>
      </c>
      <c r="E4942" s="36" t="s">
        <v>17014</v>
      </c>
      <c r="F4942" s="36" t="s">
        <v>18199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16029</v>
      </c>
      <c r="C4943" s="36" t="s">
        <v>120</v>
      </c>
      <c r="D4943" s="36" t="s">
        <v>28193</v>
      </c>
      <c r="E4943" s="36" t="s">
        <v>16819</v>
      </c>
      <c r="F4943" s="36" t="s">
        <v>18205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28402</v>
      </c>
      <c r="C4944" s="36" t="s">
        <v>120</v>
      </c>
      <c r="D4944" s="36" t="s">
        <v>27356</v>
      </c>
      <c r="E4944" s="36" t="s">
        <v>16821</v>
      </c>
      <c r="F4944" s="36" t="s">
        <v>18205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28403</v>
      </c>
      <c r="C4945" s="36" t="s">
        <v>120</v>
      </c>
      <c r="D4945" s="36" t="s">
        <v>20558</v>
      </c>
      <c r="E4945" s="36" t="s">
        <v>16819</v>
      </c>
      <c r="F4945" s="36" t="s">
        <v>18205</v>
      </c>
      <c r="G4945" s="36" t="s">
        <v>121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15945</v>
      </c>
      <c r="C4946" s="36" t="s">
        <v>120</v>
      </c>
      <c r="D4946" s="36" t="s">
        <v>28092</v>
      </c>
      <c r="E4946" s="36" t="s">
        <v>16957</v>
      </c>
      <c r="F4946" s="36" t="s">
        <v>18205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28404</v>
      </c>
      <c r="C4947" s="36" t="s">
        <v>120</v>
      </c>
      <c r="D4947" s="36" t="s">
        <v>27867</v>
      </c>
      <c r="E4947" s="36" t="s">
        <v>16819</v>
      </c>
      <c r="F4947" s="36" t="s">
        <v>18205</v>
      </c>
      <c r="G4947" s="36" t="s">
        <v>121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28405</v>
      </c>
      <c r="C4948" s="36" t="s">
        <v>120</v>
      </c>
      <c r="D4948" s="36" t="s">
        <v>27357</v>
      </c>
      <c r="E4948" s="36" t="s">
        <v>16819</v>
      </c>
      <c r="F4948" s="36" t="s">
        <v>18205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21043</v>
      </c>
      <c r="C4949" s="36" t="s">
        <v>120</v>
      </c>
      <c r="D4949" s="36" t="s">
        <v>17909</v>
      </c>
      <c r="E4949" s="36" t="s">
        <v>17091</v>
      </c>
      <c r="F4949" s="36" t="s">
        <v>18205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28406</v>
      </c>
      <c r="C4950" s="36" t="s">
        <v>120</v>
      </c>
      <c r="D4950" s="36" t="s">
        <v>27358</v>
      </c>
      <c r="E4950" s="36" t="s">
        <v>16819</v>
      </c>
      <c r="F4950" s="36" t="s">
        <v>18205</v>
      </c>
      <c r="G4950" s="36" t="s">
        <v>121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28407</v>
      </c>
      <c r="C4951" s="36" t="s">
        <v>120</v>
      </c>
      <c r="D4951" s="36" t="s">
        <v>26249</v>
      </c>
      <c r="E4951" s="36" t="s">
        <v>16819</v>
      </c>
      <c r="F4951" s="36" t="s">
        <v>18205</v>
      </c>
      <c r="G4951" s="36" t="s">
        <v>121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15946</v>
      </c>
      <c r="C4952" s="36" t="s">
        <v>120</v>
      </c>
      <c r="D4952" s="36" t="s">
        <v>17882</v>
      </c>
      <c r="E4952" s="36" t="s">
        <v>16870</v>
      </c>
      <c r="F4952" s="36" t="s">
        <v>18205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15947</v>
      </c>
      <c r="C4953" s="36" t="s">
        <v>120</v>
      </c>
      <c r="D4953" s="36" t="s">
        <v>17910</v>
      </c>
      <c r="E4953" s="36" t="s">
        <v>17544</v>
      </c>
      <c r="F4953" s="36" t="s">
        <v>18205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28408</v>
      </c>
      <c r="C4954" s="36" t="s">
        <v>120</v>
      </c>
      <c r="D4954" s="36" t="s">
        <v>17297</v>
      </c>
      <c r="E4954" s="36" t="s">
        <v>16832</v>
      </c>
      <c r="F4954" s="36" t="s">
        <v>18205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28409</v>
      </c>
      <c r="C4955" s="36" t="s">
        <v>120</v>
      </c>
      <c r="D4955" s="36" t="s">
        <v>25761</v>
      </c>
      <c r="E4955" s="36" t="s">
        <v>17670</v>
      </c>
      <c r="F4955" s="36" t="s">
        <v>18205</v>
      </c>
      <c r="G4955" s="36" t="s">
        <v>121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21045</v>
      </c>
      <c r="C4956" s="36" t="s">
        <v>120</v>
      </c>
      <c r="D4956" s="36" t="s">
        <v>18028</v>
      </c>
      <c r="E4956" s="36" t="s">
        <v>16827</v>
      </c>
      <c r="F4956" s="36" t="s">
        <v>18205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28410</v>
      </c>
      <c r="C4957" s="36" t="s">
        <v>120</v>
      </c>
      <c r="D4957" s="36" t="s">
        <v>17299</v>
      </c>
      <c r="E4957" s="36" t="s">
        <v>16823</v>
      </c>
      <c r="F4957" s="36" t="s">
        <v>18205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28411</v>
      </c>
      <c r="C4958" s="36" t="s">
        <v>120</v>
      </c>
      <c r="D4958" s="36" t="s">
        <v>17302</v>
      </c>
      <c r="E4958" s="36" t="s">
        <v>17388</v>
      </c>
      <c r="F4958" s="36" t="s">
        <v>18205</v>
      </c>
      <c r="G4958" s="36" t="s">
        <v>121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19270</v>
      </c>
      <c r="C4959" s="36" t="s">
        <v>120</v>
      </c>
      <c r="D4959" s="36" t="s">
        <v>26856</v>
      </c>
      <c r="E4959" s="36" t="s">
        <v>16874</v>
      </c>
      <c r="F4959" s="36" t="s">
        <v>18210</v>
      </c>
      <c r="G4959" s="36" t="s">
        <v>123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19271</v>
      </c>
      <c r="C4960" s="36" t="s">
        <v>120</v>
      </c>
      <c r="D4960" s="36" t="s">
        <v>26858</v>
      </c>
      <c r="E4960" s="36" t="s">
        <v>16819</v>
      </c>
      <c r="F4960" s="36" t="s">
        <v>18210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19272</v>
      </c>
      <c r="C4961" s="36" t="s">
        <v>120</v>
      </c>
      <c r="D4961" s="36" t="s">
        <v>26862</v>
      </c>
      <c r="E4961" s="36" t="s">
        <v>16878</v>
      </c>
      <c r="F4961" s="36" t="s">
        <v>18210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19273</v>
      </c>
      <c r="C4962" s="36" t="s">
        <v>120</v>
      </c>
      <c r="D4962" s="36" t="s">
        <v>26863</v>
      </c>
      <c r="E4962" s="36" t="s">
        <v>16948</v>
      </c>
      <c r="F4962" s="36" t="s">
        <v>18210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26362</v>
      </c>
      <c r="C4963" s="36" t="s">
        <v>120</v>
      </c>
      <c r="D4963" s="36" t="s">
        <v>26867</v>
      </c>
      <c r="E4963" s="36" t="s">
        <v>17315</v>
      </c>
      <c r="F4963" s="36" t="s">
        <v>18210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19274</v>
      </c>
      <c r="C4964" s="36" t="s">
        <v>120</v>
      </c>
      <c r="D4964" s="36" t="s">
        <v>27450</v>
      </c>
      <c r="E4964" s="36" t="s">
        <v>17293</v>
      </c>
      <c r="F4964" s="36" t="s">
        <v>18210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3007</v>
      </c>
      <c r="C4965" s="36" t="s">
        <v>120</v>
      </c>
      <c r="D4965" s="36" t="s">
        <v>17294</v>
      </c>
      <c r="E4965" s="36" t="s">
        <v>17225</v>
      </c>
      <c r="F4965" s="36" t="s">
        <v>18258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3008</v>
      </c>
      <c r="C4966" s="36" t="s">
        <v>120</v>
      </c>
      <c r="D4966" s="36" t="s">
        <v>27356</v>
      </c>
      <c r="E4966" s="36" t="s">
        <v>17440</v>
      </c>
      <c r="F4966" s="36" t="s">
        <v>18258</v>
      </c>
      <c r="G4966" s="36" t="s">
        <v>121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22456</v>
      </c>
      <c r="C4967" s="36" t="s">
        <v>120</v>
      </c>
      <c r="D4967" s="36" t="s">
        <v>28193</v>
      </c>
      <c r="E4967" s="36" t="s">
        <v>17817</v>
      </c>
      <c r="F4967" s="36" t="s">
        <v>18253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15095</v>
      </c>
      <c r="C4968" s="36" t="s">
        <v>120</v>
      </c>
      <c r="D4968" s="36" t="s">
        <v>18917</v>
      </c>
      <c r="E4968" s="36" t="s">
        <v>17471</v>
      </c>
      <c r="F4968" s="36" t="s">
        <v>18253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25984</v>
      </c>
      <c r="C4969" s="36" t="s">
        <v>120</v>
      </c>
      <c r="D4969" s="36" t="s">
        <v>27098</v>
      </c>
      <c r="E4969" s="36" t="s">
        <v>20239</v>
      </c>
      <c r="F4969" s="36" t="s">
        <v>18265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22120</v>
      </c>
      <c r="C4970" s="36" t="s">
        <v>188</v>
      </c>
      <c r="D4970" s="36" t="s">
        <v>26464</v>
      </c>
      <c r="E4970" s="36" t="s">
        <v>16819</v>
      </c>
      <c r="F4970" s="36" t="s">
        <v>18032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15145</v>
      </c>
      <c r="C4971" s="36" t="s">
        <v>188</v>
      </c>
      <c r="D4971" s="36" t="s">
        <v>26572</v>
      </c>
      <c r="E4971" s="36" t="s">
        <v>16960</v>
      </c>
      <c r="F4971" s="36" t="s">
        <v>18032</v>
      </c>
      <c r="G4971" s="36" t="s">
        <v>123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12867</v>
      </c>
      <c r="C4972" s="36" t="s">
        <v>188</v>
      </c>
      <c r="D4972" s="36" t="s">
        <v>26573</v>
      </c>
      <c r="E4972" s="36" t="s">
        <v>16821</v>
      </c>
      <c r="F4972" s="36" t="s">
        <v>18032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12941</v>
      </c>
      <c r="C4973" s="36" t="s">
        <v>188</v>
      </c>
      <c r="D4973" s="36" t="s">
        <v>26574</v>
      </c>
      <c r="E4973" s="36" t="s">
        <v>16822</v>
      </c>
      <c r="F4973" s="36" t="s">
        <v>18032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12868</v>
      </c>
      <c r="C4974" s="36" t="s">
        <v>188</v>
      </c>
      <c r="D4974" s="36" t="s">
        <v>26575</v>
      </c>
      <c r="E4974" s="36" t="s">
        <v>16958</v>
      </c>
      <c r="F4974" s="36" t="s">
        <v>18032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24400</v>
      </c>
      <c r="C4975" s="36" t="s">
        <v>188</v>
      </c>
      <c r="D4975" s="36" t="s">
        <v>26974</v>
      </c>
      <c r="E4975" s="36" t="s">
        <v>16960</v>
      </c>
      <c r="F4975" s="36" t="s">
        <v>18032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8240</v>
      </c>
      <c r="C4976" s="36" t="s">
        <v>188</v>
      </c>
      <c r="D4976" s="36" t="s">
        <v>26794</v>
      </c>
      <c r="E4976" s="36" t="s">
        <v>16875</v>
      </c>
      <c r="F4976" s="36" t="s">
        <v>18032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22121</v>
      </c>
      <c r="C4977" s="36" t="s">
        <v>188</v>
      </c>
      <c r="D4977" s="36" t="s">
        <v>26576</v>
      </c>
      <c r="E4977" s="36" t="s">
        <v>16821</v>
      </c>
      <c r="F4977" s="36" t="s">
        <v>18032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21521</v>
      </c>
      <c r="C4978" s="36" t="s">
        <v>188</v>
      </c>
      <c r="D4978" s="36" t="s">
        <v>18036</v>
      </c>
      <c r="E4978" s="36" t="s">
        <v>16957</v>
      </c>
      <c r="F4978" s="36" t="s">
        <v>18032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20959</v>
      </c>
      <c r="C4979" s="36" t="s">
        <v>188</v>
      </c>
      <c r="D4979" s="36" t="s">
        <v>26465</v>
      </c>
      <c r="E4979" s="36" t="s">
        <v>16819</v>
      </c>
      <c r="F4979" s="36" t="s">
        <v>18032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22962</v>
      </c>
      <c r="C4980" s="36" t="s">
        <v>188</v>
      </c>
      <c r="D4980" s="36" t="s">
        <v>26975</v>
      </c>
      <c r="E4980" s="36" t="s">
        <v>16960</v>
      </c>
      <c r="F4980" s="36" t="s">
        <v>18032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20960</v>
      </c>
      <c r="C4981" s="36" t="s">
        <v>188</v>
      </c>
      <c r="D4981" s="36" t="s">
        <v>17408</v>
      </c>
      <c r="E4981" s="36" t="s">
        <v>16960</v>
      </c>
      <c r="F4981" s="36" t="s">
        <v>18032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19692</v>
      </c>
      <c r="C4982" s="36" t="s">
        <v>188</v>
      </c>
      <c r="D4982" s="36" t="s">
        <v>18037</v>
      </c>
      <c r="E4982" s="36" t="s">
        <v>16821</v>
      </c>
      <c r="F4982" s="36" t="s">
        <v>18032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25017</v>
      </c>
      <c r="C4983" s="36" t="s">
        <v>188</v>
      </c>
      <c r="D4983" s="36" t="s">
        <v>17409</v>
      </c>
      <c r="E4983" s="36" t="s">
        <v>16824</v>
      </c>
      <c r="F4983" s="36" t="s">
        <v>18032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19907</v>
      </c>
      <c r="C4984" s="36" t="s">
        <v>188</v>
      </c>
      <c r="D4984" s="36" t="s">
        <v>17410</v>
      </c>
      <c r="E4984" s="36" t="s">
        <v>16957</v>
      </c>
      <c r="F4984" s="36" t="s">
        <v>18032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24084</v>
      </c>
      <c r="C4985" s="36" t="s">
        <v>188</v>
      </c>
      <c r="D4985" s="36" t="s">
        <v>17411</v>
      </c>
      <c r="E4985" s="36" t="s">
        <v>16875</v>
      </c>
      <c r="F4985" s="36" t="s">
        <v>18032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18952</v>
      </c>
      <c r="C4986" s="36" t="s">
        <v>188</v>
      </c>
      <c r="D4986" s="36" t="s">
        <v>26795</v>
      </c>
      <c r="E4986" s="36" t="s">
        <v>16823</v>
      </c>
      <c r="F4986" s="36" t="s">
        <v>18032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8241</v>
      </c>
      <c r="C4987" s="36" t="s">
        <v>188</v>
      </c>
      <c r="D4987" s="36" t="s">
        <v>26577</v>
      </c>
      <c r="E4987" s="36" t="s">
        <v>16912</v>
      </c>
      <c r="F4987" s="36" t="s">
        <v>18032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18953</v>
      </c>
      <c r="C4988" s="36" t="s">
        <v>188</v>
      </c>
      <c r="D4988" s="36" t="s">
        <v>17413</v>
      </c>
      <c r="E4988" s="36" t="s">
        <v>16958</v>
      </c>
      <c r="F4988" s="36" t="s">
        <v>18032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21522</v>
      </c>
      <c r="C4989" s="36" t="s">
        <v>188</v>
      </c>
      <c r="D4989" s="36" t="s">
        <v>17415</v>
      </c>
      <c r="E4989" s="36" t="s">
        <v>16958</v>
      </c>
      <c r="F4989" s="36" t="s">
        <v>18032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19210</v>
      </c>
      <c r="C4990" s="36" t="s">
        <v>188</v>
      </c>
      <c r="D4990" s="36" t="s">
        <v>17919</v>
      </c>
      <c r="E4990" s="36" t="s">
        <v>16960</v>
      </c>
      <c r="F4990" s="36" t="s">
        <v>18032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22122</v>
      </c>
      <c r="C4991" s="36" t="s">
        <v>188</v>
      </c>
      <c r="D4991" s="36" t="s">
        <v>17414</v>
      </c>
      <c r="E4991" s="36" t="s">
        <v>16916</v>
      </c>
      <c r="F4991" s="36" t="s">
        <v>18032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16799</v>
      </c>
      <c r="C4992" s="36" t="s">
        <v>188</v>
      </c>
      <c r="D4992" s="36" t="s">
        <v>17921</v>
      </c>
      <c r="E4992" s="36" t="s">
        <v>16912</v>
      </c>
      <c r="F4992" s="36" t="s">
        <v>18032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21523</v>
      </c>
      <c r="C4993" s="36" t="s">
        <v>188</v>
      </c>
      <c r="D4993" s="36" t="s">
        <v>17417</v>
      </c>
      <c r="E4993" s="36" t="s">
        <v>16824</v>
      </c>
      <c r="F4993" s="36" t="s">
        <v>18032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21716</v>
      </c>
      <c r="C4994" s="36" t="s">
        <v>188</v>
      </c>
      <c r="D4994" s="36" t="s">
        <v>17920</v>
      </c>
      <c r="E4994" s="36" t="s">
        <v>16842</v>
      </c>
      <c r="F4994" s="36" t="s">
        <v>18032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21717</v>
      </c>
      <c r="C4995" s="36" t="s">
        <v>188</v>
      </c>
      <c r="D4995" s="36" t="s">
        <v>17418</v>
      </c>
      <c r="E4995" s="36" t="s">
        <v>16848</v>
      </c>
      <c r="F4995" s="36" t="s">
        <v>18032</v>
      </c>
      <c r="G4995" s="36" t="s">
        <v>123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19509</v>
      </c>
      <c r="C4996" s="36" t="s">
        <v>188</v>
      </c>
      <c r="D4996" s="36" t="s">
        <v>17893</v>
      </c>
      <c r="E4996" s="36" t="s">
        <v>16968</v>
      </c>
      <c r="F4996" s="36" t="s">
        <v>18032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22123</v>
      </c>
      <c r="C4997" s="36" t="s">
        <v>188</v>
      </c>
      <c r="D4997" s="36" t="s">
        <v>26578</v>
      </c>
      <c r="E4997" s="36" t="s">
        <v>16876</v>
      </c>
      <c r="F4997" s="36" t="s">
        <v>18032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16535</v>
      </c>
      <c r="C4998" s="36" t="s">
        <v>188</v>
      </c>
      <c r="D4998" s="36" t="s">
        <v>26796</v>
      </c>
      <c r="E4998" s="36" t="s">
        <v>17359</v>
      </c>
      <c r="F4998" s="36" t="s">
        <v>18032</v>
      </c>
      <c r="G4998" s="36" t="s">
        <v>123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16800</v>
      </c>
      <c r="C4999" s="36" t="s">
        <v>188</v>
      </c>
      <c r="D4999" s="36" t="s">
        <v>17419</v>
      </c>
      <c r="E4999" s="36" t="s">
        <v>17000</v>
      </c>
      <c r="F4999" s="36" t="s">
        <v>18032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22124</v>
      </c>
      <c r="C5000" s="36" t="s">
        <v>188</v>
      </c>
      <c r="D5000" s="36" t="s">
        <v>17422</v>
      </c>
      <c r="E5000" s="36" t="s">
        <v>16884</v>
      </c>
      <c r="F5000" s="36" t="s">
        <v>18032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23645</v>
      </c>
      <c r="C5001" s="36" t="s">
        <v>188</v>
      </c>
      <c r="D5001" s="36" t="s">
        <v>17421</v>
      </c>
      <c r="E5001" s="36" t="s">
        <v>17298</v>
      </c>
      <c r="F5001" s="36" t="s">
        <v>18032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25776</v>
      </c>
      <c r="C5002" s="36" t="s">
        <v>188</v>
      </c>
      <c r="D5002" s="36" t="s">
        <v>17656</v>
      </c>
      <c r="E5002" s="36" t="s">
        <v>17310</v>
      </c>
      <c r="F5002" s="36" t="s">
        <v>18032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25777</v>
      </c>
      <c r="C5003" s="36" t="s">
        <v>188</v>
      </c>
      <c r="D5003" s="36" t="s">
        <v>17728</v>
      </c>
      <c r="E5003" s="36" t="s">
        <v>17334</v>
      </c>
      <c r="F5003" s="36" t="s">
        <v>18032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26064</v>
      </c>
      <c r="C5004" s="36" t="s">
        <v>188</v>
      </c>
      <c r="D5004" s="36" t="s">
        <v>26797</v>
      </c>
      <c r="E5004" s="36" t="s">
        <v>17066</v>
      </c>
      <c r="F5004" s="36" t="s">
        <v>18032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25431</v>
      </c>
      <c r="C5005" s="36" t="s">
        <v>188</v>
      </c>
      <c r="D5005" s="36" t="s">
        <v>17423</v>
      </c>
      <c r="E5005" s="36" t="s">
        <v>17237</v>
      </c>
      <c r="F5005" s="36" t="s">
        <v>18032</v>
      </c>
      <c r="G5005" s="36" t="s">
        <v>123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22738</v>
      </c>
      <c r="C5006" s="36" t="s">
        <v>188</v>
      </c>
      <c r="D5006" s="36" t="s">
        <v>17426</v>
      </c>
      <c r="E5006" s="36" t="s">
        <v>16889</v>
      </c>
      <c r="F5006" s="36" t="s">
        <v>18032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26065</v>
      </c>
      <c r="C5007" s="36" t="s">
        <v>188</v>
      </c>
      <c r="D5007" s="36" t="s">
        <v>26798</v>
      </c>
      <c r="E5007" s="36" t="s">
        <v>17115</v>
      </c>
      <c r="F5007" s="36" t="s">
        <v>18032</v>
      </c>
      <c r="G5007" s="36" t="s">
        <v>123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16267</v>
      </c>
      <c r="C5008" s="36" t="s">
        <v>188</v>
      </c>
      <c r="D5008" s="36" t="s">
        <v>26799</v>
      </c>
      <c r="E5008" s="36" t="s">
        <v>24085</v>
      </c>
      <c r="F5008" s="36" t="s">
        <v>18032</v>
      </c>
      <c r="G5008" s="36" t="s">
        <v>123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23223</v>
      </c>
      <c r="C5009" s="36" t="s">
        <v>188</v>
      </c>
      <c r="D5009" s="36" t="s">
        <v>27861</v>
      </c>
      <c r="E5009" s="36" t="s">
        <v>17136</v>
      </c>
      <c r="F5009" s="36" t="s">
        <v>18199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8590</v>
      </c>
      <c r="C5010" s="36" t="s">
        <v>188</v>
      </c>
      <c r="D5010" s="36" t="s">
        <v>27354</v>
      </c>
      <c r="E5010" s="36" t="s">
        <v>16916</v>
      </c>
      <c r="F5010" s="36" t="s">
        <v>18199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20124</v>
      </c>
      <c r="C5011" s="36" t="s">
        <v>188</v>
      </c>
      <c r="D5011" s="36" t="s">
        <v>23779</v>
      </c>
      <c r="E5011" s="36" t="s">
        <v>16823</v>
      </c>
      <c r="F5011" s="36" t="s">
        <v>18199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21247</v>
      </c>
      <c r="C5012" s="36" t="s">
        <v>188</v>
      </c>
      <c r="D5012" s="36" t="s">
        <v>18619</v>
      </c>
      <c r="E5012" s="36" t="s">
        <v>17298</v>
      </c>
      <c r="F5012" s="36" t="s">
        <v>18199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27862</v>
      </c>
      <c r="C5013" s="36" t="s">
        <v>188</v>
      </c>
      <c r="D5013" s="36" t="s">
        <v>27863</v>
      </c>
      <c r="E5013" s="36" t="s">
        <v>16968</v>
      </c>
      <c r="F5013" s="36" t="s">
        <v>18199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27864</v>
      </c>
      <c r="C5014" s="36" t="s">
        <v>188</v>
      </c>
      <c r="D5014" s="36" t="s">
        <v>27865</v>
      </c>
      <c r="E5014" s="36" t="s">
        <v>16921</v>
      </c>
      <c r="F5014" s="36" t="s">
        <v>18199</v>
      </c>
      <c r="G5014" s="36" t="s">
        <v>123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15842</v>
      </c>
      <c r="C5015" s="36" t="s">
        <v>188</v>
      </c>
      <c r="D5015" s="36" t="s">
        <v>27356</v>
      </c>
      <c r="E5015" s="36" t="s">
        <v>16964</v>
      </c>
      <c r="F5015" s="36" t="s">
        <v>18199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14108</v>
      </c>
      <c r="C5016" s="36" t="s">
        <v>188</v>
      </c>
      <c r="D5016" s="36" t="s">
        <v>27866</v>
      </c>
      <c r="E5016" s="36" t="s">
        <v>17014</v>
      </c>
      <c r="F5016" s="36" t="s">
        <v>18199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14109</v>
      </c>
      <c r="C5017" s="36" t="s">
        <v>188</v>
      </c>
      <c r="D5017" s="36" t="s">
        <v>27625</v>
      </c>
      <c r="E5017" s="36" t="s">
        <v>17030</v>
      </c>
      <c r="F5017" s="36" t="s">
        <v>18199</v>
      </c>
      <c r="G5017" s="36" t="s">
        <v>123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16017</v>
      </c>
      <c r="C5018" s="36" t="s">
        <v>188</v>
      </c>
      <c r="D5018" s="36" t="s">
        <v>27867</v>
      </c>
      <c r="E5018" s="36" t="s">
        <v>16879</v>
      </c>
      <c r="F5018" s="36" t="s">
        <v>18199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27868</v>
      </c>
      <c r="C5019" s="36" t="s">
        <v>188</v>
      </c>
      <c r="D5019" s="36" t="s">
        <v>22736</v>
      </c>
      <c r="E5019" s="36" t="s">
        <v>17365</v>
      </c>
      <c r="F5019" s="36" t="s">
        <v>18199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22413</v>
      </c>
      <c r="C5020" s="36" t="s">
        <v>188</v>
      </c>
      <c r="D5020" s="36" t="s">
        <v>27357</v>
      </c>
      <c r="E5020" s="36" t="s">
        <v>17365</v>
      </c>
      <c r="F5020" s="36" t="s">
        <v>18199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25221</v>
      </c>
      <c r="C5021" s="36" t="s">
        <v>188</v>
      </c>
      <c r="D5021" s="36" t="s">
        <v>17909</v>
      </c>
      <c r="E5021" s="36" t="s">
        <v>17298</v>
      </c>
      <c r="F5021" s="36" t="s">
        <v>18199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27869</v>
      </c>
      <c r="C5022" s="36" t="s">
        <v>188</v>
      </c>
      <c r="D5022" s="36" t="s">
        <v>27358</v>
      </c>
      <c r="E5022" s="36" t="s">
        <v>17001</v>
      </c>
      <c r="F5022" s="36" t="s">
        <v>18199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27870</v>
      </c>
      <c r="C5023" s="36" t="s">
        <v>188</v>
      </c>
      <c r="D5023" s="36" t="s">
        <v>18917</v>
      </c>
      <c r="E5023" s="36" t="s">
        <v>16854</v>
      </c>
      <c r="F5023" s="36" t="s">
        <v>18199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24139</v>
      </c>
      <c r="C5024" s="36" t="s">
        <v>188</v>
      </c>
      <c r="D5024" s="36" t="s">
        <v>26249</v>
      </c>
      <c r="E5024" s="36" t="s">
        <v>17546</v>
      </c>
      <c r="F5024" s="36" t="s">
        <v>18199</v>
      </c>
      <c r="G5024" s="36" t="s">
        <v>123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27871</v>
      </c>
      <c r="C5025" s="36" t="s">
        <v>188</v>
      </c>
      <c r="D5025" s="36" t="s">
        <v>17882</v>
      </c>
      <c r="E5025" s="36" t="s">
        <v>17002</v>
      </c>
      <c r="F5025" s="36" t="s">
        <v>18199</v>
      </c>
      <c r="G5025" s="36" t="s">
        <v>123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27872</v>
      </c>
      <c r="C5026" s="36" t="s">
        <v>188</v>
      </c>
      <c r="D5026" s="36" t="s">
        <v>27359</v>
      </c>
      <c r="E5026" s="36" t="s">
        <v>17066</v>
      </c>
      <c r="F5026" s="36" t="s">
        <v>18199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27873</v>
      </c>
      <c r="C5027" s="36" t="s">
        <v>188</v>
      </c>
      <c r="D5027" s="36" t="s">
        <v>17910</v>
      </c>
      <c r="E5027" s="36" t="s">
        <v>17327</v>
      </c>
      <c r="F5027" s="36" t="s">
        <v>18199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25551</v>
      </c>
      <c r="C5028" s="36" t="s">
        <v>188</v>
      </c>
      <c r="D5028" s="36" t="s">
        <v>17295</v>
      </c>
      <c r="E5028" s="36" t="s">
        <v>17154</v>
      </c>
      <c r="F5028" s="36" t="s">
        <v>18199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27874</v>
      </c>
      <c r="C5029" s="36" t="s">
        <v>188</v>
      </c>
      <c r="D5029" s="36" t="s">
        <v>18026</v>
      </c>
      <c r="E5029" s="36" t="s">
        <v>17577</v>
      </c>
      <c r="F5029" s="36" t="s">
        <v>18199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27875</v>
      </c>
      <c r="C5030" s="36" t="s">
        <v>188</v>
      </c>
      <c r="D5030" s="36" t="s">
        <v>17297</v>
      </c>
      <c r="E5030" s="36" t="s">
        <v>17202</v>
      </c>
      <c r="F5030" s="36" t="s">
        <v>18199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27876</v>
      </c>
      <c r="C5031" s="36" t="s">
        <v>188</v>
      </c>
      <c r="D5031" s="36" t="s">
        <v>18027</v>
      </c>
      <c r="E5031" s="36" t="s">
        <v>17510</v>
      </c>
      <c r="F5031" s="36" t="s">
        <v>18199</v>
      </c>
      <c r="G5031" s="36" t="s">
        <v>123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26280</v>
      </c>
      <c r="C5032" s="36" t="s">
        <v>188</v>
      </c>
      <c r="D5032" s="36" t="s">
        <v>25761</v>
      </c>
      <c r="E5032" s="36" t="s">
        <v>17752</v>
      </c>
      <c r="F5032" s="36" t="s">
        <v>18199</v>
      </c>
      <c r="G5032" s="36" t="s">
        <v>123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26281</v>
      </c>
      <c r="C5033" s="36" t="s">
        <v>188</v>
      </c>
      <c r="D5033" s="36" t="s">
        <v>18028</v>
      </c>
      <c r="E5033" s="36" t="s">
        <v>17398</v>
      </c>
      <c r="F5033" s="36" t="s">
        <v>18199</v>
      </c>
      <c r="G5033" s="36" t="s">
        <v>123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26282</v>
      </c>
      <c r="C5034" s="36" t="s">
        <v>188</v>
      </c>
      <c r="D5034" s="36" t="s">
        <v>17299</v>
      </c>
      <c r="E5034" s="36" t="s">
        <v>17207</v>
      </c>
      <c r="F5034" s="36" t="s">
        <v>18199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27877</v>
      </c>
      <c r="C5035" s="36" t="s">
        <v>188</v>
      </c>
      <c r="D5035" s="36" t="s">
        <v>17883</v>
      </c>
      <c r="E5035" s="36" t="s">
        <v>16941</v>
      </c>
      <c r="F5035" s="36" t="s">
        <v>18199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27878</v>
      </c>
      <c r="C5036" s="36" t="s">
        <v>188</v>
      </c>
      <c r="D5036" s="36" t="s">
        <v>17303</v>
      </c>
      <c r="E5036" s="36" t="s">
        <v>17041</v>
      </c>
      <c r="F5036" s="36" t="s">
        <v>18199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15843</v>
      </c>
      <c r="C5037" s="36" t="s">
        <v>188</v>
      </c>
      <c r="D5037" s="36" t="s">
        <v>17888</v>
      </c>
      <c r="E5037" s="36" t="s">
        <v>17497</v>
      </c>
      <c r="F5037" s="36" t="s">
        <v>18199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15948</v>
      </c>
      <c r="C5038" s="36" t="s">
        <v>188</v>
      </c>
      <c r="D5038" s="36" t="s">
        <v>28193</v>
      </c>
      <c r="E5038" s="36" t="s">
        <v>17172</v>
      </c>
      <c r="F5038" s="36" t="s">
        <v>18205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8591</v>
      </c>
      <c r="C5039" s="36" t="s">
        <v>188</v>
      </c>
      <c r="D5039" s="36" t="s">
        <v>28091</v>
      </c>
      <c r="E5039" s="36" t="s">
        <v>17296</v>
      </c>
      <c r="F5039" s="36" t="s">
        <v>18205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28194</v>
      </c>
      <c r="C5040" s="36" t="s">
        <v>188</v>
      </c>
      <c r="D5040" s="36" t="s">
        <v>27356</v>
      </c>
      <c r="E5040" s="36" t="s">
        <v>28195</v>
      </c>
      <c r="F5040" s="36" t="s">
        <v>18205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28196</v>
      </c>
      <c r="C5041" s="36" t="s">
        <v>188</v>
      </c>
      <c r="D5041" s="36" t="s">
        <v>20558</v>
      </c>
      <c r="E5041" s="36" t="s">
        <v>17440</v>
      </c>
      <c r="F5041" s="36" t="s">
        <v>18205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15949</v>
      </c>
      <c r="C5042" s="36" t="s">
        <v>188</v>
      </c>
      <c r="D5042" s="36" t="s">
        <v>28092</v>
      </c>
      <c r="E5042" s="36" t="s">
        <v>17358</v>
      </c>
      <c r="F5042" s="36" t="s">
        <v>18205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21047</v>
      </c>
      <c r="C5043" s="36" t="s">
        <v>188</v>
      </c>
      <c r="D5043" s="36" t="s">
        <v>27625</v>
      </c>
      <c r="E5043" s="36" t="s">
        <v>17053</v>
      </c>
      <c r="F5043" s="36" t="s">
        <v>18205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28197</v>
      </c>
      <c r="C5044" s="36" t="s">
        <v>188</v>
      </c>
      <c r="D5044" s="36" t="s">
        <v>27867</v>
      </c>
      <c r="E5044" s="36" t="s">
        <v>18143</v>
      </c>
      <c r="F5044" s="36" t="s">
        <v>18205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28198</v>
      </c>
      <c r="C5045" s="36" t="s">
        <v>188</v>
      </c>
      <c r="D5045" s="36" t="s">
        <v>27357</v>
      </c>
      <c r="E5045" s="36" t="s">
        <v>28199</v>
      </c>
      <c r="F5045" s="36" t="s">
        <v>18205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28200</v>
      </c>
      <c r="C5046" s="36" t="s">
        <v>188</v>
      </c>
      <c r="D5046" s="36" t="s">
        <v>17909</v>
      </c>
      <c r="E5046" s="36" t="s">
        <v>17035</v>
      </c>
      <c r="F5046" s="36" t="s">
        <v>18205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28201</v>
      </c>
      <c r="C5047" s="36" t="s">
        <v>188</v>
      </c>
      <c r="D5047" s="36" t="s">
        <v>27358</v>
      </c>
      <c r="E5047" s="36" t="s">
        <v>17326</v>
      </c>
      <c r="F5047" s="36" t="s">
        <v>18205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28202</v>
      </c>
      <c r="C5048" s="36" t="s">
        <v>188</v>
      </c>
      <c r="D5048" s="36" t="s">
        <v>26249</v>
      </c>
      <c r="E5048" s="36" t="s">
        <v>28203</v>
      </c>
      <c r="F5048" s="36" t="s">
        <v>18205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19278</v>
      </c>
      <c r="C5049" s="36" t="s">
        <v>188</v>
      </c>
      <c r="D5049" s="36" t="s">
        <v>26856</v>
      </c>
      <c r="E5049" s="36" t="s">
        <v>16872</v>
      </c>
      <c r="F5049" s="36" t="s">
        <v>18210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19279</v>
      </c>
      <c r="C5050" s="36" t="s">
        <v>188</v>
      </c>
      <c r="D5050" s="36" t="s">
        <v>26858</v>
      </c>
      <c r="E5050" s="36" t="s">
        <v>19280</v>
      </c>
      <c r="F5050" s="36" t="s">
        <v>18210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19281</v>
      </c>
      <c r="C5051" s="36" t="s">
        <v>188</v>
      </c>
      <c r="D5051" s="36" t="s">
        <v>26862</v>
      </c>
      <c r="E5051" s="36" t="s">
        <v>17075</v>
      </c>
      <c r="F5051" s="36" t="s">
        <v>18210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3094</v>
      </c>
      <c r="C5052" s="36" t="s">
        <v>188</v>
      </c>
      <c r="D5052" s="36" t="s">
        <v>28701</v>
      </c>
      <c r="E5052" s="36" t="s">
        <v>16828</v>
      </c>
      <c r="F5052" s="36" t="s">
        <v>18246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3095</v>
      </c>
      <c r="C5053" s="36" t="s">
        <v>188</v>
      </c>
      <c r="D5053" s="36" t="s">
        <v>17294</v>
      </c>
      <c r="E5053" s="36" t="s">
        <v>17146</v>
      </c>
      <c r="F5053" s="36" t="s">
        <v>18258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3096</v>
      </c>
      <c r="C5054" s="36" t="s">
        <v>188</v>
      </c>
      <c r="D5054" s="36" t="s">
        <v>27356</v>
      </c>
      <c r="E5054" s="36" t="s">
        <v>17503</v>
      </c>
      <c r="F5054" s="36" t="s">
        <v>18258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15096</v>
      </c>
      <c r="C5055" s="36" t="s">
        <v>188</v>
      </c>
      <c r="D5055" s="36" t="s">
        <v>28193</v>
      </c>
      <c r="E5055" s="36" t="s">
        <v>16836</v>
      </c>
      <c r="F5055" s="36" t="s">
        <v>18253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25985</v>
      </c>
      <c r="C5056" s="36" t="s">
        <v>188</v>
      </c>
      <c r="D5056" s="36" t="s">
        <v>28798</v>
      </c>
      <c r="E5056" s="36" t="s">
        <v>16836</v>
      </c>
      <c r="F5056" s="36" t="s">
        <v>18265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25986</v>
      </c>
      <c r="C5057" s="36" t="s">
        <v>188</v>
      </c>
      <c r="D5057" s="36" t="s">
        <v>27098</v>
      </c>
      <c r="E5057" s="36" t="s">
        <v>17068</v>
      </c>
      <c r="F5057" s="36" t="s">
        <v>18265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3176</v>
      </c>
      <c r="B5058" s="36" t="s">
        <v>12665</v>
      </c>
      <c r="C5058" s="36" t="s">
        <v>120</v>
      </c>
      <c r="D5058" s="36" t="s">
        <v>17266</v>
      </c>
      <c r="E5058" s="36" t="s">
        <v>20812</v>
      </c>
      <c r="F5058" s="36" t="s">
        <v>18032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14155</v>
      </c>
      <c r="C5059" s="36" t="s">
        <v>120</v>
      </c>
      <c r="D5059" s="36" t="s">
        <v>18140</v>
      </c>
      <c r="E5059" s="36" t="s">
        <v>18141</v>
      </c>
      <c r="F5059" s="36" t="s">
        <v>18032</v>
      </c>
      <c r="G5059" s="36" t="s">
        <v>123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14447</v>
      </c>
      <c r="C5060" s="36" t="s">
        <v>120</v>
      </c>
      <c r="D5060" s="36" t="s">
        <v>17271</v>
      </c>
      <c r="E5060" s="36" t="s">
        <v>22490</v>
      </c>
      <c r="F5060" s="36" t="s">
        <v>18032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14448</v>
      </c>
      <c r="C5061" s="36" t="s">
        <v>120</v>
      </c>
      <c r="D5061" s="36" t="s">
        <v>17275</v>
      </c>
      <c r="E5061" s="36" t="s">
        <v>16835</v>
      </c>
      <c r="F5061" s="36" t="s">
        <v>18032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14156</v>
      </c>
      <c r="C5062" s="36" t="s">
        <v>120</v>
      </c>
      <c r="D5062" s="36" t="s">
        <v>17905</v>
      </c>
      <c r="E5062" s="36" t="s">
        <v>16900</v>
      </c>
      <c r="F5062" s="36" t="s">
        <v>18032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16100</v>
      </c>
      <c r="C5063" s="36" t="s">
        <v>120</v>
      </c>
      <c r="D5063" s="36" t="s">
        <v>17279</v>
      </c>
      <c r="E5063" s="36" t="s">
        <v>17686</v>
      </c>
      <c r="F5063" s="36" t="s">
        <v>18032</v>
      </c>
      <c r="G5063" s="36" t="s">
        <v>121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14449</v>
      </c>
      <c r="C5064" s="36" t="s">
        <v>120</v>
      </c>
      <c r="D5064" s="36" t="s">
        <v>17688</v>
      </c>
      <c r="E5064" s="36" t="s">
        <v>17041</v>
      </c>
      <c r="F5064" s="36" t="s">
        <v>18032</v>
      </c>
      <c r="G5064" s="36" t="s">
        <v>121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26173</v>
      </c>
      <c r="C5065" s="36" t="s">
        <v>120</v>
      </c>
      <c r="D5065" s="36" t="s">
        <v>17706</v>
      </c>
      <c r="E5065" s="36" t="s">
        <v>17555</v>
      </c>
      <c r="F5065" s="36" t="s">
        <v>18032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27074</v>
      </c>
      <c r="C5066" s="36" t="s">
        <v>120</v>
      </c>
      <c r="D5066" s="36" t="s">
        <v>17282</v>
      </c>
      <c r="E5066" s="36" t="s">
        <v>17152</v>
      </c>
      <c r="F5066" s="36" t="s">
        <v>18032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14392</v>
      </c>
      <c r="C5067" s="36" t="s">
        <v>120</v>
      </c>
      <c r="D5067" s="36" t="s">
        <v>17273</v>
      </c>
      <c r="E5067" s="36" t="s">
        <v>20704</v>
      </c>
      <c r="F5067" s="36" t="s">
        <v>18199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24458</v>
      </c>
      <c r="C5068" s="36" t="s">
        <v>120</v>
      </c>
      <c r="D5068" s="36" t="s">
        <v>21007</v>
      </c>
      <c r="E5068" s="36" t="s">
        <v>17198</v>
      </c>
      <c r="F5068" s="36" t="s">
        <v>18199</v>
      </c>
      <c r="G5068" s="36" t="s">
        <v>121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14822</v>
      </c>
      <c r="C5069" s="36" t="s">
        <v>120</v>
      </c>
      <c r="D5069" s="36" t="s">
        <v>17153</v>
      </c>
      <c r="E5069" s="36" t="s">
        <v>16898</v>
      </c>
      <c r="F5069" s="36" t="s">
        <v>18205</v>
      </c>
      <c r="G5069" s="36" t="s">
        <v>121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15097</v>
      </c>
      <c r="C5070" s="36" t="s">
        <v>120</v>
      </c>
      <c r="D5070" s="36" t="s">
        <v>18137</v>
      </c>
      <c r="E5070" s="36" t="s">
        <v>16836</v>
      </c>
      <c r="F5070" s="36" t="s">
        <v>18205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15098</v>
      </c>
      <c r="C5071" s="36" t="s">
        <v>120</v>
      </c>
      <c r="D5071" s="36" t="s">
        <v>17907</v>
      </c>
      <c r="E5071" s="36" t="s">
        <v>16836</v>
      </c>
      <c r="F5071" s="36" t="s">
        <v>18205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28412</v>
      </c>
      <c r="C5072" s="36" t="s">
        <v>120</v>
      </c>
      <c r="D5072" s="36" t="s">
        <v>21114</v>
      </c>
      <c r="E5072" s="36" t="s">
        <v>17023</v>
      </c>
      <c r="F5072" s="36" t="s">
        <v>18205</v>
      </c>
      <c r="G5072" s="36" t="s">
        <v>121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14823</v>
      </c>
      <c r="C5073" s="36" t="s">
        <v>120</v>
      </c>
      <c r="D5073" s="36" t="s">
        <v>18623</v>
      </c>
      <c r="E5073" s="36" t="s">
        <v>16835</v>
      </c>
      <c r="F5073" s="36" t="s">
        <v>18205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21221</v>
      </c>
      <c r="C5074" s="36" t="s">
        <v>120</v>
      </c>
      <c r="D5074" s="36" t="s">
        <v>21222</v>
      </c>
      <c r="E5074" s="36" t="s">
        <v>19282</v>
      </c>
      <c r="F5074" s="36" t="s">
        <v>18210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15753</v>
      </c>
      <c r="C5075" s="36" t="s">
        <v>120</v>
      </c>
      <c r="D5075" s="36" t="s">
        <v>18561</v>
      </c>
      <c r="E5075" s="36" t="s">
        <v>18179</v>
      </c>
      <c r="F5075" s="36" t="s">
        <v>18210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20709</v>
      </c>
      <c r="C5076" s="36" t="s">
        <v>120</v>
      </c>
      <c r="D5076" s="36" t="s">
        <v>18624</v>
      </c>
      <c r="E5076" s="36" t="s">
        <v>19826</v>
      </c>
      <c r="F5076" s="36" t="s">
        <v>18253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20701</v>
      </c>
      <c r="C5077" s="36" t="s">
        <v>120</v>
      </c>
      <c r="D5077" s="36" t="s">
        <v>17688</v>
      </c>
      <c r="E5077" s="36" t="s">
        <v>17225</v>
      </c>
      <c r="F5077" s="36" t="s">
        <v>18253</v>
      </c>
      <c r="G5077" s="36" t="s">
        <v>121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14157</v>
      </c>
      <c r="C5078" s="36" t="s">
        <v>188</v>
      </c>
      <c r="D5078" s="36" t="s">
        <v>17356</v>
      </c>
      <c r="E5078" s="36" t="s">
        <v>16939</v>
      </c>
      <c r="F5078" s="36" t="s">
        <v>18032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22370</v>
      </c>
      <c r="C5079" s="36" t="s">
        <v>188</v>
      </c>
      <c r="D5079" s="36" t="s">
        <v>17266</v>
      </c>
      <c r="E5079" s="36" t="s">
        <v>17091</v>
      </c>
      <c r="F5079" s="36" t="s">
        <v>18032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25018</v>
      </c>
      <c r="C5080" s="36" t="s">
        <v>188</v>
      </c>
      <c r="D5080" s="36" t="s">
        <v>17275</v>
      </c>
      <c r="E5080" s="36" t="s">
        <v>17154</v>
      </c>
      <c r="F5080" s="36" t="s">
        <v>18032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26066</v>
      </c>
      <c r="C5081" s="36" t="s">
        <v>188</v>
      </c>
      <c r="D5081" s="36" t="s">
        <v>17905</v>
      </c>
      <c r="E5081" s="36" t="s">
        <v>17391</v>
      </c>
      <c r="F5081" s="36" t="s">
        <v>18032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26800</v>
      </c>
      <c r="C5082" s="36" t="s">
        <v>188</v>
      </c>
      <c r="D5082" s="36" t="s">
        <v>17279</v>
      </c>
      <c r="E5082" s="36" t="s">
        <v>16894</v>
      </c>
      <c r="F5082" s="36" t="s">
        <v>18032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24504</v>
      </c>
      <c r="C5083" s="36" t="s">
        <v>188</v>
      </c>
      <c r="D5083" s="36" t="s">
        <v>17914</v>
      </c>
      <c r="E5083" s="36" t="s">
        <v>17323</v>
      </c>
      <c r="F5083" s="36" t="s">
        <v>18199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24505</v>
      </c>
      <c r="C5084" s="36" t="s">
        <v>188</v>
      </c>
      <c r="D5084" s="36" t="s">
        <v>17151</v>
      </c>
      <c r="E5084" s="36" t="s">
        <v>16987</v>
      </c>
      <c r="F5084" s="36" t="s">
        <v>18199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28204</v>
      </c>
      <c r="C5085" s="36" t="s">
        <v>188</v>
      </c>
      <c r="D5085" s="36" t="s">
        <v>17356</v>
      </c>
      <c r="E5085" s="36" t="s">
        <v>17023</v>
      </c>
      <c r="F5085" s="36" t="s">
        <v>18205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15099</v>
      </c>
      <c r="C5086" s="36" t="s">
        <v>188</v>
      </c>
      <c r="D5086" s="36" t="s">
        <v>17267</v>
      </c>
      <c r="E5086" s="36" t="s">
        <v>16836</v>
      </c>
      <c r="F5086" s="36" t="s">
        <v>18205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15100</v>
      </c>
      <c r="C5087" s="36" t="s">
        <v>188</v>
      </c>
      <c r="D5087" s="36" t="s">
        <v>18150</v>
      </c>
      <c r="E5087" s="36" t="s">
        <v>16836</v>
      </c>
      <c r="F5087" s="36" t="s">
        <v>18205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28205</v>
      </c>
      <c r="C5088" s="36" t="s">
        <v>188</v>
      </c>
      <c r="D5088" s="36" t="s">
        <v>18624</v>
      </c>
      <c r="E5088" s="36" t="s">
        <v>16939</v>
      </c>
      <c r="F5088" s="36" t="s">
        <v>18205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14824</v>
      </c>
      <c r="C5089" s="36" t="s">
        <v>188</v>
      </c>
      <c r="D5089" s="36" t="s">
        <v>17276</v>
      </c>
      <c r="E5089" s="36" t="s">
        <v>16895</v>
      </c>
      <c r="F5089" s="36" t="s">
        <v>18205</v>
      </c>
      <c r="G5089" s="36" t="s">
        <v>123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15101</v>
      </c>
      <c r="C5090" s="36" t="s">
        <v>188</v>
      </c>
      <c r="D5090" s="36" t="s">
        <v>17153</v>
      </c>
      <c r="E5090" s="36" t="s">
        <v>16895</v>
      </c>
      <c r="F5090" s="36" t="s">
        <v>18205</v>
      </c>
      <c r="G5090" s="36" t="s">
        <v>123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15754</v>
      </c>
      <c r="C5091" s="36" t="s">
        <v>188</v>
      </c>
      <c r="D5091" s="36" t="s">
        <v>17648</v>
      </c>
      <c r="E5091" s="36" t="s">
        <v>18574</v>
      </c>
      <c r="F5091" s="36" t="s">
        <v>18210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15755</v>
      </c>
      <c r="C5092" s="36" t="s">
        <v>188</v>
      </c>
      <c r="D5092" s="36" t="s">
        <v>18071</v>
      </c>
      <c r="E5092" s="36" t="s">
        <v>16994</v>
      </c>
      <c r="F5092" s="36" t="s">
        <v>18210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/>
      <c r="B5093" s="36" t="s">
        <v>19601</v>
      </c>
      <c r="C5093" s="36" t="s">
        <v>120</v>
      </c>
      <c r="D5093" s="36" t="s">
        <v>26963</v>
      </c>
      <c r="E5093" s="36" t="s">
        <v>16843</v>
      </c>
      <c r="F5093" s="36" t="s">
        <v>18032</v>
      </c>
      <c r="G5093" s="36" t="s">
        <v>121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9648</v>
      </c>
      <c r="C5094" s="36" t="s">
        <v>120</v>
      </c>
      <c r="D5094" s="36" t="s">
        <v>26579</v>
      </c>
      <c r="E5094" s="36" t="s">
        <v>16862</v>
      </c>
      <c r="F5094" s="36" t="s">
        <v>18032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20589</v>
      </c>
      <c r="C5095" s="36" t="s">
        <v>120</v>
      </c>
      <c r="D5095" s="36" t="s">
        <v>26801</v>
      </c>
      <c r="E5095" s="36" t="s">
        <v>17174</v>
      </c>
      <c r="F5095" s="36" t="s">
        <v>18032</v>
      </c>
      <c r="G5095" s="36" t="s">
        <v>121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20590</v>
      </c>
      <c r="C5096" s="36" t="s">
        <v>120</v>
      </c>
      <c r="D5096" s="36" t="s">
        <v>26802</v>
      </c>
      <c r="E5096" s="36" t="s">
        <v>16886</v>
      </c>
      <c r="F5096" s="36" t="s">
        <v>18032</v>
      </c>
      <c r="G5096" s="36" t="s">
        <v>121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21324</v>
      </c>
      <c r="C5097" s="36" t="s">
        <v>120</v>
      </c>
      <c r="D5097" s="36" t="s">
        <v>26580</v>
      </c>
      <c r="E5097" s="36" t="s">
        <v>16973</v>
      </c>
      <c r="F5097" s="36" t="s">
        <v>18032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21848</v>
      </c>
      <c r="C5098" s="36" t="s">
        <v>120</v>
      </c>
      <c r="D5098" s="36" t="s">
        <v>26804</v>
      </c>
      <c r="E5098" s="36" t="s">
        <v>16923</v>
      </c>
      <c r="F5098" s="36" t="s">
        <v>18032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22933</v>
      </c>
      <c r="C5099" s="36" t="s">
        <v>120</v>
      </c>
      <c r="D5099" s="36" t="s">
        <v>26475</v>
      </c>
      <c r="E5099" s="36" t="s">
        <v>16964</v>
      </c>
      <c r="F5099" s="36" t="s">
        <v>18032</v>
      </c>
      <c r="G5099" s="36" t="s">
        <v>121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8178</v>
      </c>
      <c r="C5100" s="36" t="s">
        <v>120</v>
      </c>
      <c r="D5100" s="36" t="s">
        <v>27075</v>
      </c>
      <c r="E5100" s="36" t="s">
        <v>16823</v>
      </c>
      <c r="F5100" s="36" t="s">
        <v>18032</v>
      </c>
      <c r="G5100" s="36" t="s">
        <v>121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23349</v>
      </c>
      <c r="C5101" s="36" t="s">
        <v>120</v>
      </c>
      <c r="D5101" s="36" t="s">
        <v>26466</v>
      </c>
      <c r="E5101" s="36" t="s">
        <v>22288</v>
      </c>
      <c r="F5101" s="36" t="s">
        <v>18032</v>
      </c>
      <c r="G5101" s="36" t="s">
        <v>121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20419</v>
      </c>
      <c r="C5102" s="36" t="s">
        <v>120</v>
      </c>
      <c r="D5102" s="36" t="s">
        <v>18627</v>
      </c>
      <c r="E5102" s="36" t="s">
        <v>17446</v>
      </c>
      <c r="F5102" s="36" t="s">
        <v>18032</v>
      </c>
      <c r="G5102" s="36" t="s">
        <v>121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14883</v>
      </c>
      <c r="C5103" s="36" t="s">
        <v>120</v>
      </c>
      <c r="D5103" s="36" t="s">
        <v>26467</v>
      </c>
      <c r="E5103" s="36" t="s">
        <v>17076</v>
      </c>
      <c r="F5103" s="36" t="s">
        <v>18032</v>
      </c>
      <c r="G5103" s="36" t="s">
        <v>121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19847</v>
      </c>
      <c r="C5104" s="36" t="s">
        <v>120</v>
      </c>
      <c r="D5104" s="36" t="s">
        <v>18142</v>
      </c>
      <c r="E5104" s="36" t="s">
        <v>16932</v>
      </c>
      <c r="F5104" s="36" t="s">
        <v>18032</v>
      </c>
      <c r="G5104" s="36" t="s">
        <v>121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19848</v>
      </c>
      <c r="C5105" s="36" t="s">
        <v>120</v>
      </c>
      <c r="D5105" s="36" t="s">
        <v>24229</v>
      </c>
      <c r="E5105" s="36" t="s">
        <v>16890</v>
      </c>
      <c r="F5105" s="36" t="s">
        <v>18032</v>
      </c>
      <c r="G5105" s="36" t="s">
        <v>121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19849</v>
      </c>
      <c r="C5106" s="36" t="s">
        <v>120</v>
      </c>
      <c r="D5106" s="36" t="s">
        <v>26805</v>
      </c>
      <c r="E5106" s="36" t="s">
        <v>16856</v>
      </c>
      <c r="F5106" s="36" t="s">
        <v>18032</v>
      </c>
      <c r="G5106" s="36" t="s">
        <v>121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21461</v>
      </c>
      <c r="C5107" s="36" t="s">
        <v>120</v>
      </c>
      <c r="D5107" s="36" t="s">
        <v>26964</v>
      </c>
      <c r="E5107" s="36" t="s">
        <v>17032</v>
      </c>
      <c r="F5107" s="36" t="s">
        <v>18032</v>
      </c>
      <c r="G5107" s="36" t="s">
        <v>121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21997</v>
      </c>
      <c r="C5108" s="36" t="s">
        <v>120</v>
      </c>
      <c r="D5108" s="36" t="s">
        <v>27360</v>
      </c>
      <c r="E5108" s="36" t="s">
        <v>17565</v>
      </c>
      <c r="F5108" s="36" t="s">
        <v>18199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21998</v>
      </c>
      <c r="C5109" s="36" t="s">
        <v>120</v>
      </c>
      <c r="D5109" s="36" t="s">
        <v>27361</v>
      </c>
      <c r="E5109" s="36" t="s">
        <v>17058</v>
      </c>
      <c r="F5109" s="36" t="s">
        <v>18199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21999</v>
      </c>
      <c r="C5110" s="36" t="s">
        <v>120</v>
      </c>
      <c r="D5110" s="36" t="s">
        <v>27362</v>
      </c>
      <c r="E5110" s="36" t="s">
        <v>17345</v>
      </c>
      <c r="F5110" s="36" t="s">
        <v>18199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22000</v>
      </c>
      <c r="C5111" s="36" t="s">
        <v>120</v>
      </c>
      <c r="D5111" s="36" t="s">
        <v>27363</v>
      </c>
      <c r="E5111" s="36" t="s">
        <v>17190</v>
      </c>
      <c r="F5111" s="36" t="s">
        <v>18199</v>
      </c>
      <c r="G5111" s="36" t="s">
        <v>121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22001</v>
      </c>
      <c r="C5112" s="36" t="s">
        <v>120</v>
      </c>
      <c r="D5112" s="36" t="s">
        <v>27364</v>
      </c>
      <c r="E5112" s="36" t="s">
        <v>16962</v>
      </c>
      <c r="F5112" s="36" t="s">
        <v>18199</v>
      </c>
      <c r="G5112" s="36" t="s">
        <v>121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27365</v>
      </c>
      <c r="C5113" s="36" t="s">
        <v>120</v>
      </c>
      <c r="D5113" s="36" t="s">
        <v>27366</v>
      </c>
      <c r="E5113" s="36" t="s">
        <v>16850</v>
      </c>
      <c r="F5113" s="36" t="s">
        <v>18199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27367</v>
      </c>
      <c r="C5114" s="36" t="s">
        <v>120</v>
      </c>
      <c r="D5114" s="36" t="s">
        <v>27368</v>
      </c>
      <c r="E5114" s="36" t="s">
        <v>16875</v>
      </c>
      <c r="F5114" s="36" t="s">
        <v>18199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27369</v>
      </c>
      <c r="C5115" s="36" t="s">
        <v>120</v>
      </c>
      <c r="D5115" s="36" t="s">
        <v>27370</v>
      </c>
      <c r="E5115" s="36" t="s">
        <v>16912</v>
      </c>
      <c r="F5115" s="36" t="s">
        <v>18199</v>
      </c>
      <c r="G5115" s="36" t="s">
        <v>121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22593</v>
      </c>
      <c r="C5116" s="36" t="s">
        <v>120</v>
      </c>
      <c r="D5116" s="36" t="s">
        <v>27371</v>
      </c>
      <c r="E5116" s="36" t="s">
        <v>16957</v>
      </c>
      <c r="F5116" s="36" t="s">
        <v>18199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23844</v>
      </c>
      <c r="C5117" s="36" t="s">
        <v>120</v>
      </c>
      <c r="D5117" s="36" t="s">
        <v>27372</v>
      </c>
      <c r="E5117" s="36" t="s">
        <v>16940</v>
      </c>
      <c r="F5117" s="36" t="s">
        <v>18199</v>
      </c>
      <c r="G5117" s="36" t="s">
        <v>121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25828</v>
      </c>
      <c r="C5118" s="36" t="s">
        <v>120</v>
      </c>
      <c r="D5118" s="36" t="s">
        <v>27373</v>
      </c>
      <c r="E5118" s="36" t="s">
        <v>16834</v>
      </c>
      <c r="F5118" s="36" t="s">
        <v>18199</v>
      </c>
      <c r="G5118" s="36" t="s">
        <v>121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27374</v>
      </c>
      <c r="C5119" s="36" t="s">
        <v>120</v>
      </c>
      <c r="D5119" s="36" t="s">
        <v>27375</v>
      </c>
      <c r="E5119" s="36" t="s">
        <v>17899</v>
      </c>
      <c r="F5119" s="36" t="s">
        <v>18199</v>
      </c>
      <c r="G5119" s="36" t="s">
        <v>121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25927</v>
      </c>
      <c r="C5120" s="36" t="s">
        <v>120</v>
      </c>
      <c r="D5120" s="36" t="s">
        <v>27364</v>
      </c>
      <c r="E5120" s="36" t="s">
        <v>16885</v>
      </c>
      <c r="F5120" s="36" t="s">
        <v>18205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28413</v>
      </c>
      <c r="C5121" s="36" t="s">
        <v>120</v>
      </c>
      <c r="D5121" s="36" t="s">
        <v>27372</v>
      </c>
      <c r="E5121" s="36" t="s">
        <v>17027</v>
      </c>
      <c r="F5121" s="36" t="s">
        <v>18205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20961</v>
      </c>
      <c r="C5122" s="36" t="s">
        <v>188</v>
      </c>
      <c r="D5122" s="36" t="s">
        <v>26963</v>
      </c>
      <c r="E5122" s="36" t="s">
        <v>16822</v>
      </c>
      <c r="F5122" s="36" t="s">
        <v>18032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8242</v>
      </c>
      <c r="C5123" s="36" t="s">
        <v>188</v>
      </c>
      <c r="D5123" s="36" t="s">
        <v>26579</v>
      </c>
      <c r="E5123" s="36" t="s">
        <v>16957</v>
      </c>
      <c r="F5123" s="36" t="s">
        <v>18032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21718</v>
      </c>
      <c r="C5124" s="36" t="s">
        <v>188</v>
      </c>
      <c r="D5124" s="36" t="s">
        <v>26801</v>
      </c>
      <c r="E5124" s="36" t="s">
        <v>16916</v>
      </c>
      <c r="F5124" s="36" t="s">
        <v>18032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22543</v>
      </c>
      <c r="C5125" s="36" t="s">
        <v>188</v>
      </c>
      <c r="D5125" s="36" t="s">
        <v>26802</v>
      </c>
      <c r="E5125" s="36" t="s">
        <v>16878</v>
      </c>
      <c r="F5125" s="36" t="s">
        <v>18032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26803</v>
      </c>
      <c r="C5126" s="36" t="s">
        <v>188</v>
      </c>
      <c r="D5126" s="36" t="s">
        <v>26580</v>
      </c>
      <c r="E5126" s="36" t="s">
        <v>16880</v>
      </c>
      <c r="F5126" s="36" t="s">
        <v>18032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26067</v>
      </c>
      <c r="C5127" s="36" t="s">
        <v>188</v>
      </c>
      <c r="D5127" s="36" t="s">
        <v>26804</v>
      </c>
      <c r="E5127" s="36" t="s">
        <v>16879</v>
      </c>
      <c r="F5127" s="36" t="s">
        <v>18032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21141</v>
      </c>
      <c r="C5128" s="36" t="s">
        <v>188</v>
      </c>
      <c r="D5128" s="36" t="s">
        <v>26466</v>
      </c>
      <c r="E5128" s="36" t="s">
        <v>16819</v>
      </c>
      <c r="F5128" s="36" t="s">
        <v>18032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21524</v>
      </c>
      <c r="C5129" s="36" t="s">
        <v>188</v>
      </c>
      <c r="D5129" s="36" t="s">
        <v>18627</v>
      </c>
      <c r="E5129" s="36" t="s">
        <v>16819</v>
      </c>
      <c r="F5129" s="36" t="s">
        <v>18032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8243</v>
      </c>
      <c r="C5130" s="36" t="s">
        <v>188</v>
      </c>
      <c r="D5130" s="36" t="s">
        <v>26467</v>
      </c>
      <c r="E5130" s="36" t="s">
        <v>16819</v>
      </c>
      <c r="F5130" s="36" t="s">
        <v>18032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19908</v>
      </c>
      <c r="C5131" s="36" t="s">
        <v>188</v>
      </c>
      <c r="D5131" s="36" t="s">
        <v>18142</v>
      </c>
      <c r="E5131" s="36" t="s">
        <v>16821</v>
      </c>
      <c r="F5131" s="36" t="s">
        <v>18032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19909</v>
      </c>
      <c r="C5132" s="36" t="s">
        <v>188</v>
      </c>
      <c r="D5132" s="36" t="s">
        <v>24229</v>
      </c>
      <c r="E5132" s="36" t="s">
        <v>16822</v>
      </c>
      <c r="F5132" s="36" t="s">
        <v>18032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19910</v>
      </c>
      <c r="C5133" s="36" t="s">
        <v>188</v>
      </c>
      <c r="D5133" s="36" t="s">
        <v>17223</v>
      </c>
      <c r="E5133" s="36" t="s">
        <v>16821</v>
      </c>
      <c r="F5133" s="36" t="s">
        <v>18032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20273</v>
      </c>
      <c r="C5134" s="36" t="s">
        <v>188</v>
      </c>
      <c r="D5134" s="36" t="s">
        <v>26805</v>
      </c>
      <c r="E5134" s="36" t="s">
        <v>16958</v>
      </c>
      <c r="F5134" s="36" t="s">
        <v>18032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19510</v>
      </c>
      <c r="C5135" s="36" t="s">
        <v>188</v>
      </c>
      <c r="D5135" s="36" t="s">
        <v>26964</v>
      </c>
      <c r="E5135" s="36" t="s">
        <v>16822</v>
      </c>
      <c r="F5135" s="36" t="s">
        <v>18032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21939</v>
      </c>
      <c r="C5136" s="36" t="s">
        <v>188</v>
      </c>
      <c r="D5136" s="36" t="s">
        <v>27360</v>
      </c>
      <c r="E5136" s="36" t="s">
        <v>17050</v>
      </c>
      <c r="F5136" s="36" t="s">
        <v>18199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21940</v>
      </c>
      <c r="C5137" s="36" t="s">
        <v>188</v>
      </c>
      <c r="D5137" s="36" t="s">
        <v>27361</v>
      </c>
      <c r="E5137" s="36" t="s">
        <v>17359</v>
      </c>
      <c r="F5137" s="36" t="s">
        <v>18199</v>
      </c>
      <c r="G5137" s="36" t="s">
        <v>123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21941</v>
      </c>
      <c r="C5138" s="36" t="s">
        <v>188</v>
      </c>
      <c r="D5138" s="36" t="s">
        <v>27362</v>
      </c>
      <c r="E5138" s="36" t="s">
        <v>17070</v>
      </c>
      <c r="F5138" s="36" t="s">
        <v>18199</v>
      </c>
      <c r="G5138" s="36" t="s">
        <v>123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21942</v>
      </c>
      <c r="C5139" s="36" t="s">
        <v>188</v>
      </c>
      <c r="D5139" s="36" t="s">
        <v>27363</v>
      </c>
      <c r="E5139" s="36" t="s">
        <v>17235</v>
      </c>
      <c r="F5139" s="36" t="s">
        <v>18199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25222</v>
      </c>
      <c r="C5140" s="36" t="s">
        <v>188</v>
      </c>
      <c r="D5140" s="36" t="s">
        <v>27879</v>
      </c>
      <c r="E5140" s="36" t="s">
        <v>16959</v>
      </c>
      <c r="F5140" s="36" t="s">
        <v>18199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28206</v>
      </c>
      <c r="C5141" s="36" t="s">
        <v>188</v>
      </c>
      <c r="D5141" s="36" t="s">
        <v>27362</v>
      </c>
      <c r="E5141" s="36" t="s">
        <v>17172</v>
      </c>
      <c r="F5141" s="36" t="s">
        <v>18205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7075</v>
      </c>
      <c r="B5142" s="36" t="s">
        <v>12666</v>
      </c>
      <c r="C5142" s="36" t="s">
        <v>120</v>
      </c>
      <c r="D5142" s="36" t="s">
        <v>17065</v>
      </c>
      <c r="E5142" s="36" t="s">
        <v>17503</v>
      </c>
      <c r="F5142" s="36" t="s">
        <v>18032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14158</v>
      </c>
      <c r="C5143" s="36" t="s">
        <v>120</v>
      </c>
      <c r="D5143" s="36" t="s">
        <v>17071</v>
      </c>
      <c r="E5143" s="36" t="s">
        <v>17605</v>
      </c>
      <c r="F5143" s="36" t="s">
        <v>18032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11440</v>
      </c>
      <c r="C5144" s="36" t="s">
        <v>120</v>
      </c>
      <c r="D5144" s="36" t="s">
        <v>17632</v>
      </c>
      <c r="E5144" s="36" t="s">
        <v>17018</v>
      </c>
      <c r="F5144" s="36" t="s">
        <v>18032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14159</v>
      </c>
      <c r="C5145" s="36" t="s">
        <v>120</v>
      </c>
      <c r="D5145" s="36" t="s">
        <v>17361</v>
      </c>
      <c r="E5145" s="36" t="s">
        <v>17425</v>
      </c>
      <c r="F5145" s="36" t="s">
        <v>18032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25741</v>
      </c>
      <c r="C5146" s="36" t="s">
        <v>120</v>
      </c>
      <c r="D5146" s="36" t="s">
        <v>17362</v>
      </c>
      <c r="E5146" s="36" t="s">
        <v>17389</v>
      </c>
      <c r="F5146" s="36" t="s">
        <v>18032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24663</v>
      </c>
      <c r="C5147" s="36" t="s">
        <v>120</v>
      </c>
      <c r="D5147" s="36" t="s">
        <v>17646</v>
      </c>
      <c r="E5147" s="36" t="s">
        <v>16841</v>
      </c>
      <c r="F5147" s="36" t="s">
        <v>18032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24976</v>
      </c>
      <c r="C5148" s="36" t="s">
        <v>120</v>
      </c>
      <c r="D5148" s="36" t="s">
        <v>17363</v>
      </c>
      <c r="E5148" s="36" t="s">
        <v>17233</v>
      </c>
      <c r="F5148" s="36" t="s">
        <v>18032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25407</v>
      </c>
      <c r="C5149" s="36" t="s">
        <v>120</v>
      </c>
      <c r="D5149" s="36" t="s">
        <v>17944</v>
      </c>
      <c r="E5149" s="36" t="s">
        <v>16884</v>
      </c>
      <c r="F5149" s="36" t="s">
        <v>18032</v>
      </c>
      <c r="G5149" s="36" t="s">
        <v>123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24977</v>
      </c>
      <c r="C5150" s="36" t="s">
        <v>120</v>
      </c>
      <c r="D5150" s="36" t="s">
        <v>17364</v>
      </c>
      <c r="E5150" s="36" t="s">
        <v>17050</v>
      </c>
      <c r="F5150" s="36" t="s">
        <v>18032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24664</v>
      </c>
      <c r="C5151" s="36" t="s">
        <v>120</v>
      </c>
      <c r="D5151" s="36" t="s">
        <v>17847</v>
      </c>
      <c r="E5151" s="36" t="s">
        <v>16876</v>
      </c>
      <c r="F5151" s="36" t="s">
        <v>18032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24665</v>
      </c>
      <c r="C5152" s="36" t="s">
        <v>120</v>
      </c>
      <c r="D5152" s="36" t="s">
        <v>17369</v>
      </c>
      <c r="E5152" s="36" t="s">
        <v>17006</v>
      </c>
      <c r="F5152" s="36" t="s">
        <v>18032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26581</v>
      </c>
      <c r="C5153" s="36" t="s">
        <v>120</v>
      </c>
      <c r="D5153" s="36" t="s">
        <v>17371</v>
      </c>
      <c r="E5153" s="36" t="s">
        <v>16821</v>
      </c>
      <c r="F5153" s="36" t="s">
        <v>18032</v>
      </c>
      <c r="G5153" s="36" t="s">
        <v>123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9649</v>
      </c>
      <c r="C5154" s="36" t="s">
        <v>120</v>
      </c>
      <c r="D5154" s="36" t="s">
        <v>17945</v>
      </c>
      <c r="E5154" s="36" t="s">
        <v>16822</v>
      </c>
      <c r="F5154" s="36" t="s">
        <v>18032</v>
      </c>
      <c r="G5154" s="36" t="s">
        <v>123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14825</v>
      </c>
      <c r="C5155" s="36" t="s">
        <v>120</v>
      </c>
      <c r="D5155" s="36" t="s">
        <v>17063</v>
      </c>
      <c r="E5155" s="36" t="s">
        <v>16895</v>
      </c>
      <c r="F5155" s="36" t="s">
        <v>18199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14826</v>
      </c>
      <c r="C5156" s="36" t="s">
        <v>120</v>
      </c>
      <c r="D5156" s="36" t="s">
        <v>17531</v>
      </c>
      <c r="E5156" s="36" t="s">
        <v>16836</v>
      </c>
      <c r="F5156" s="36" t="s">
        <v>18199</v>
      </c>
      <c r="G5156" s="36" t="s">
        <v>123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27627</v>
      </c>
      <c r="C5157" s="36" t="s">
        <v>120</v>
      </c>
      <c r="D5157" s="36" t="s">
        <v>17364</v>
      </c>
      <c r="E5157" s="36" t="s">
        <v>17146</v>
      </c>
      <c r="F5157" s="36" t="s">
        <v>18199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23688</v>
      </c>
      <c r="C5158" s="36" t="s">
        <v>120</v>
      </c>
      <c r="D5158" s="36" t="s">
        <v>17715</v>
      </c>
      <c r="E5158" s="36" t="s">
        <v>16883</v>
      </c>
      <c r="F5158" s="36" t="s">
        <v>18199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11441</v>
      </c>
      <c r="C5159" s="36" t="s">
        <v>188</v>
      </c>
      <c r="D5159" s="36" t="s">
        <v>17289</v>
      </c>
      <c r="E5159" s="36" t="s">
        <v>16823</v>
      </c>
      <c r="F5159" s="36" t="s">
        <v>18032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26806</v>
      </c>
      <c r="C5160" s="36" t="s">
        <v>188</v>
      </c>
      <c r="D5160" s="36" t="s">
        <v>17065</v>
      </c>
      <c r="E5160" s="36" t="s">
        <v>16876</v>
      </c>
      <c r="F5160" s="36" t="s">
        <v>18032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14160</v>
      </c>
      <c r="C5161" s="36" t="s">
        <v>188</v>
      </c>
      <c r="D5161" s="36" t="s">
        <v>17067</v>
      </c>
      <c r="E5161" s="36" t="s">
        <v>16848</v>
      </c>
      <c r="F5161" s="36" t="s">
        <v>18032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20962</v>
      </c>
      <c r="C5162" s="36" t="s">
        <v>188</v>
      </c>
      <c r="D5162" s="36" t="s">
        <v>17071</v>
      </c>
      <c r="E5162" s="36" t="s">
        <v>16842</v>
      </c>
      <c r="F5162" s="36" t="s">
        <v>18032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22739</v>
      </c>
      <c r="C5163" s="36" t="s">
        <v>188</v>
      </c>
      <c r="D5163" s="36" t="s">
        <v>17632</v>
      </c>
      <c r="E5163" s="36" t="s">
        <v>17152</v>
      </c>
      <c r="F5163" s="36" t="s">
        <v>18032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22544</v>
      </c>
      <c r="C5164" s="36" t="s">
        <v>188</v>
      </c>
      <c r="D5164" s="36" t="s">
        <v>17361</v>
      </c>
      <c r="E5164" s="36" t="s">
        <v>17172</v>
      </c>
      <c r="F5164" s="36" t="s">
        <v>18032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26068</v>
      </c>
      <c r="C5165" s="36" t="s">
        <v>188</v>
      </c>
      <c r="D5165" s="36" t="s">
        <v>17362</v>
      </c>
      <c r="E5165" s="36" t="s">
        <v>17327</v>
      </c>
      <c r="F5165" s="36" t="s">
        <v>18032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26069</v>
      </c>
      <c r="C5166" s="36" t="s">
        <v>188</v>
      </c>
      <c r="D5166" s="36" t="s">
        <v>17646</v>
      </c>
      <c r="E5166" s="36" t="s">
        <v>16939</v>
      </c>
      <c r="F5166" s="36" t="s">
        <v>18032</v>
      </c>
      <c r="G5166" s="36" t="s">
        <v>123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24401</v>
      </c>
      <c r="C5167" s="36" t="s">
        <v>188</v>
      </c>
      <c r="D5167" s="36" t="s">
        <v>17363</v>
      </c>
      <c r="E5167" s="36" t="s">
        <v>16939</v>
      </c>
      <c r="F5167" s="36" t="s">
        <v>18032</v>
      </c>
      <c r="G5167" s="36" t="s">
        <v>123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8244</v>
      </c>
      <c r="C5168" s="36" t="s">
        <v>188</v>
      </c>
      <c r="D5168" s="36" t="s">
        <v>17945</v>
      </c>
      <c r="E5168" s="36" t="s">
        <v>17849</v>
      </c>
      <c r="F5168" s="36" t="s">
        <v>18032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14827</v>
      </c>
      <c r="C5169" s="36" t="s">
        <v>188</v>
      </c>
      <c r="D5169" s="36" t="s">
        <v>17085</v>
      </c>
      <c r="E5169" s="36" t="s">
        <v>17232</v>
      </c>
      <c r="F5169" s="36" t="s">
        <v>18199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27880</v>
      </c>
      <c r="C5170" s="36" t="s">
        <v>188</v>
      </c>
      <c r="D5170" s="36" t="s">
        <v>17063</v>
      </c>
      <c r="E5170" s="36" t="s">
        <v>17231</v>
      </c>
      <c r="F5170" s="36" t="s">
        <v>18199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27881</v>
      </c>
      <c r="C5171" s="36" t="s">
        <v>188</v>
      </c>
      <c r="D5171" s="36" t="s">
        <v>17531</v>
      </c>
      <c r="E5171" s="36" t="s">
        <v>17678</v>
      </c>
      <c r="F5171" s="36" t="s">
        <v>18199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23319</v>
      </c>
      <c r="C5172" s="36" t="s">
        <v>188</v>
      </c>
      <c r="D5172" s="36" t="s">
        <v>17715</v>
      </c>
      <c r="E5172" s="36" t="s">
        <v>16898</v>
      </c>
      <c r="F5172" s="36" t="s">
        <v>18199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15224</v>
      </c>
      <c r="C5173" s="36" t="s">
        <v>188</v>
      </c>
      <c r="D5173" s="36" t="s">
        <v>17509</v>
      </c>
      <c r="E5173" s="36" t="s">
        <v>17968</v>
      </c>
      <c r="F5173" s="36" t="s">
        <v>18199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23956</v>
      </c>
      <c r="C5174" s="36" t="s">
        <v>188</v>
      </c>
      <c r="D5174" s="36" t="s">
        <v>17723</v>
      </c>
      <c r="E5174" s="36" t="s">
        <v>17658</v>
      </c>
      <c r="F5174" s="36" t="s">
        <v>18205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23746</v>
      </c>
      <c r="C5175" s="36" t="s">
        <v>188</v>
      </c>
      <c r="D5175" s="36" t="s">
        <v>17715</v>
      </c>
      <c r="E5175" s="36" t="s">
        <v>22672</v>
      </c>
      <c r="F5175" s="36" t="s">
        <v>18210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23967</v>
      </c>
      <c r="C5176" s="36" t="s">
        <v>188</v>
      </c>
      <c r="D5176" s="36" t="s">
        <v>17715</v>
      </c>
      <c r="E5176" s="36" t="s">
        <v>23332</v>
      </c>
      <c r="F5176" s="36" t="s">
        <v>18252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/>
      <c r="B5177" s="36" t="s">
        <v>16481</v>
      </c>
      <c r="C5177" s="36" t="s">
        <v>120</v>
      </c>
      <c r="D5177" s="36" t="s">
        <v>18207</v>
      </c>
      <c r="E5177" s="36" t="s">
        <v>16960</v>
      </c>
      <c r="F5177" s="36" t="s">
        <v>18032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14472</v>
      </c>
      <c r="C5178" s="36" t="s">
        <v>120</v>
      </c>
      <c r="D5178" s="36" t="s">
        <v>18958</v>
      </c>
      <c r="E5178" s="36" t="s">
        <v>16967</v>
      </c>
      <c r="F5178" s="36" t="s">
        <v>18032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16101</v>
      </c>
      <c r="C5179" s="36" t="s">
        <v>120</v>
      </c>
      <c r="D5179" s="36" t="s">
        <v>19032</v>
      </c>
      <c r="E5179" s="36" t="s">
        <v>16856</v>
      </c>
      <c r="F5179" s="36" t="s">
        <v>18032</v>
      </c>
      <c r="G5179" s="36" t="s">
        <v>121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16268</v>
      </c>
      <c r="C5180" s="36" t="s">
        <v>120</v>
      </c>
      <c r="D5180" s="36" t="s">
        <v>18995</v>
      </c>
      <c r="E5180" s="36" t="s">
        <v>16823</v>
      </c>
      <c r="F5180" s="36" t="s">
        <v>18032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16465</v>
      </c>
      <c r="C5181" s="36" t="s">
        <v>120</v>
      </c>
      <c r="D5181" s="36" t="s">
        <v>18996</v>
      </c>
      <c r="E5181" s="36" t="s">
        <v>16822</v>
      </c>
      <c r="F5181" s="36" t="s">
        <v>18032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14450</v>
      </c>
      <c r="C5182" s="36" t="s">
        <v>120</v>
      </c>
      <c r="D5182" s="36" t="s">
        <v>18997</v>
      </c>
      <c r="E5182" s="36" t="s">
        <v>16878</v>
      </c>
      <c r="F5182" s="36" t="s">
        <v>18032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15844</v>
      </c>
      <c r="C5183" s="36" t="s">
        <v>120</v>
      </c>
      <c r="D5183" s="36" t="s">
        <v>19159</v>
      </c>
      <c r="E5183" s="36" t="s">
        <v>16932</v>
      </c>
      <c r="F5183" s="36" t="s">
        <v>18199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21581</v>
      </c>
      <c r="C5184" s="36" t="s">
        <v>120</v>
      </c>
      <c r="D5184" s="36" t="s">
        <v>17838</v>
      </c>
      <c r="E5184" s="36" t="s">
        <v>17357</v>
      </c>
      <c r="F5184" s="36" t="s">
        <v>18199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22572</v>
      </c>
      <c r="C5185" s="36" t="s">
        <v>120</v>
      </c>
      <c r="D5185" s="36" t="s">
        <v>17916</v>
      </c>
      <c r="E5185" s="36" t="s">
        <v>16879</v>
      </c>
      <c r="F5185" s="36" t="s">
        <v>18199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21575</v>
      </c>
      <c r="C5186" s="36" t="s">
        <v>120</v>
      </c>
      <c r="D5186" s="36" t="s">
        <v>21576</v>
      </c>
      <c r="E5186" s="36" t="s">
        <v>16960</v>
      </c>
      <c r="F5186" s="36" t="s">
        <v>18199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22594</v>
      </c>
      <c r="C5187" s="36" t="s">
        <v>120</v>
      </c>
      <c r="D5187" s="36" t="s">
        <v>17839</v>
      </c>
      <c r="E5187" s="36" t="s">
        <v>16912</v>
      </c>
      <c r="F5187" s="36" t="s">
        <v>18199</v>
      </c>
      <c r="G5187" s="36" t="s">
        <v>121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15845</v>
      </c>
      <c r="C5188" s="36" t="s">
        <v>120</v>
      </c>
      <c r="D5188" s="36" t="s">
        <v>17917</v>
      </c>
      <c r="E5188" s="36" t="s">
        <v>17000</v>
      </c>
      <c r="F5188" s="36" t="s">
        <v>18199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15950</v>
      </c>
      <c r="C5189" s="36" t="s">
        <v>120</v>
      </c>
      <c r="D5189" s="36" t="s">
        <v>17837</v>
      </c>
      <c r="E5189" s="36" t="s">
        <v>17103</v>
      </c>
      <c r="F5189" s="36" t="s">
        <v>18205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15951</v>
      </c>
      <c r="C5190" s="36" t="s">
        <v>120</v>
      </c>
      <c r="D5190" s="36" t="s">
        <v>17916</v>
      </c>
      <c r="E5190" s="36" t="s">
        <v>16979</v>
      </c>
      <c r="F5190" s="36" t="s">
        <v>18205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25612</v>
      </c>
      <c r="C5191" s="36" t="s">
        <v>120</v>
      </c>
      <c r="D5191" s="36" t="s">
        <v>17015</v>
      </c>
      <c r="E5191" s="36" t="s">
        <v>16841</v>
      </c>
      <c r="F5191" s="36" t="s">
        <v>18210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25960</v>
      </c>
      <c r="C5192" s="36" t="s">
        <v>120</v>
      </c>
      <c r="D5192" s="36" t="s">
        <v>17015</v>
      </c>
      <c r="E5192" s="36" t="s">
        <v>16841</v>
      </c>
      <c r="F5192" s="36" t="s">
        <v>18251</v>
      </c>
      <c r="G5192" s="36" t="s">
        <v>121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28585</v>
      </c>
      <c r="C5193" s="36" t="s">
        <v>120</v>
      </c>
      <c r="D5193" s="36" t="s">
        <v>17015</v>
      </c>
      <c r="E5193" s="36" t="s">
        <v>17034</v>
      </c>
      <c r="F5193" s="36" t="s">
        <v>18252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14451</v>
      </c>
      <c r="C5194" s="36" t="s">
        <v>188</v>
      </c>
      <c r="D5194" s="36" t="s">
        <v>18955</v>
      </c>
      <c r="E5194" s="36" t="s">
        <v>16958</v>
      </c>
      <c r="F5194" s="36" t="s">
        <v>18032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16269</v>
      </c>
      <c r="C5195" s="36" t="s">
        <v>188</v>
      </c>
      <c r="D5195" s="36" t="s">
        <v>18956</v>
      </c>
      <c r="E5195" s="36" t="s">
        <v>17050</v>
      </c>
      <c r="F5195" s="36" t="s">
        <v>18032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16270</v>
      </c>
      <c r="C5196" s="36" t="s">
        <v>188</v>
      </c>
      <c r="D5196" s="36" t="s">
        <v>18957</v>
      </c>
      <c r="E5196" s="36" t="s">
        <v>17232</v>
      </c>
      <c r="F5196" s="36" t="s">
        <v>18032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14452</v>
      </c>
      <c r="C5197" s="36" t="s">
        <v>188</v>
      </c>
      <c r="D5197" s="36" t="s">
        <v>18958</v>
      </c>
      <c r="E5197" s="36" t="s">
        <v>16850</v>
      </c>
      <c r="F5197" s="36" t="s">
        <v>18032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26807</v>
      </c>
      <c r="C5198" s="36" t="s">
        <v>188</v>
      </c>
      <c r="D5198" s="36" t="s">
        <v>19032</v>
      </c>
      <c r="E5198" s="36" t="s">
        <v>16823</v>
      </c>
      <c r="F5198" s="36" t="s">
        <v>18032</v>
      </c>
      <c r="G5198" s="36" t="s">
        <v>123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15846</v>
      </c>
      <c r="C5199" s="36" t="s">
        <v>188</v>
      </c>
      <c r="D5199" s="36" t="s">
        <v>18809</v>
      </c>
      <c r="E5199" s="36" t="s">
        <v>17000</v>
      </c>
      <c r="F5199" s="36" t="s">
        <v>18199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15847</v>
      </c>
      <c r="C5200" s="36" t="s">
        <v>188</v>
      </c>
      <c r="D5200" s="36" t="s">
        <v>17996</v>
      </c>
      <c r="E5200" s="36" t="s">
        <v>17172</v>
      </c>
      <c r="F5200" s="36" t="s">
        <v>18199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15952</v>
      </c>
      <c r="C5201" s="36" t="s">
        <v>188</v>
      </c>
      <c r="D5201" s="36" t="s">
        <v>18809</v>
      </c>
      <c r="E5201" s="36" t="s">
        <v>16883</v>
      </c>
      <c r="F5201" s="36" t="s">
        <v>18205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15953</v>
      </c>
      <c r="C5202" s="36" t="s">
        <v>188</v>
      </c>
      <c r="D5202" s="36" t="s">
        <v>17996</v>
      </c>
      <c r="E5202" s="36" t="s">
        <v>17298</v>
      </c>
      <c r="F5202" s="36" t="s">
        <v>18205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26582</v>
      </c>
      <c r="C5203" s="36" t="s">
        <v>120</v>
      </c>
      <c r="D5203" s="36" t="s">
        <v>26583</v>
      </c>
      <c r="E5203" s="36" t="s">
        <v>16877</v>
      </c>
      <c r="F5203" s="36" t="s">
        <v>18032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13913</v>
      </c>
      <c r="C5204" s="36" t="s">
        <v>120</v>
      </c>
      <c r="D5204" s="36" t="s">
        <v>21686</v>
      </c>
      <c r="E5204" s="36" t="s">
        <v>16895</v>
      </c>
      <c r="F5204" s="36" t="s">
        <v>18032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13885</v>
      </c>
      <c r="C5205" s="36" t="s">
        <v>120</v>
      </c>
      <c r="D5205" s="36" t="s">
        <v>20396</v>
      </c>
      <c r="E5205" s="36" t="s">
        <v>16836</v>
      </c>
      <c r="F5205" s="36" t="s">
        <v>18032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26584</v>
      </c>
      <c r="C5206" s="36" t="s">
        <v>120</v>
      </c>
      <c r="D5206" s="36" t="s">
        <v>25617</v>
      </c>
      <c r="E5206" s="36" t="s">
        <v>17232</v>
      </c>
      <c r="F5206" s="36" t="s">
        <v>18032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15102</v>
      </c>
      <c r="C5207" s="36" t="s">
        <v>120</v>
      </c>
      <c r="D5207" s="36" t="s">
        <v>18762</v>
      </c>
      <c r="E5207" s="36" t="s">
        <v>16836</v>
      </c>
      <c r="F5207" s="36" t="s">
        <v>18205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15756</v>
      </c>
      <c r="C5208" s="36" t="s">
        <v>120</v>
      </c>
      <c r="D5208" s="36" t="s">
        <v>21804</v>
      </c>
      <c r="E5208" s="36" t="s">
        <v>17690</v>
      </c>
      <c r="F5208" s="36" t="s">
        <v>18210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13886</v>
      </c>
      <c r="C5209" s="36" t="s">
        <v>188</v>
      </c>
      <c r="D5209" s="36" t="s">
        <v>21719</v>
      </c>
      <c r="E5209" s="36" t="s">
        <v>16836</v>
      </c>
      <c r="F5209" s="36" t="s">
        <v>18032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26070</v>
      </c>
      <c r="C5210" s="36" t="s">
        <v>188</v>
      </c>
      <c r="D5210" s="36" t="s">
        <v>25617</v>
      </c>
      <c r="E5210" s="36" t="s">
        <v>16924</v>
      </c>
      <c r="F5210" s="36" t="s">
        <v>18032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27882</v>
      </c>
      <c r="C5211" s="36" t="s">
        <v>188</v>
      </c>
      <c r="D5211" s="36" t="s">
        <v>17083</v>
      </c>
      <c r="E5211" s="36" t="s">
        <v>17121</v>
      </c>
      <c r="F5211" s="36" t="s">
        <v>18199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15103</v>
      </c>
      <c r="C5212" s="36" t="s">
        <v>188</v>
      </c>
      <c r="D5212" s="36" t="s">
        <v>18916</v>
      </c>
      <c r="E5212" s="36" t="s">
        <v>16836</v>
      </c>
      <c r="F5212" s="36" t="s">
        <v>18205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15104</v>
      </c>
      <c r="C5213" s="36" t="s">
        <v>188</v>
      </c>
      <c r="D5213" s="36" t="s">
        <v>17017</v>
      </c>
      <c r="E5213" s="36" t="s">
        <v>16895</v>
      </c>
      <c r="F5213" s="36" t="s">
        <v>18205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28207</v>
      </c>
      <c r="C5214" s="36" t="s">
        <v>188</v>
      </c>
      <c r="D5214" s="36" t="s">
        <v>18762</v>
      </c>
      <c r="E5214" s="36" t="s">
        <v>17170</v>
      </c>
      <c r="F5214" s="36" t="s">
        <v>18205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15757</v>
      </c>
      <c r="C5215" s="36" t="s">
        <v>188</v>
      </c>
      <c r="D5215" s="36" t="s">
        <v>21805</v>
      </c>
      <c r="E5215" s="36" t="s">
        <v>16830</v>
      </c>
      <c r="F5215" s="36" t="s">
        <v>18210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15758</v>
      </c>
      <c r="C5216" s="36" t="s">
        <v>188</v>
      </c>
      <c r="D5216" s="36" t="s">
        <v>21806</v>
      </c>
      <c r="E5216" s="36" t="s">
        <v>18575</v>
      </c>
      <c r="F5216" s="36" t="s">
        <v>18210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13983</v>
      </c>
      <c r="B5217" s="36" t="s">
        <v>16398</v>
      </c>
      <c r="C5217" s="36" t="s">
        <v>120</v>
      </c>
      <c r="D5217" s="36" t="s">
        <v>17122</v>
      </c>
      <c r="E5217" s="36" t="s">
        <v>16836</v>
      </c>
      <c r="F5217" s="36" t="s">
        <v>18210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15759</v>
      </c>
      <c r="C5218" s="36" t="s">
        <v>120</v>
      </c>
      <c r="D5218" s="36" t="s">
        <v>17284</v>
      </c>
      <c r="E5218" s="36" t="s">
        <v>17399</v>
      </c>
      <c r="F5218" s="36" t="s">
        <v>18210</v>
      </c>
      <c r="G5218" s="36" t="s">
        <v>123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16018</v>
      </c>
      <c r="C5219" s="36" t="s">
        <v>188</v>
      </c>
      <c r="D5219" s="36" t="s">
        <v>17633</v>
      </c>
      <c r="E5219" s="36" t="s">
        <v>16939</v>
      </c>
      <c r="F5219" s="36" t="s">
        <v>18210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15760</v>
      </c>
      <c r="C5220" s="36" t="s">
        <v>188</v>
      </c>
      <c r="D5220" s="36" t="s">
        <v>17257</v>
      </c>
      <c r="E5220" s="36" t="s">
        <v>16862</v>
      </c>
      <c r="F5220" s="36" t="s">
        <v>18210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/>
      <c r="B5221" s="36" t="s">
        <v>13426</v>
      </c>
      <c r="C5221" s="36" t="s">
        <v>120</v>
      </c>
      <c r="D5221" s="36" t="s">
        <v>19197</v>
      </c>
      <c r="E5221" s="36" t="s">
        <v>16836</v>
      </c>
      <c r="F5221" s="36" t="s">
        <v>18032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12869</v>
      </c>
      <c r="C5222" s="36" t="s">
        <v>120</v>
      </c>
      <c r="D5222" s="36" t="s">
        <v>17937</v>
      </c>
      <c r="E5222" s="36" t="s">
        <v>17176</v>
      </c>
      <c r="F5222" s="36" t="s">
        <v>18032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21124</v>
      </c>
      <c r="C5223" s="36" t="s">
        <v>120</v>
      </c>
      <c r="D5223" s="36" t="s">
        <v>17938</v>
      </c>
      <c r="E5223" s="36" t="s">
        <v>16878</v>
      </c>
      <c r="F5223" s="36" t="s">
        <v>18032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23803</v>
      </c>
      <c r="C5224" s="36" t="s">
        <v>120</v>
      </c>
      <c r="D5224" s="36" t="s">
        <v>17939</v>
      </c>
      <c r="E5224" s="36" t="s">
        <v>16823</v>
      </c>
      <c r="F5224" s="36" t="s">
        <v>18032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22948</v>
      </c>
      <c r="C5225" s="36" t="s">
        <v>120</v>
      </c>
      <c r="D5225" s="36" t="s">
        <v>18780</v>
      </c>
      <c r="E5225" s="36" t="s">
        <v>16958</v>
      </c>
      <c r="F5225" s="36" t="s">
        <v>18032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22949</v>
      </c>
      <c r="C5226" s="36" t="s">
        <v>120</v>
      </c>
      <c r="D5226" s="36" t="s">
        <v>17940</v>
      </c>
      <c r="E5226" s="36" t="s">
        <v>16842</v>
      </c>
      <c r="F5226" s="36" t="s">
        <v>18032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27376</v>
      </c>
      <c r="C5227" s="36" t="s">
        <v>120</v>
      </c>
      <c r="D5227" s="36" t="s">
        <v>16847</v>
      </c>
      <c r="E5227" s="36" t="s">
        <v>17000</v>
      </c>
      <c r="F5227" s="36" t="s">
        <v>18199</v>
      </c>
      <c r="G5227" s="36" t="s">
        <v>121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12870</v>
      </c>
      <c r="C5228" s="36" t="s">
        <v>188</v>
      </c>
      <c r="D5228" s="36" t="s">
        <v>17857</v>
      </c>
      <c r="E5228" s="36" t="s">
        <v>16860</v>
      </c>
      <c r="F5228" s="36" t="s">
        <v>18032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21525</v>
      </c>
      <c r="C5229" s="36" t="s">
        <v>188</v>
      </c>
      <c r="D5229" s="36" t="s">
        <v>19197</v>
      </c>
      <c r="E5229" s="36" t="s">
        <v>16951</v>
      </c>
      <c r="F5229" s="36" t="s">
        <v>18032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19911</v>
      </c>
      <c r="C5230" s="36" t="s">
        <v>188</v>
      </c>
      <c r="D5230" s="36" t="s">
        <v>17937</v>
      </c>
      <c r="E5230" s="36" t="s">
        <v>16914</v>
      </c>
      <c r="F5230" s="36" t="s">
        <v>18032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23385</v>
      </c>
      <c r="C5231" s="36" t="s">
        <v>188</v>
      </c>
      <c r="D5231" s="36" t="s">
        <v>17938</v>
      </c>
      <c r="E5231" s="36" t="s">
        <v>16935</v>
      </c>
      <c r="F5231" s="36" t="s">
        <v>18032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27883</v>
      </c>
      <c r="C5232" s="36" t="s">
        <v>188</v>
      </c>
      <c r="D5232" s="36" t="s">
        <v>17079</v>
      </c>
      <c r="E5232" s="36" t="s">
        <v>16848</v>
      </c>
      <c r="F5232" s="36" t="s">
        <v>18199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27884</v>
      </c>
      <c r="C5233" s="36" t="s">
        <v>188</v>
      </c>
      <c r="D5233" s="36" t="s">
        <v>17081</v>
      </c>
      <c r="E5233" s="36" t="s">
        <v>16880</v>
      </c>
      <c r="F5233" s="36" t="s">
        <v>18199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27885</v>
      </c>
      <c r="C5234" s="36" t="s">
        <v>188</v>
      </c>
      <c r="D5234" s="36" t="s">
        <v>17083</v>
      </c>
      <c r="E5234" s="36" t="s">
        <v>17021</v>
      </c>
      <c r="F5234" s="36" t="s">
        <v>18199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27886</v>
      </c>
      <c r="C5235" s="36" t="s">
        <v>188</v>
      </c>
      <c r="D5235" s="36" t="s">
        <v>16998</v>
      </c>
      <c r="E5235" s="36" t="s">
        <v>16841</v>
      </c>
      <c r="F5235" s="36" t="s">
        <v>18199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20388</v>
      </c>
      <c r="C5236" s="36" t="s">
        <v>120</v>
      </c>
      <c r="D5236" s="36" t="s">
        <v>17012</v>
      </c>
      <c r="E5236" s="36" t="s">
        <v>17607</v>
      </c>
      <c r="F5236" s="36" t="s">
        <v>18032</v>
      </c>
      <c r="G5236" s="36" t="s">
        <v>121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19998</v>
      </c>
      <c r="C5237" s="36" t="s">
        <v>120</v>
      </c>
      <c r="D5237" s="36" t="s">
        <v>17318</v>
      </c>
      <c r="E5237" s="36" t="s">
        <v>18072</v>
      </c>
      <c r="F5237" s="36" t="s">
        <v>18032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19819</v>
      </c>
      <c r="C5238" s="36" t="s">
        <v>120</v>
      </c>
      <c r="D5238" s="36" t="s">
        <v>17319</v>
      </c>
      <c r="E5238" s="36" t="s">
        <v>17028</v>
      </c>
      <c r="F5238" s="36" t="s">
        <v>18032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21849</v>
      </c>
      <c r="C5239" s="36" t="s">
        <v>120</v>
      </c>
      <c r="D5239" s="36" t="s">
        <v>17381</v>
      </c>
      <c r="E5239" s="36" t="s">
        <v>17202</v>
      </c>
      <c r="F5239" s="36" t="s">
        <v>18032</v>
      </c>
      <c r="G5239" s="36" t="s">
        <v>121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19602</v>
      </c>
      <c r="C5240" s="36" t="s">
        <v>120</v>
      </c>
      <c r="D5240" s="36" t="s">
        <v>17447</v>
      </c>
      <c r="E5240" s="36" t="s">
        <v>16836</v>
      </c>
      <c r="F5240" s="36" t="s">
        <v>18032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21303</v>
      </c>
      <c r="C5241" s="36" t="s">
        <v>120</v>
      </c>
      <c r="D5241" s="36" t="s">
        <v>16873</v>
      </c>
      <c r="E5241" s="36" t="s">
        <v>17313</v>
      </c>
      <c r="F5241" s="36" t="s">
        <v>18032</v>
      </c>
      <c r="G5241" s="36" t="s">
        <v>121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19425</v>
      </c>
      <c r="C5242" s="36" t="s">
        <v>120</v>
      </c>
      <c r="D5242" s="36" t="s">
        <v>17773</v>
      </c>
      <c r="E5242" s="36" t="s">
        <v>17115</v>
      </c>
      <c r="F5242" s="36" t="s">
        <v>18032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27076</v>
      </c>
      <c r="C5243" s="36" t="s">
        <v>120</v>
      </c>
      <c r="D5243" s="36" t="s">
        <v>17346</v>
      </c>
      <c r="E5243" s="36" t="s">
        <v>17769</v>
      </c>
      <c r="F5243" s="36" t="s">
        <v>18032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20852</v>
      </c>
      <c r="C5244" s="36" t="s">
        <v>120</v>
      </c>
      <c r="D5244" s="36" t="s">
        <v>17774</v>
      </c>
      <c r="E5244" s="36" t="s">
        <v>16972</v>
      </c>
      <c r="F5244" s="36" t="s">
        <v>18032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23596</v>
      </c>
      <c r="C5245" s="36" t="s">
        <v>120</v>
      </c>
      <c r="D5245" s="36" t="s">
        <v>17347</v>
      </c>
      <c r="E5245" s="36" t="s">
        <v>17121</v>
      </c>
      <c r="F5245" s="36" t="s">
        <v>18032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19426</v>
      </c>
      <c r="C5246" s="36" t="s">
        <v>120</v>
      </c>
      <c r="D5246" s="36" t="s">
        <v>17715</v>
      </c>
      <c r="E5246" s="36" t="s">
        <v>16850</v>
      </c>
      <c r="F5246" s="36" t="s">
        <v>18032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25061</v>
      </c>
      <c r="C5247" s="36" t="s">
        <v>120</v>
      </c>
      <c r="D5247" s="36" t="s">
        <v>17348</v>
      </c>
      <c r="E5247" s="36" t="s">
        <v>17070</v>
      </c>
      <c r="F5247" s="36" t="s">
        <v>18032</v>
      </c>
      <c r="G5247" s="36" t="s">
        <v>121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25062</v>
      </c>
      <c r="C5248" s="36" t="s">
        <v>120</v>
      </c>
      <c r="D5248" s="36" t="s">
        <v>17444</v>
      </c>
      <c r="E5248" s="36" t="s">
        <v>17170</v>
      </c>
      <c r="F5248" s="36" t="s">
        <v>18032</v>
      </c>
      <c r="G5248" s="36" t="s">
        <v>121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24428</v>
      </c>
      <c r="C5249" s="36" t="s">
        <v>120</v>
      </c>
      <c r="D5249" s="36" t="s">
        <v>17096</v>
      </c>
      <c r="E5249" s="36" t="s">
        <v>16881</v>
      </c>
      <c r="F5249" s="36" t="s">
        <v>18032</v>
      </c>
      <c r="G5249" s="36" t="s">
        <v>121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24015</v>
      </c>
      <c r="C5250" s="36" t="s">
        <v>120</v>
      </c>
      <c r="D5250" s="36" t="s">
        <v>17042</v>
      </c>
      <c r="E5250" s="36" t="s">
        <v>16825</v>
      </c>
      <c r="F5250" s="36" t="s">
        <v>18032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24016</v>
      </c>
      <c r="C5251" s="36" t="s">
        <v>120</v>
      </c>
      <c r="D5251" s="36" t="s">
        <v>17349</v>
      </c>
      <c r="E5251" s="36" t="s">
        <v>16951</v>
      </c>
      <c r="F5251" s="36" t="s">
        <v>18032</v>
      </c>
      <c r="G5251" s="36" t="s">
        <v>121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22950</v>
      </c>
      <c r="C5252" s="36" t="s">
        <v>120</v>
      </c>
      <c r="D5252" s="36" t="s">
        <v>18531</v>
      </c>
      <c r="E5252" s="36" t="s">
        <v>16912</v>
      </c>
      <c r="F5252" s="36" t="s">
        <v>18032</v>
      </c>
      <c r="G5252" s="36" t="s">
        <v>123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21413</v>
      </c>
      <c r="C5253" s="36" t="s">
        <v>120</v>
      </c>
      <c r="D5253" s="36" t="s">
        <v>17366</v>
      </c>
      <c r="E5253" s="36" t="s">
        <v>17977</v>
      </c>
      <c r="F5253" s="36" t="s">
        <v>18199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22002</v>
      </c>
      <c r="C5254" s="36" t="s">
        <v>120</v>
      </c>
      <c r="D5254" s="36" t="s">
        <v>17259</v>
      </c>
      <c r="E5254" s="36" t="s">
        <v>17527</v>
      </c>
      <c r="F5254" s="36" t="s">
        <v>18199</v>
      </c>
      <c r="G5254" s="36" t="s">
        <v>121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25132</v>
      </c>
      <c r="C5255" s="36" t="s">
        <v>120</v>
      </c>
      <c r="D5255" s="36" t="s">
        <v>17447</v>
      </c>
      <c r="E5255" s="36" t="s">
        <v>17272</v>
      </c>
      <c r="F5255" s="36" t="s">
        <v>18199</v>
      </c>
      <c r="G5255" s="36" t="s">
        <v>121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25829</v>
      </c>
      <c r="C5256" s="36" t="s">
        <v>120</v>
      </c>
      <c r="D5256" s="36" t="s">
        <v>16873</v>
      </c>
      <c r="E5256" s="36" t="s">
        <v>17037</v>
      </c>
      <c r="F5256" s="36" t="s">
        <v>18199</v>
      </c>
      <c r="G5256" s="36" t="s">
        <v>121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25133</v>
      </c>
      <c r="C5257" s="36" t="s">
        <v>120</v>
      </c>
      <c r="D5257" s="36" t="s">
        <v>17773</v>
      </c>
      <c r="E5257" s="36" t="s">
        <v>17040</v>
      </c>
      <c r="F5257" s="36" t="s">
        <v>18199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25485</v>
      </c>
      <c r="C5258" s="36" t="s">
        <v>120</v>
      </c>
      <c r="D5258" s="36" t="s">
        <v>17774</v>
      </c>
      <c r="E5258" s="36" t="s">
        <v>16832</v>
      </c>
      <c r="F5258" s="36" t="s">
        <v>18199</v>
      </c>
      <c r="G5258" s="36" t="s">
        <v>121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25134</v>
      </c>
      <c r="C5259" s="36" t="s">
        <v>120</v>
      </c>
      <c r="D5259" s="36" t="s">
        <v>17715</v>
      </c>
      <c r="E5259" s="36" t="s">
        <v>17398</v>
      </c>
      <c r="F5259" s="36" t="s">
        <v>18199</v>
      </c>
      <c r="G5259" s="36" t="s">
        <v>121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25135</v>
      </c>
      <c r="C5260" s="36" t="s">
        <v>120</v>
      </c>
      <c r="D5260" s="36" t="s">
        <v>17444</v>
      </c>
      <c r="E5260" s="36" t="s">
        <v>17035</v>
      </c>
      <c r="F5260" s="36" t="s">
        <v>18199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27377</v>
      </c>
      <c r="C5261" s="36" t="s">
        <v>120</v>
      </c>
      <c r="D5261" s="36" t="s">
        <v>17096</v>
      </c>
      <c r="E5261" s="36" t="s">
        <v>17035</v>
      </c>
      <c r="F5261" s="36" t="s">
        <v>18199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25486</v>
      </c>
      <c r="C5262" s="36" t="s">
        <v>120</v>
      </c>
      <c r="D5262" s="36" t="s">
        <v>17042</v>
      </c>
      <c r="E5262" s="36" t="s">
        <v>16975</v>
      </c>
      <c r="F5262" s="36" t="s">
        <v>18199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27378</v>
      </c>
      <c r="C5263" s="36" t="s">
        <v>120</v>
      </c>
      <c r="D5263" s="36" t="s">
        <v>17684</v>
      </c>
      <c r="E5263" s="36" t="s">
        <v>16973</v>
      </c>
      <c r="F5263" s="36" t="s">
        <v>18199</v>
      </c>
      <c r="G5263" s="36" t="s">
        <v>121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27379</v>
      </c>
      <c r="C5264" s="36" t="s">
        <v>120</v>
      </c>
      <c r="D5264" s="36" t="s">
        <v>17043</v>
      </c>
      <c r="E5264" s="36" t="s">
        <v>17050</v>
      </c>
      <c r="F5264" s="36" t="s">
        <v>18199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27380</v>
      </c>
      <c r="C5265" s="36" t="s">
        <v>120</v>
      </c>
      <c r="D5265" s="36" t="s">
        <v>17047</v>
      </c>
      <c r="E5265" s="36" t="s">
        <v>16842</v>
      </c>
      <c r="F5265" s="36" t="s">
        <v>18199</v>
      </c>
      <c r="G5265" s="36" t="s">
        <v>121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24802</v>
      </c>
      <c r="C5266" s="36" t="s">
        <v>120</v>
      </c>
      <c r="D5266" s="36" t="s">
        <v>17077</v>
      </c>
      <c r="E5266" s="36" t="s">
        <v>25405</v>
      </c>
      <c r="F5266" s="36" t="s">
        <v>18205</v>
      </c>
      <c r="G5266" s="36" t="s">
        <v>121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24803</v>
      </c>
      <c r="C5267" s="36" t="s">
        <v>120</v>
      </c>
      <c r="D5267" s="36" t="s">
        <v>17366</v>
      </c>
      <c r="E5267" s="36" t="s">
        <v>16957</v>
      </c>
      <c r="F5267" s="36" t="s">
        <v>18205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24804</v>
      </c>
      <c r="C5268" s="36" t="s">
        <v>120</v>
      </c>
      <c r="D5268" s="36" t="s">
        <v>16871</v>
      </c>
      <c r="E5268" s="36" t="s">
        <v>16912</v>
      </c>
      <c r="F5268" s="36" t="s">
        <v>18205</v>
      </c>
      <c r="G5268" s="36" t="s">
        <v>121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24805</v>
      </c>
      <c r="C5269" s="36" t="s">
        <v>120</v>
      </c>
      <c r="D5269" s="36" t="s">
        <v>17369</v>
      </c>
      <c r="E5269" s="36" t="s">
        <v>16819</v>
      </c>
      <c r="F5269" s="36" t="s">
        <v>18205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24806</v>
      </c>
      <c r="C5270" s="36" t="s">
        <v>120</v>
      </c>
      <c r="D5270" s="36" t="s">
        <v>17370</v>
      </c>
      <c r="E5270" s="36" t="s">
        <v>16819</v>
      </c>
      <c r="F5270" s="36" t="s">
        <v>18205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24807</v>
      </c>
      <c r="C5271" s="36" t="s">
        <v>120</v>
      </c>
      <c r="D5271" s="36" t="s">
        <v>17371</v>
      </c>
      <c r="E5271" s="36" t="s">
        <v>16819</v>
      </c>
      <c r="F5271" s="36" t="s">
        <v>18205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24808</v>
      </c>
      <c r="C5272" s="36" t="s">
        <v>120</v>
      </c>
      <c r="D5272" s="36" t="s">
        <v>17094</v>
      </c>
      <c r="E5272" s="36" t="s">
        <v>16884</v>
      </c>
      <c r="F5272" s="36" t="s">
        <v>18205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24809</v>
      </c>
      <c r="C5273" s="36" t="s">
        <v>120</v>
      </c>
      <c r="D5273" s="36" t="s">
        <v>17721</v>
      </c>
      <c r="E5273" s="36" t="s">
        <v>16821</v>
      </c>
      <c r="F5273" s="36" t="s">
        <v>18205</v>
      </c>
      <c r="G5273" s="36" t="s">
        <v>121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24810</v>
      </c>
      <c r="C5274" s="36" t="s">
        <v>120</v>
      </c>
      <c r="D5274" s="36" t="s">
        <v>17722</v>
      </c>
      <c r="E5274" s="36" t="s">
        <v>16822</v>
      </c>
      <c r="F5274" s="36" t="s">
        <v>18205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24811</v>
      </c>
      <c r="C5275" s="36" t="s">
        <v>120</v>
      </c>
      <c r="D5275" s="36" t="s">
        <v>17723</v>
      </c>
      <c r="E5275" s="36" t="s">
        <v>16821</v>
      </c>
      <c r="F5275" s="36" t="s">
        <v>18205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24812</v>
      </c>
      <c r="C5276" s="36" t="s">
        <v>120</v>
      </c>
      <c r="D5276" s="36" t="s">
        <v>17375</v>
      </c>
      <c r="E5276" s="36" t="s">
        <v>16821</v>
      </c>
      <c r="F5276" s="36" t="s">
        <v>18205</v>
      </c>
      <c r="G5276" s="36" t="s">
        <v>121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24813</v>
      </c>
      <c r="C5277" s="36" t="s">
        <v>120</v>
      </c>
      <c r="D5277" s="36" t="s">
        <v>17509</v>
      </c>
      <c r="E5277" s="36" t="s">
        <v>16821</v>
      </c>
      <c r="F5277" s="36" t="s">
        <v>18205</v>
      </c>
      <c r="G5277" s="36" t="s">
        <v>121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24814</v>
      </c>
      <c r="C5278" s="36" t="s">
        <v>120</v>
      </c>
      <c r="D5278" s="36" t="s">
        <v>17377</v>
      </c>
      <c r="E5278" s="36" t="s">
        <v>17050</v>
      </c>
      <c r="F5278" s="36" t="s">
        <v>18205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28414</v>
      </c>
      <c r="C5279" s="36" t="s">
        <v>120</v>
      </c>
      <c r="D5279" s="36" t="s">
        <v>17724</v>
      </c>
      <c r="E5279" s="36" t="s">
        <v>17035</v>
      </c>
      <c r="F5279" s="36" t="s">
        <v>18205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24815</v>
      </c>
      <c r="C5280" s="36" t="s">
        <v>120</v>
      </c>
      <c r="D5280" s="36" t="s">
        <v>17378</v>
      </c>
      <c r="E5280" s="36" t="s">
        <v>16921</v>
      </c>
      <c r="F5280" s="36" t="s">
        <v>18205</v>
      </c>
      <c r="G5280" s="36" t="s">
        <v>121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24816</v>
      </c>
      <c r="C5281" s="36" t="s">
        <v>120</v>
      </c>
      <c r="D5281" s="36" t="s">
        <v>18531</v>
      </c>
      <c r="E5281" s="36" t="s">
        <v>17075</v>
      </c>
      <c r="F5281" s="36" t="s">
        <v>18205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22221</v>
      </c>
      <c r="C5282" s="36" t="s">
        <v>120</v>
      </c>
      <c r="D5282" s="36" t="s">
        <v>17724</v>
      </c>
      <c r="E5282" s="36" t="s">
        <v>17397</v>
      </c>
      <c r="F5282" s="36" t="s">
        <v>18210</v>
      </c>
      <c r="G5282" s="36" t="s">
        <v>121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22222</v>
      </c>
      <c r="C5283" s="36" t="s">
        <v>120</v>
      </c>
      <c r="D5283" s="36" t="s">
        <v>17726</v>
      </c>
      <c r="E5283" s="36" t="s">
        <v>17326</v>
      </c>
      <c r="F5283" s="36" t="s">
        <v>18210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23386</v>
      </c>
      <c r="C5284" s="36" t="s">
        <v>188</v>
      </c>
      <c r="D5284" s="36" t="s">
        <v>17003</v>
      </c>
      <c r="E5284" s="36" t="s">
        <v>16874</v>
      </c>
      <c r="F5284" s="36" t="s">
        <v>18032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20963</v>
      </c>
      <c r="C5285" s="36" t="s">
        <v>188</v>
      </c>
      <c r="D5285" s="36" t="s">
        <v>17005</v>
      </c>
      <c r="E5285" s="36" t="s">
        <v>16912</v>
      </c>
      <c r="F5285" s="36" t="s">
        <v>18032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20964</v>
      </c>
      <c r="C5286" s="36" t="s">
        <v>188</v>
      </c>
      <c r="D5286" s="36" t="s">
        <v>16867</v>
      </c>
      <c r="E5286" s="36" t="s">
        <v>16822</v>
      </c>
      <c r="F5286" s="36" t="s">
        <v>18032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16466</v>
      </c>
      <c r="C5287" s="36" t="s">
        <v>188</v>
      </c>
      <c r="D5287" s="36" t="s">
        <v>17010</v>
      </c>
      <c r="E5287" s="36" t="s">
        <v>16822</v>
      </c>
      <c r="F5287" s="36" t="s">
        <v>18032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16536</v>
      </c>
      <c r="C5288" s="36" t="s">
        <v>188</v>
      </c>
      <c r="D5288" s="36" t="s">
        <v>16869</v>
      </c>
      <c r="E5288" s="36" t="s">
        <v>17136</v>
      </c>
      <c r="F5288" s="36" t="s">
        <v>18032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19912</v>
      </c>
      <c r="C5289" s="36" t="s">
        <v>188</v>
      </c>
      <c r="D5289" s="36" t="s">
        <v>17012</v>
      </c>
      <c r="E5289" s="36" t="s">
        <v>16823</v>
      </c>
      <c r="F5289" s="36" t="s">
        <v>18032</v>
      </c>
      <c r="G5289" s="36" t="s">
        <v>123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21526</v>
      </c>
      <c r="C5290" s="36" t="s">
        <v>188</v>
      </c>
      <c r="D5290" s="36" t="s">
        <v>17380</v>
      </c>
      <c r="E5290" s="36" t="s">
        <v>16917</v>
      </c>
      <c r="F5290" s="36" t="s">
        <v>18032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19693</v>
      </c>
      <c r="C5291" s="36" t="s">
        <v>188</v>
      </c>
      <c r="D5291" s="36" t="s">
        <v>17318</v>
      </c>
      <c r="E5291" s="36" t="s">
        <v>16960</v>
      </c>
      <c r="F5291" s="36" t="s">
        <v>18032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21527</v>
      </c>
      <c r="C5292" s="36" t="s">
        <v>188</v>
      </c>
      <c r="D5292" s="36" t="s">
        <v>17259</v>
      </c>
      <c r="E5292" s="36" t="s">
        <v>16912</v>
      </c>
      <c r="F5292" s="36" t="s">
        <v>18032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18959</v>
      </c>
      <c r="C5293" s="36" t="s">
        <v>188</v>
      </c>
      <c r="D5293" s="36" t="s">
        <v>17319</v>
      </c>
      <c r="E5293" s="36" t="s">
        <v>16824</v>
      </c>
      <c r="F5293" s="36" t="s">
        <v>18032</v>
      </c>
      <c r="G5293" s="36" t="s">
        <v>123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24086</v>
      </c>
      <c r="C5294" s="36" t="s">
        <v>188</v>
      </c>
      <c r="D5294" s="36" t="s">
        <v>17381</v>
      </c>
      <c r="E5294" s="36" t="s">
        <v>16951</v>
      </c>
      <c r="F5294" s="36" t="s">
        <v>18032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19511</v>
      </c>
      <c r="C5295" s="36" t="s">
        <v>188</v>
      </c>
      <c r="D5295" s="36" t="s">
        <v>17447</v>
      </c>
      <c r="E5295" s="36" t="s">
        <v>16914</v>
      </c>
      <c r="F5295" s="36" t="s">
        <v>18032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24087</v>
      </c>
      <c r="C5296" s="36" t="s">
        <v>188</v>
      </c>
      <c r="D5296" s="36" t="s">
        <v>16873</v>
      </c>
      <c r="E5296" s="36" t="s">
        <v>16876</v>
      </c>
      <c r="F5296" s="36" t="s">
        <v>18032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19512</v>
      </c>
      <c r="C5297" s="36" t="s">
        <v>188</v>
      </c>
      <c r="D5297" s="36" t="s">
        <v>17773</v>
      </c>
      <c r="E5297" s="36" t="s">
        <v>17050</v>
      </c>
      <c r="F5297" s="36" t="s">
        <v>18032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21142</v>
      </c>
      <c r="C5298" s="36" t="s">
        <v>188</v>
      </c>
      <c r="D5298" s="36" t="s">
        <v>17346</v>
      </c>
      <c r="E5298" s="36" t="s">
        <v>17309</v>
      </c>
      <c r="F5298" s="36" t="s">
        <v>18032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25432</v>
      </c>
      <c r="C5299" s="36" t="s">
        <v>188</v>
      </c>
      <c r="D5299" s="36" t="s">
        <v>17774</v>
      </c>
      <c r="E5299" s="36" t="s">
        <v>17152</v>
      </c>
      <c r="F5299" s="36" t="s">
        <v>18032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26071</v>
      </c>
      <c r="C5300" s="36" t="s">
        <v>188</v>
      </c>
      <c r="D5300" s="36" t="s">
        <v>17347</v>
      </c>
      <c r="E5300" s="36" t="s">
        <v>17002</v>
      </c>
      <c r="F5300" s="36" t="s">
        <v>18032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25433</v>
      </c>
      <c r="C5301" s="36" t="s">
        <v>188</v>
      </c>
      <c r="D5301" s="36" t="s">
        <v>17715</v>
      </c>
      <c r="E5301" s="36" t="s">
        <v>17023</v>
      </c>
      <c r="F5301" s="36" t="s">
        <v>18032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26808</v>
      </c>
      <c r="C5302" s="36" t="s">
        <v>188</v>
      </c>
      <c r="D5302" s="36" t="s">
        <v>17348</v>
      </c>
      <c r="E5302" s="36" t="s">
        <v>16889</v>
      </c>
      <c r="F5302" s="36" t="s">
        <v>18032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25019</v>
      </c>
      <c r="C5303" s="36" t="s">
        <v>188</v>
      </c>
      <c r="D5303" s="36" t="s">
        <v>17444</v>
      </c>
      <c r="E5303" s="36" t="s">
        <v>17075</v>
      </c>
      <c r="F5303" s="36" t="s">
        <v>18032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25020</v>
      </c>
      <c r="C5304" s="36" t="s">
        <v>188</v>
      </c>
      <c r="D5304" s="36" t="s">
        <v>17349</v>
      </c>
      <c r="E5304" s="36" t="s">
        <v>17158</v>
      </c>
      <c r="F5304" s="36" t="s">
        <v>18032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15848</v>
      </c>
      <c r="C5305" s="36" t="s">
        <v>188</v>
      </c>
      <c r="D5305" s="36" t="s">
        <v>16863</v>
      </c>
      <c r="E5305" s="36" t="s">
        <v>16931</v>
      </c>
      <c r="F5305" s="36" t="s">
        <v>18199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22780</v>
      </c>
      <c r="C5306" s="36" t="s">
        <v>188</v>
      </c>
      <c r="D5306" s="36" t="s">
        <v>17010</v>
      </c>
      <c r="E5306" s="36" t="s">
        <v>16920</v>
      </c>
      <c r="F5306" s="36" t="s">
        <v>18199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22167</v>
      </c>
      <c r="C5307" s="36" t="s">
        <v>188</v>
      </c>
      <c r="D5307" s="36" t="s">
        <v>16869</v>
      </c>
      <c r="E5307" s="36" t="s">
        <v>17014</v>
      </c>
      <c r="F5307" s="36" t="s">
        <v>18199</v>
      </c>
      <c r="G5307" s="36" t="s">
        <v>123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15849</v>
      </c>
      <c r="C5308" s="36" t="s">
        <v>188</v>
      </c>
      <c r="D5308" s="36" t="s">
        <v>17380</v>
      </c>
      <c r="E5308" s="36" t="s">
        <v>17263</v>
      </c>
      <c r="F5308" s="36" t="s">
        <v>18199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21424</v>
      </c>
      <c r="C5309" s="36" t="s">
        <v>188</v>
      </c>
      <c r="D5309" s="36" t="s">
        <v>17366</v>
      </c>
      <c r="E5309" s="36" t="s">
        <v>17358</v>
      </c>
      <c r="F5309" s="36" t="s">
        <v>18199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15850</v>
      </c>
      <c r="C5310" s="36" t="s">
        <v>188</v>
      </c>
      <c r="D5310" s="36" t="s">
        <v>17318</v>
      </c>
      <c r="E5310" s="36" t="s">
        <v>17359</v>
      </c>
      <c r="F5310" s="36" t="s">
        <v>18199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21943</v>
      </c>
      <c r="C5311" s="36" t="s">
        <v>188</v>
      </c>
      <c r="D5311" s="36" t="s">
        <v>17259</v>
      </c>
      <c r="E5311" s="36" t="s">
        <v>16823</v>
      </c>
      <c r="F5311" s="36" t="s">
        <v>18199</v>
      </c>
      <c r="G5311" s="36" t="s">
        <v>123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23669</v>
      </c>
      <c r="C5312" s="36" t="s">
        <v>188</v>
      </c>
      <c r="D5312" s="36" t="s">
        <v>17319</v>
      </c>
      <c r="E5312" s="36" t="s">
        <v>17021</v>
      </c>
      <c r="F5312" s="36" t="s">
        <v>18199</v>
      </c>
      <c r="G5312" s="36" t="s">
        <v>123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25552</v>
      </c>
      <c r="C5313" s="36" t="s">
        <v>188</v>
      </c>
      <c r="D5313" s="36" t="s">
        <v>17447</v>
      </c>
      <c r="E5313" s="36" t="s">
        <v>16929</v>
      </c>
      <c r="F5313" s="36" t="s">
        <v>18199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27887</v>
      </c>
      <c r="C5314" s="36" t="s">
        <v>188</v>
      </c>
      <c r="D5314" s="36" t="s">
        <v>16873</v>
      </c>
      <c r="E5314" s="36" t="s">
        <v>16827</v>
      </c>
      <c r="F5314" s="36" t="s">
        <v>18199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25223</v>
      </c>
      <c r="C5315" s="36" t="s">
        <v>188</v>
      </c>
      <c r="D5315" s="36" t="s">
        <v>17773</v>
      </c>
      <c r="E5315" s="36" t="s">
        <v>17193</v>
      </c>
      <c r="F5315" s="36" t="s">
        <v>18199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24140</v>
      </c>
      <c r="C5316" s="36" t="s">
        <v>188</v>
      </c>
      <c r="D5316" s="36" t="s">
        <v>17346</v>
      </c>
      <c r="E5316" s="36" t="s">
        <v>16856</v>
      </c>
      <c r="F5316" s="36" t="s">
        <v>18199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25553</v>
      </c>
      <c r="C5317" s="36" t="s">
        <v>188</v>
      </c>
      <c r="D5317" s="36" t="s">
        <v>17774</v>
      </c>
      <c r="E5317" s="36" t="s">
        <v>16889</v>
      </c>
      <c r="F5317" s="36" t="s">
        <v>18199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25877</v>
      </c>
      <c r="C5318" s="36" t="s">
        <v>188</v>
      </c>
      <c r="D5318" s="36" t="s">
        <v>17715</v>
      </c>
      <c r="E5318" s="36" t="s">
        <v>17204</v>
      </c>
      <c r="F5318" s="36" t="s">
        <v>18199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24786</v>
      </c>
      <c r="C5319" s="36" t="s">
        <v>188</v>
      </c>
      <c r="D5319" s="36" t="s">
        <v>17077</v>
      </c>
      <c r="E5319" s="36" t="s">
        <v>16939</v>
      </c>
      <c r="F5319" s="36" t="s">
        <v>18205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24787</v>
      </c>
      <c r="C5320" s="36" t="s">
        <v>188</v>
      </c>
      <c r="D5320" s="36" t="s">
        <v>17366</v>
      </c>
      <c r="E5320" s="36" t="s">
        <v>17565</v>
      </c>
      <c r="F5320" s="36" t="s">
        <v>18205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24788</v>
      </c>
      <c r="C5321" s="36" t="s">
        <v>188</v>
      </c>
      <c r="D5321" s="36" t="s">
        <v>16871</v>
      </c>
      <c r="E5321" s="36" t="s">
        <v>17249</v>
      </c>
      <c r="F5321" s="36" t="s">
        <v>18205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24789</v>
      </c>
      <c r="C5322" s="36" t="s">
        <v>188</v>
      </c>
      <c r="D5322" s="36" t="s">
        <v>17369</v>
      </c>
      <c r="E5322" s="36" t="s">
        <v>17219</v>
      </c>
      <c r="F5322" s="36" t="s">
        <v>18205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24790</v>
      </c>
      <c r="C5323" s="36" t="s">
        <v>188</v>
      </c>
      <c r="D5323" s="36" t="s">
        <v>17371</v>
      </c>
      <c r="E5323" s="36" t="s">
        <v>17030</v>
      </c>
      <c r="F5323" s="36" t="s">
        <v>18205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24791</v>
      </c>
      <c r="C5324" s="36" t="s">
        <v>188</v>
      </c>
      <c r="D5324" s="36" t="s">
        <v>17721</v>
      </c>
      <c r="E5324" s="36" t="s">
        <v>19199</v>
      </c>
      <c r="F5324" s="36" t="s">
        <v>18205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24792</v>
      </c>
      <c r="C5325" s="36" t="s">
        <v>188</v>
      </c>
      <c r="D5325" s="36" t="s">
        <v>17722</v>
      </c>
      <c r="E5325" s="36" t="s">
        <v>18509</v>
      </c>
      <c r="F5325" s="36" t="s">
        <v>18205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24793</v>
      </c>
      <c r="C5326" s="36" t="s">
        <v>188</v>
      </c>
      <c r="D5326" s="36" t="s">
        <v>17378</v>
      </c>
      <c r="E5326" s="36" t="s">
        <v>17748</v>
      </c>
      <c r="F5326" s="36" t="s">
        <v>18205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24794</v>
      </c>
      <c r="C5327" s="36" t="s">
        <v>188</v>
      </c>
      <c r="D5327" s="36" t="s">
        <v>18531</v>
      </c>
      <c r="E5327" s="36" t="s">
        <v>16827</v>
      </c>
      <c r="F5327" s="36" t="s">
        <v>18205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22273</v>
      </c>
      <c r="C5328" s="36" t="s">
        <v>188</v>
      </c>
      <c r="D5328" s="36" t="s">
        <v>17847</v>
      </c>
      <c r="E5328" s="36" t="s">
        <v>16858</v>
      </c>
      <c r="F5328" s="36" t="s">
        <v>18210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12667</v>
      </c>
      <c r="B5329" s="36" t="s">
        <v>15260</v>
      </c>
      <c r="C5329" s="36" t="s">
        <v>120</v>
      </c>
      <c r="D5329" s="36" t="s">
        <v>18413</v>
      </c>
      <c r="E5329" s="36" t="s">
        <v>25709</v>
      </c>
      <c r="F5329" s="36" t="s">
        <v>18388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20512</v>
      </c>
      <c r="C5330" s="36" t="s">
        <v>120</v>
      </c>
      <c r="D5330" s="36" t="s">
        <v>18415</v>
      </c>
      <c r="E5330" s="36" t="s">
        <v>20513</v>
      </c>
      <c r="F5330" s="36" t="s">
        <v>18388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15190</v>
      </c>
      <c r="C5331" s="36" t="s">
        <v>120</v>
      </c>
      <c r="D5331" s="36" t="s">
        <v>18387</v>
      </c>
      <c r="E5331" s="36" t="s">
        <v>20514</v>
      </c>
      <c r="F5331" s="36" t="s">
        <v>18388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20515</v>
      </c>
      <c r="C5332" s="36" t="s">
        <v>120</v>
      </c>
      <c r="D5332" s="36" t="s">
        <v>18418</v>
      </c>
      <c r="E5332" s="36" t="s">
        <v>20516</v>
      </c>
      <c r="F5332" s="36" t="s">
        <v>18388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15012</v>
      </c>
      <c r="C5333" s="36" t="s">
        <v>120</v>
      </c>
      <c r="D5333" s="36" t="s">
        <v>18389</v>
      </c>
      <c r="E5333" s="36" t="s">
        <v>28761</v>
      </c>
      <c r="F5333" s="36" t="s">
        <v>18388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15013</v>
      </c>
      <c r="C5334" s="36" t="s">
        <v>120</v>
      </c>
      <c r="D5334" s="36" t="s">
        <v>18390</v>
      </c>
      <c r="E5334" s="36" t="s">
        <v>28762</v>
      </c>
      <c r="F5334" s="36" t="s">
        <v>18388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15014</v>
      </c>
      <c r="C5335" s="36" t="s">
        <v>120</v>
      </c>
      <c r="D5335" s="36" t="s">
        <v>18391</v>
      </c>
      <c r="E5335" s="36" t="s">
        <v>24575</v>
      </c>
      <c r="F5335" s="36" t="s">
        <v>18388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15015</v>
      </c>
      <c r="C5336" s="36" t="s">
        <v>120</v>
      </c>
      <c r="D5336" s="36" t="s">
        <v>18393</v>
      </c>
      <c r="E5336" s="36" t="s">
        <v>25663</v>
      </c>
      <c r="F5336" s="36" t="s">
        <v>18388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15016</v>
      </c>
      <c r="C5337" s="36" t="s">
        <v>120</v>
      </c>
      <c r="D5337" s="36" t="s">
        <v>18394</v>
      </c>
      <c r="E5337" s="36" t="s">
        <v>25664</v>
      </c>
      <c r="F5337" s="36" t="s">
        <v>18388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15017</v>
      </c>
      <c r="C5338" s="36" t="s">
        <v>120</v>
      </c>
      <c r="D5338" s="36" t="s">
        <v>18395</v>
      </c>
      <c r="E5338" s="36" t="s">
        <v>25665</v>
      </c>
      <c r="F5338" s="36" t="s">
        <v>18388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15018</v>
      </c>
      <c r="C5339" s="36" t="s">
        <v>120</v>
      </c>
      <c r="D5339" s="36" t="s">
        <v>18396</v>
      </c>
      <c r="E5339" s="36" t="s">
        <v>28763</v>
      </c>
      <c r="F5339" s="36" t="s">
        <v>18388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15019</v>
      </c>
      <c r="C5340" s="36" t="s">
        <v>120</v>
      </c>
      <c r="D5340" s="36" t="s">
        <v>18397</v>
      </c>
      <c r="E5340" s="36" t="s">
        <v>28764</v>
      </c>
      <c r="F5340" s="36" t="s">
        <v>18388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15020</v>
      </c>
      <c r="C5341" s="36" t="s">
        <v>120</v>
      </c>
      <c r="D5341" s="36" t="s">
        <v>18398</v>
      </c>
      <c r="E5341" s="36" t="s">
        <v>28765</v>
      </c>
      <c r="F5341" s="36" t="s">
        <v>18388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15021</v>
      </c>
      <c r="C5342" s="36" t="s">
        <v>120</v>
      </c>
      <c r="D5342" s="36" t="s">
        <v>18399</v>
      </c>
      <c r="E5342" s="36" t="s">
        <v>25666</v>
      </c>
      <c r="F5342" s="36" t="s">
        <v>18388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15022</v>
      </c>
      <c r="C5343" s="36" t="s">
        <v>120</v>
      </c>
      <c r="D5343" s="36" t="s">
        <v>18400</v>
      </c>
      <c r="E5343" s="36" t="s">
        <v>24900</v>
      </c>
      <c r="F5343" s="36" t="s">
        <v>18388</v>
      </c>
      <c r="G5343" s="36" t="s">
        <v>123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12668</v>
      </c>
      <c r="C5344" s="36" t="s">
        <v>120</v>
      </c>
      <c r="D5344" s="36" t="s">
        <v>18401</v>
      </c>
      <c r="E5344" s="36" t="s">
        <v>28766</v>
      </c>
      <c r="F5344" s="36" t="s">
        <v>18388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15023</v>
      </c>
      <c r="C5345" s="36" t="s">
        <v>120</v>
      </c>
      <c r="D5345" s="36" t="s">
        <v>18402</v>
      </c>
      <c r="E5345" s="36" t="s">
        <v>28767</v>
      </c>
      <c r="F5345" s="36" t="s">
        <v>18388</v>
      </c>
      <c r="G5345" s="36" t="s">
        <v>123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15024</v>
      </c>
      <c r="C5346" s="36" t="s">
        <v>120</v>
      </c>
      <c r="D5346" s="36" t="s">
        <v>18403</v>
      </c>
      <c r="E5346" s="36" t="s">
        <v>28768</v>
      </c>
      <c r="F5346" s="36" t="s">
        <v>18388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15025</v>
      </c>
      <c r="C5347" s="36" t="s">
        <v>120</v>
      </c>
      <c r="D5347" s="36" t="s">
        <v>18404</v>
      </c>
      <c r="E5347" s="36" t="s">
        <v>28769</v>
      </c>
      <c r="F5347" s="36" t="s">
        <v>18388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15026</v>
      </c>
      <c r="C5348" s="36" t="s">
        <v>120</v>
      </c>
      <c r="D5348" s="36" t="s">
        <v>18405</v>
      </c>
      <c r="E5348" s="36" t="s">
        <v>28770</v>
      </c>
      <c r="F5348" s="36" t="s">
        <v>18388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15027</v>
      </c>
      <c r="C5349" s="36" t="s">
        <v>120</v>
      </c>
      <c r="D5349" s="36" t="s">
        <v>18406</v>
      </c>
      <c r="E5349" s="36" t="s">
        <v>28771</v>
      </c>
      <c r="F5349" s="36" t="s">
        <v>18388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22040</v>
      </c>
      <c r="C5350" s="36" t="s">
        <v>120</v>
      </c>
      <c r="D5350" s="36" t="s">
        <v>18546</v>
      </c>
      <c r="E5350" s="36" t="s">
        <v>28772</v>
      </c>
      <c r="F5350" s="36" t="s">
        <v>18388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22041</v>
      </c>
      <c r="C5351" s="36" t="s">
        <v>120</v>
      </c>
      <c r="D5351" s="36" t="s">
        <v>18519</v>
      </c>
      <c r="E5351" s="36" t="s">
        <v>28773</v>
      </c>
      <c r="F5351" s="36" t="s">
        <v>18388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23273</v>
      </c>
      <c r="C5352" s="36" t="s">
        <v>120</v>
      </c>
      <c r="D5352" s="36" t="s">
        <v>18421</v>
      </c>
      <c r="E5352" s="36" t="s">
        <v>18317</v>
      </c>
      <c r="F5352" s="36" t="s">
        <v>18388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23461</v>
      </c>
      <c r="C5353" s="36" t="s">
        <v>120</v>
      </c>
      <c r="D5353" s="36" t="s">
        <v>23462</v>
      </c>
      <c r="E5353" s="36" t="s">
        <v>28774</v>
      </c>
      <c r="F5353" s="36" t="s">
        <v>18388</v>
      </c>
      <c r="G5353" s="36" t="s">
        <v>123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24850</v>
      </c>
      <c r="C5354" s="36" t="s">
        <v>120</v>
      </c>
      <c r="D5354" s="36" t="s">
        <v>18551</v>
      </c>
      <c r="E5354" s="36" t="s">
        <v>23713</v>
      </c>
      <c r="F5354" s="36" t="s">
        <v>18388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25322</v>
      </c>
      <c r="C5355" s="36" t="s">
        <v>120</v>
      </c>
      <c r="D5355" s="36" t="s">
        <v>18423</v>
      </c>
      <c r="E5355" s="36" t="s">
        <v>26389</v>
      </c>
      <c r="F5355" s="36" t="s">
        <v>18388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25991</v>
      </c>
      <c r="C5356" s="36" t="s">
        <v>120</v>
      </c>
      <c r="D5356" s="36" t="s">
        <v>18424</v>
      </c>
      <c r="E5356" s="36" t="s">
        <v>28775</v>
      </c>
      <c r="F5356" s="36" t="s">
        <v>18388</v>
      </c>
      <c r="G5356" s="36" t="s">
        <v>123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22457</v>
      </c>
      <c r="C5357" s="36" t="s">
        <v>120</v>
      </c>
      <c r="D5357" s="36" t="s">
        <v>18550</v>
      </c>
      <c r="E5357" s="36" t="s">
        <v>28776</v>
      </c>
      <c r="F5357" s="36" t="s">
        <v>18388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28777</v>
      </c>
      <c r="C5358" s="36" t="s">
        <v>120</v>
      </c>
      <c r="D5358" s="36" t="s">
        <v>18547</v>
      </c>
      <c r="E5358" s="36" t="s">
        <v>24046</v>
      </c>
      <c r="F5358" s="36" t="s">
        <v>18388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25992</v>
      </c>
      <c r="C5359" s="36" t="s">
        <v>120</v>
      </c>
      <c r="D5359" s="36" t="s">
        <v>18548</v>
      </c>
      <c r="E5359" s="36" t="s">
        <v>18302</v>
      </c>
      <c r="F5359" s="36" t="s">
        <v>18388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15502</v>
      </c>
      <c r="C5360" s="36" t="s">
        <v>120</v>
      </c>
      <c r="D5360" s="36" t="s">
        <v>18408</v>
      </c>
      <c r="E5360" s="36" t="s">
        <v>18409</v>
      </c>
      <c r="F5360" s="36" t="s">
        <v>18388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25323</v>
      </c>
      <c r="C5361" s="36" t="s">
        <v>120</v>
      </c>
      <c r="D5361" s="36" t="s">
        <v>18476</v>
      </c>
      <c r="E5361" s="36" t="s">
        <v>23517</v>
      </c>
      <c r="F5361" s="36" t="s">
        <v>18388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18852</v>
      </c>
      <c r="C5362" s="36" t="s">
        <v>120</v>
      </c>
      <c r="D5362" s="36" t="s">
        <v>18431</v>
      </c>
      <c r="E5362" s="36" t="s">
        <v>23052</v>
      </c>
      <c r="F5362" s="36" t="s">
        <v>18388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23053</v>
      </c>
      <c r="C5363" s="36" t="s">
        <v>120</v>
      </c>
      <c r="D5363" s="36" t="s">
        <v>18432</v>
      </c>
      <c r="E5363" s="36" t="s">
        <v>28778</v>
      </c>
      <c r="F5363" s="36" t="s">
        <v>18388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23054</v>
      </c>
      <c r="C5364" s="36" t="s">
        <v>120</v>
      </c>
      <c r="D5364" s="36" t="s">
        <v>18478</v>
      </c>
      <c r="E5364" s="36" t="s">
        <v>23055</v>
      </c>
      <c r="F5364" s="36" t="s">
        <v>18388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23056</v>
      </c>
      <c r="C5365" s="36" t="s">
        <v>120</v>
      </c>
      <c r="D5365" s="36" t="s">
        <v>18489</v>
      </c>
      <c r="E5365" s="36" t="s">
        <v>23057</v>
      </c>
      <c r="F5365" s="36" t="s">
        <v>18388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11442</v>
      </c>
      <c r="C5366" s="36" t="s">
        <v>120</v>
      </c>
      <c r="D5366" s="36" t="s">
        <v>18413</v>
      </c>
      <c r="E5366" s="36" t="s">
        <v>24576</v>
      </c>
      <c r="F5366" s="36" t="s">
        <v>18517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14319</v>
      </c>
      <c r="C5367" s="36" t="s">
        <v>120</v>
      </c>
      <c r="D5367" s="36" t="s">
        <v>18415</v>
      </c>
      <c r="E5367" s="36" t="s">
        <v>18647</v>
      </c>
      <c r="F5367" s="36" t="s">
        <v>18517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14320</v>
      </c>
      <c r="C5368" s="36" t="s">
        <v>120</v>
      </c>
      <c r="D5368" s="36" t="s">
        <v>18387</v>
      </c>
      <c r="E5368" s="36" t="s">
        <v>20722</v>
      </c>
      <c r="F5368" s="36" t="s">
        <v>18517</v>
      </c>
      <c r="G5368" s="36" t="s">
        <v>123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14321</v>
      </c>
      <c r="C5369" s="36" t="s">
        <v>120</v>
      </c>
      <c r="D5369" s="36" t="s">
        <v>18418</v>
      </c>
      <c r="E5369" s="36" t="s">
        <v>20723</v>
      </c>
      <c r="F5369" s="36" t="s">
        <v>18517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14322</v>
      </c>
      <c r="C5370" s="36" t="s">
        <v>120</v>
      </c>
      <c r="D5370" s="36" t="s">
        <v>18389</v>
      </c>
      <c r="E5370" s="36" t="s">
        <v>21408</v>
      </c>
      <c r="F5370" s="36" t="s">
        <v>18517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11443</v>
      </c>
      <c r="C5371" s="36" t="s">
        <v>120</v>
      </c>
      <c r="D5371" s="36" t="s">
        <v>18390</v>
      </c>
      <c r="E5371" s="36" t="s">
        <v>28808</v>
      </c>
      <c r="F5371" s="36" t="s">
        <v>18517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14323</v>
      </c>
      <c r="C5372" s="36" t="s">
        <v>120</v>
      </c>
      <c r="D5372" s="36" t="s">
        <v>18391</v>
      </c>
      <c r="E5372" s="36" t="s">
        <v>18518</v>
      </c>
      <c r="F5372" s="36" t="s">
        <v>18517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14324</v>
      </c>
      <c r="C5373" s="36" t="s">
        <v>120</v>
      </c>
      <c r="D5373" s="36" t="s">
        <v>18393</v>
      </c>
      <c r="E5373" s="36" t="s">
        <v>23274</v>
      </c>
      <c r="F5373" s="36" t="s">
        <v>18517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14325</v>
      </c>
      <c r="C5374" s="36" t="s">
        <v>120</v>
      </c>
      <c r="D5374" s="36" t="s">
        <v>18394</v>
      </c>
      <c r="E5374" s="36" t="s">
        <v>23058</v>
      </c>
      <c r="F5374" s="36" t="s">
        <v>18517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14326</v>
      </c>
      <c r="C5375" s="36" t="s">
        <v>120</v>
      </c>
      <c r="D5375" s="36" t="s">
        <v>18395</v>
      </c>
      <c r="E5375" s="36" t="s">
        <v>23871</v>
      </c>
      <c r="F5375" s="36" t="s">
        <v>18517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11444</v>
      </c>
      <c r="C5376" s="36" t="s">
        <v>120</v>
      </c>
      <c r="D5376" s="36" t="s">
        <v>18396</v>
      </c>
      <c r="E5376" s="36" t="s">
        <v>28809</v>
      </c>
      <c r="F5376" s="36" t="s">
        <v>18517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14327</v>
      </c>
      <c r="C5377" s="36" t="s">
        <v>120</v>
      </c>
      <c r="D5377" s="36" t="s">
        <v>18397</v>
      </c>
      <c r="E5377" s="36" t="s">
        <v>24851</v>
      </c>
      <c r="F5377" s="36" t="s">
        <v>18517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14328</v>
      </c>
      <c r="C5378" s="36" t="s">
        <v>120</v>
      </c>
      <c r="D5378" s="36" t="s">
        <v>18398</v>
      </c>
      <c r="E5378" s="36" t="s">
        <v>25993</v>
      </c>
      <c r="F5378" s="36" t="s">
        <v>18517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14329</v>
      </c>
      <c r="C5379" s="36" t="s">
        <v>120</v>
      </c>
      <c r="D5379" s="36" t="s">
        <v>18399</v>
      </c>
      <c r="E5379" s="36" t="s">
        <v>28810</v>
      </c>
      <c r="F5379" s="36" t="s">
        <v>18517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14330</v>
      </c>
      <c r="C5380" s="36" t="s">
        <v>120</v>
      </c>
      <c r="D5380" s="36" t="s">
        <v>18400</v>
      </c>
      <c r="E5380" s="36" t="s">
        <v>28811</v>
      </c>
      <c r="F5380" s="36" t="s">
        <v>18517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16758</v>
      </c>
      <c r="C5381" s="36" t="s">
        <v>120</v>
      </c>
      <c r="D5381" s="36" t="s">
        <v>18401</v>
      </c>
      <c r="E5381" s="36" t="s">
        <v>28812</v>
      </c>
      <c r="F5381" s="36" t="s">
        <v>18517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19579</v>
      </c>
      <c r="C5382" s="36" t="s">
        <v>120</v>
      </c>
      <c r="D5382" s="36" t="s">
        <v>18402</v>
      </c>
      <c r="E5382" s="36" t="s">
        <v>28813</v>
      </c>
      <c r="F5382" s="36" t="s">
        <v>18517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14331</v>
      </c>
      <c r="C5383" s="36" t="s">
        <v>120</v>
      </c>
      <c r="D5383" s="36" t="s">
        <v>18403</v>
      </c>
      <c r="E5383" s="36" t="s">
        <v>28814</v>
      </c>
      <c r="F5383" s="36" t="s">
        <v>18517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20724</v>
      </c>
      <c r="C5384" s="36" t="s">
        <v>120</v>
      </c>
      <c r="D5384" s="36" t="s">
        <v>18404</v>
      </c>
      <c r="E5384" s="36" t="s">
        <v>28815</v>
      </c>
      <c r="F5384" s="36" t="s">
        <v>18517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15503</v>
      </c>
      <c r="C5385" s="36" t="s">
        <v>120</v>
      </c>
      <c r="D5385" s="36" t="s">
        <v>18406</v>
      </c>
      <c r="E5385" s="36" t="s">
        <v>28816</v>
      </c>
      <c r="F5385" s="36" t="s">
        <v>18517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22042</v>
      </c>
      <c r="C5386" s="36" t="s">
        <v>120</v>
      </c>
      <c r="D5386" s="36" t="s">
        <v>18546</v>
      </c>
      <c r="E5386" s="36" t="s">
        <v>28817</v>
      </c>
      <c r="F5386" s="36" t="s">
        <v>18517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11445</v>
      </c>
      <c r="C5387" s="36" t="s">
        <v>120</v>
      </c>
      <c r="D5387" s="36" t="s">
        <v>18519</v>
      </c>
      <c r="E5387" s="36" t="s">
        <v>28818</v>
      </c>
      <c r="F5387" s="36" t="s">
        <v>18517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23275</v>
      </c>
      <c r="C5388" s="36" t="s">
        <v>120</v>
      </c>
      <c r="D5388" s="36" t="s">
        <v>18421</v>
      </c>
      <c r="E5388" s="36" t="s">
        <v>28819</v>
      </c>
      <c r="F5388" s="36" t="s">
        <v>18517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23463</v>
      </c>
      <c r="C5389" s="36" t="s">
        <v>120</v>
      </c>
      <c r="D5389" s="36" t="s">
        <v>23462</v>
      </c>
      <c r="E5389" s="36" t="s">
        <v>28820</v>
      </c>
      <c r="F5389" s="36" t="s">
        <v>18517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23276</v>
      </c>
      <c r="C5390" s="36" t="s">
        <v>120</v>
      </c>
      <c r="D5390" s="36" t="s">
        <v>18551</v>
      </c>
      <c r="E5390" s="36" t="s">
        <v>18484</v>
      </c>
      <c r="F5390" s="36" t="s">
        <v>18517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24852</v>
      </c>
      <c r="C5391" s="36" t="s">
        <v>120</v>
      </c>
      <c r="D5391" s="36" t="s">
        <v>18423</v>
      </c>
      <c r="E5391" s="36" t="s">
        <v>28821</v>
      </c>
      <c r="F5391" s="36" t="s">
        <v>18517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14332</v>
      </c>
      <c r="C5392" s="36" t="s">
        <v>120</v>
      </c>
      <c r="D5392" s="36" t="s">
        <v>18424</v>
      </c>
      <c r="E5392" s="36" t="s">
        <v>28822</v>
      </c>
      <c r="F5392" s="36" t="s">
        <v>18517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25671</v>
      </c>
      <c r="C5393" s="36" t="s">
        <v>120</v>
      </c>
      <c r="D5393" s="36" t="s">
        <v>18550</v>
      </c>
      <c r="E5393" s="36" t="s">
        <v>28823</v>
      </c>
      <c r="F5393" s="36" t="s">
        <v>18517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25994</v>
      </c>
      <c r="C5394" s="36" t="s">
        <v>120</v>
      </c>
      <c r="D5394" s="36" t="s">
        <v>18425</v>
      </c>
      <c r="E5394" s="36" t="s">
        <v>28824</v>
      </c>
      <c r="F5394" s="36" t="s">
        <v>18517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24260</v>
      </c>
      <c r="C5395" s="36" t="s">
        <v>120</v>
      </c>
      <c r="D5395" s="36" t="s">
        <v>18547</v>
      </c>
      <c r="E5395" s="36" t="s">
        <v>28825</v>
      </c>
      <c r="F5395" s="36" t="s">
        <v>18517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25324</v>
      </c>
      <c r="C5396" s="36" t="s">
        <v>120</v>
      </c>
      <c r="D5396" s="36" t="s">
        <v>25325</v>
      </c>
      <c r="E5396" s="36" t="s">
        <v>24277</v>
      </c>
      <c r="F5396" s="36" t="s">
        <v>18517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25995</v>
      </c>
      <c r="C5397" s="36" t="s">
        <v>120</v>
      </c>
      <c r="D5397" s="36" t="s">
        <v>18548</v>
      </c>
      <c r="E5397" s="36" t="s">
        <v>18354</v>
      </c>
      <c r="F5397" s="36" t="s">
        <v>18517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25996</v>
      </c>
      <c r="C5398" s="36" t="s">
        <v>120</v>
      </c>
      <c r="D5398" s="36" t="s">
        <v>25980</v>
      </c>
      <c r="E5398" s="36" t="s">
        <v>28826</v>
      </c>
      <c r="F5398" s="36" t="s">
        <v>18517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11446</v>
      </c>
      <c r="C5399" s="36" t="s">
        <v>120</v>
      </c>
      <c r="D5399" s="36" t="s">
        <v>18405</v>
      </c>
      <c r="E5399" s="36" t="s">
        <v>28827</v>
      </c>
      <c r="F5399" s="36" t="s">
        <v>18517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25997</v>
      </c>
      <c r="C5400" s="36" t="s">
        <v>120</v>
      </c>
      <c r="D5400" s="36" t="s">
        <v>25998</v>
      </c>
      <c r="E5400" s="36" t="s">
        <v>16903</v>
      </c>
      <c r="F5400" s="36" t="s">
        <v>18517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24853</v>
      </c>
      <c r="C5401" s="36" t="s">
        <v>120</v>
      </c>
      <c r="D5401" s="36" t="s">
        <v>18412</v>
      </c>
      <c r="E5401" s="36" t="s">
        <v>24854</v>
      </c>
      <c r="F5401" s="36" t="s">
        <v>18517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11447</v>
      </c>
      <c r="C5402" s="36" t="s">
        <v>120</v>
      </c>
      <c r="D5402" s="36" t="s">
        <v>18473</v>
      </c>
      <c r="E5402" s="36" t="s">
        <v>18520</v>
      </c>
      <c r="F5402" s="36" t="s">
        <v>18517</v>
      </c>
      <c r="G5402" s="36" t="s">
        <v>123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19142</v>
      </c>
      <c r="C5403" s="36" t="s">
        <v>120</v>
      </c>
      <c r="D5403" s="36" t="s">
        <v>18477</v>
      </c>
      <c r="E5403" s="36" t="s">
        <v>19143</v>
      </c>
      <c r="F5403" s="36" t="s">
        <v>18517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15504</v>
      </c>
      <c r="C5404" s="36" t="s">
        <v>120</v>
      </c>
      <c r="D5404" s="36" t="s">
        <v>18431</v>
      </c>
      <c r="E5404" s="36" t="s">
        <v>18521</v>
      </c>
      <c r="F5404" s="36" t="s">
        <v>18517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14333</v>
      </c>
      <c r="C5405" s="36" t="s">
        <v>120</v>
      </c>
      <c r="D5405" s="36" t="s">
        <v>18432</v>
      </c>
      <c r="E5405" s="36" t="s">
        <v>18522</v>
      </c>
      <c r="F5405" s="36" t="s">
        <v>18517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14912</v>
      </c>
      <c r="C5406" s="36" t="s">
        <v>120</v>
      </c>
      <c r="D5406" s="36" t="s">
        <v>18478</v>
      </c>
      <c r="E5406" s="36" t="s">
        <v>21028</v>
      </c>
      <c r="F5406" s="36" t="s">
        <v>18517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14524</v>
      </c>
      <c r="C5407" s="36" t="s">
        <v>120</v>
      </c>
      <c r="D5407" s="36" t="s">
        <v>18489</v>
      </c>
      <c r="E5407" s="36" t="s">
        <v>18523</v>
      </c>
      <c r="F5407" s="36" t="s">
        <v>18517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23059</v>
      </c>
      <c r="C5408" s="36" t="s">
        <v>120</v>
      </c>
      <c r="D5408" s="36" t="s">
        <v>18413</v>
      </c>
      <c r="E5408" s="36" t="s">
        <v>18308</v>
      </c>
      <c r="F5408" s="36" t="s">
        <v>18410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23464</v>
      </c>
      <c r="C5409" s="36" t="s">
        <v>120</v>
      </c>
      <c r="D5409" s="36" t="s">
        <v>18390</v>
      </c>
      <c r="E5409" s="36" t="s">
        <v>23465</v>
      </c>
      <c r="F5409" s="36" t="s">
        <v>18410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22855</v>
      </c>
      <c r="C5410" s="36" t="s">
        <v>120</v>
      </c>
      <c r="D5410" s="36" t="s">
        <v>18387</v>
      </c>
      <c r="E5410" s="36" t="s">
        <v>17281</v>
      </c>
      <c r="F5410" s="36" t="s">
        <v>18410</v>
      </c>
      <c r="G5410" s="36" t="s">
        <v>123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19960</v>
      </c>
      <c r="C5411" s="36" t="s">
        <v>120</v>
      </c>
      <c r="D5411" s="36" t="s">
        <v>18389</v>
      </c>
      <c r="E5411" s="36" t="s">
        <v>20517</v>
      </c>
      <c r="F5411" s="36" t="s">
        <v>18410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23466</v>
      </c>
      <c r="C5412" s="36" t="s">
        <v>120</v>
      </c>
      <c r="D5412" s="36" t="s">
        <v>18393</v>
      </c>
      <c r="E5412" s="36" t="s">
        <v>18407</v>
      </c>
      <c r="F5412" s="36" t="s">
        <v>18410</v>
      </c>
      <c r="G5412" s="36" t="s">
        <v>123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23467</v>
      </c>
      <c r="C5413" s="36" t="s">
        <v>120</v>
      </c>
      <c r="D5413" s="36" t="s">
        <v>18391</v>
      </c>
      <c r="E5413" s="36" t="s">
        <v>18524</v>
      </c>
      <c r="F5413" s="36" t="s">
        <v>18410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11448</v>
      </c>
      <c r="C5414" s="36" t="s">
        <v>120</v>
      </c>
      <c r="D5414" s="36" t="s">
        <v>18394</v>
      </c>
      <c r="E5414" s="36" t="s">
        <v>21785</v>
      </c>
      <c r="F5414" s="36" t="s">
        <v>18410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23468</v>
      </c>
      <c r="C5415" s="36" t="s">
        <v>120</v>
      </c>
      <c r="D5415" s="36" t="s">
        <v>18395</v>
      </c>
      <c r="E5415" s="36" t="s">
        <v>23469</v>
      </c>
      <c r="F5415" s="36" t="s">
        <v>18410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23470</v>
      </c>
      <c r="C5416" s="36" t="s">
        <v>120</v>
      </c>
      <c r="D5416" s="36" t="s">
        <v>18396</v>
      </c>
      <c r="E5416" s="36" t="s">
        <v>17281</v>
      </c>
      <c r="F5416" s="36" t="s">
        <v>18410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23471</v>
      </c>
      <c r="C5417" s="36" t="s">
        <v>120</v>
      </c>
      <c r="D5417" s="36" t="s">
        <v>18397</v>
      </c>
      <c r="E5417" s="36" t="s">
        <v>17281</v>
      </c>
      <c r="F5417" s="36" t="s">
        <v>18410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23472</v>
      </c>
      <c r="C5418" s="36" t="s">
        <v>120</v>
      </c>
      <c r="D5418" s="36" t="s">
        <v>18398</v>
      </c>
      <c r="E5418" s="36" t="s">
        <v>17487</v>
      </c>
      <c r="F5418" s="36" t="s">
        <v>18410</v>
      </c>
      <c r="G5418" s="36" t="s">
        <v>123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23473</v>
      </c>
      <c r="C5419" s="36" t="s">
        <v>120</v>
      </c>
      <c r="D5419" s="36" t="s">
        <v>18399</v>
      </c>
      <c r="E5419" s="36" t="s">
        <v>23474</v>
      </c>
      <c r="F5419" s="36" t="s">
        <v>18410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23475</v>
      </c>
      <c r="C5420" s="36" t="s">
        <v>120</v>
      </c>
      <c r="D5420" s="36" t="s">
        <v>18400</v>
      </c>
      <c r="E5420" s="36" t="s">
        <v>18556</v>
      </c>
      <c r="F5420" s="36" t="s">
        <v>18410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23476</v>
      </c>
      <c r="C5421" s="36" t="s">
        <v>120</v>
      </c>
      <c r="D5421" s="36" t="s">
        <v>18401</v>
      </c>
      <c r="E5421" s="36" t="s">
        <v>17281</v>
      </c>
      <c r="F5421" s="36" t="s">
        <v>18410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23477</v>
      </c>
      <c r="C5422" s="36" t="s">
        <v>120</v>
      </c>
      <c r="D5422" s="36" t="s">
        <v>18402</v>
      </c>
      <c r="E5422" s="36" t="s">
        <v>20526</v>
      </c>
      <c r="F5422" s="36" t="s">
        <v>18410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23478</v>
      </c>
      <c r="C5423" s="36" t="s">
        <v>120</v>
      </c>
      <c r="D5423" s="36" t="s">
        <v>18403</v>
      </c>
      <c r="E5423" s="36" t="s">
        <v>18407</v>
      </c>
      <c r="F5423" s="36" t="s">
        <v>18410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23479</v>
      </c>
      <c r="C5424" s="36" t="s">
        <v>120</v>
      </c>
      <c r="D5424" s="36" t="s">
        <v>18519</v>
      </c>
      <c r="E5424" s="36" t="s">
        <v>18557</v>
      </c>
      <c r="F5424" s="36" t="s">
        <v>18410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23480</v>
      </c>
      <c r="C5425" s="36" t="s">
        <v>120</v>
      </c>
      <c r="D5425" s="36" t="s">
        <v>18421</v>
      </c>
      <c r="E5425" s="36" t="s">
        <v>22462</v>
      </c>
      <c r="F5425" s="36" t="s">
        <v>18410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23481</v>
      </c>
      <c r="C5426" s="36" t="s">
        <v>120</v>
      </c>
      <c r="D5426" s="36" t="s">
        <v>23462</v>
      </c>
      <c r="E5426" s="36" t="s">
        <v>28702</v>
      </c>
      <c r="F5426" s="36" t="s">
        <v>18410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23722</v>
      </c>
      <c r="C5427" s="36" t="s">
        <v>120</v>
      </c>
      <c r="D5427" s="36" t="s">
        <v>18547</v>
      </c>
      <c r="E5427" s="36" t="s">
        <v>28703</v>
      </c>
      <c r="F5427" s="36" t="s">
        <v>18410</v>
      </c>
      <c r="G5427" s="36" t="s">
        <v>123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11449</v>
      </c>
      <c r="C5428" s="36" t="s">
        <v>120</v>
      </c>
      <c r="D5428" s="36" t="s">
        <v>18405</v>
      </c>
      <c r="E5428" s="36" t="s">
        <v>18411</v>
      </c>
      <c r="F5428" s="36" t="s">
        <v>18410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22618</v>
      </c>
      <c r="C5429" s="36" t="s">
        <v>120</v>
      </c>
      <c r="D5429" s="36" t="s">
        <v>18406</v>
      </c>
      <c r="E5429" s="36" t="s">
        <v>28704</v>
      </c>
      <c r="F5429" s="36" t="s">
        <v>18410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21211</v>
      </c>
      <c r="C5430" s="36" t="s">
        <v>120</v>
      </c>
      <c r="D5430" s="36" t="s">
        <v>18546</v>
      </c>
      <c r="E5430" s="36" t="s">
        <v>23060</v>
      </c>
      <c r="F5430" s="36" t="s">
        <v>18410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15505</v>
      </c>
      <c r="C5431" s="36" t="s">
        <v>120</v>
      </c>
      <c r="D5431" s="36" t="s">
        <v>18412</v>
      </c>
      <c r="E5431" s="36" t="s">
        <v>18320</v>
      </c>
      <c r="F5431" s="36" t="s">
        <v>18410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25647</v>
      </c>
      <c r="C5432" s="36" t="s">
        <v>120</v>
      </c>
      <c r="D5432" s="36" t="s">
        <v>18461</v>
      </c>
      <c r="E5432" s="36" t="s">
        <v>25648</v>
      </c>
      <c r="F5432" s="36" t="s">
        <v>18410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23482</v>
      </c>
      <c r="C5433" s="36" t="s">
        <v>120</v>
      </c>
      <c r="D5433" s="36" t="s">
        <v>18415</v>
      </c>
      <c r="E5433" s="36" t="s">
        <v>18332</v>
      </c>
      <c r="F5433" s="36" t="s">
        <v>18410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23483</v>
      </c>
      <c r="C5434" s="36" t="s">
        <v>120</v>
      </c>
      <c r="D5434" s="36" t="s">
        <v>18418</v>
      </c>
      <c r="E5434" s="36" t="s">
        <v>23484</v>
      </c>
      <c r="F5434" s="36" t="s">
        <v>18410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15506</v>
      </c>
      <c r="C5435" s="36" t="s">
        <v>120</v>
      </c>
      <c r="D5435" s="36" t="s">
        <v>18413</v>
      </c>
      <c r="E5435" s="36" t="s">
        <v>18853</v>
      </c>
      <c r="F5435" s="36" t="s">
        <v>18414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15507</v>
      </c>
      <c r="C5436" s="36" t="s">
        <v>120</v>
      </c>
      <c r="D5436" s="36" t="s">
        <v>18415</v>
      </c>
      <c r="E5436" s="36" t="s">
        <v>18416</v>
      </c>
      <c r="F5436" s="36" t="s">
        <v>18414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15508</v>
      </c>
      <c r="C5437" s="36" t="s">
        <v>120</v>
      </c>
      <c r="D5437" s="36" t="s">
        <v>18387</v>
      </c>
      <c r="E5437" s="36" t="s">
        <v>18417</v>
      </c>
      <c r="F5437" s="36" t="s">
        <v>18414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15509</v>
      </c>
      <c r="C5438" s="36" t="s">
        <v>120</v>
      </c>
      <c r="D5438" s="36" t="s">
        <v>18418</v>
      </c>
      <c r="E5438" s="36" t="s">
        <v>18419</v>
      </c>
      <c r="F5438" s="36" t="s">
        <v>18414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15510</v>
      </c>
      <c r="C5439" s="36" t="s">
        <v>120</v>
      </c>
      <c r="D5439" s="36" t="s">
        <v>18389</v>
      </c>
      <c r="E5439" s="36" t="s">
        <v>21409</v>
      </c>
      <c r="F5439" s="36" t="s">
        <v>18414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15511</v>
      </c>
      <c r="C5440" s="36" t="s">
        <v>120</v>
      </c>
      <c r="D5440" s="36" t="s">
        <v>18390</v>
      </c>
      <c r="E5440" s="36" t="s">
        <v>19572</v>
      </c>
      <c r="F5440" s="36" t="s">
        <v>18414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15512</v>
      </c>
      <c r="C5441" s="36" t="s">
        <v>120</v>
      </c>
      <c r="D5441" s="36" t="s">
        <v>18391</v>
      </c>
      <c r="E5441" s="36" t="s">
        <v>22043</v>
      </c>
      <c r="F5441" s="36" t="s">
        <v>18414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14334</v>
      </c>
      <c r="C5442" s="36" t="s">
        <v>120</v>
      </c>
      <c r="D5442" s="36" t="s">
        <v>18393</v>
      </c>
      <c r="E5442" s="36" t="s">
        <v>24855</v>
      </c>
      <c r="F5442" s="36" t="s">
        <v>18414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15513</v>
      </c>
      <c r="C5443" s="36" t="s">
        <v>120</v>
      </c>
      <c r="D5443" s="36" t="s">
        <v>18394</v>
      </c>
      <c r="E5443" s="36" t="s">
        <v>23277</v>
      </c>
      <c r="F5443" s="36" t="s">
        <v>18414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15514</v>
      </c>
      <c r="C5444" s="36" t="s">
        <v>120</v>
      </c>
      <c r="D5444" s="36" t="s">
        <v>18395</v>
      </c>
      <c r="E5444" s="36" t="s">
        <v>25326</v>
      </c>
      <c r="F5444" s="36" t="s">
        <v>18414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15515</v>
      </c>
      <c r="C5445" s="36" t="s">
        <v>120</v>
      </c>
      <c r="D5445" s="36" t="s">
        <v>18396</v>
      </c>
      <c r="E5445" s="36" t="s">
        <v>24856</v>
      </c>
      <c r="F5445" s="36" t="s">
        <v>18414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15516</v>
      </c>
      <c r="C5446" s="36" t="s">
        <v>120</v>
      </c>
      <c r="D5446" s="36" t="s">
        <v>18397</v>
      </c>
      <c r="E5446" s="36" t="s">
        <v>24857</v>
      </c>
      <c r="F5446" s="36" t="s">
        <v>18414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15517</v>
      </c>
      <c r="C5447" s="36" t="s">
        <v>120</v>
      </c>
      <c r="D5447" s="36" t="s">
        <v>18398</v>
      </c>
      <c r="E5447" s="36" t="s">
        <v>25327</v>
      </c>
      <c r="F5447" s="36" t="s">
        <v>18414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19263</v>
      </c>
      <c r="C5448" s="36" t="s">
        <v>120</v>
      </c>
      <c r="D5448" s="36" t="s">
        <v>18399</v>
      </c>
      <c r="E5448" s="36" t="s">
        <v>24858</v>
      </c>
      <c r="F5448" s="36" t="s">
        <v>18414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19264</v>
      </c>
      <c r="C5449" s="36" t="s">
        <v>120</v>
      </c>
      <c r="D5449" s="36" t="s">
        <v>18400</v>
      </c>
      <c r="E5449" s="36" t="s">
        <v>17692</v>
      </c>
      <c r="F5449" s="36" t="s">
        <v>18414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19573</v>
      </c>
      <c r="C5450" s="36" t="s">
        <v>120</v>
      </c>
      <c r="D5450" s="36" t="s">
        <v>18401</v>
      </c>
      <c r="E5450" s="36" t="s">
        <v>25987</v>
      </c>
      <c r="F5450" s="36" t="s">
        <v>18414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19574</v>
      </c>
      <c r="C5451" s="36" t="s">
        <v>120</v>
      </c>
      <c r="D5451" s="36" t="s">
        <v>18402</v>
      </c>
      <c r="E5451" s="36" t="s">
        <v>25328</v>
      </c>
      <c r="F5451" s="36" t="s">
        <v>18414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14335</v>
      </c>
      <c r="C5452" s="36" t="s">
        <v>120</v>
      </c>
      <c r="D5452" s="36" t="s">
        <v>18403</v>
      </c>
      <c r="E5452" s="36" t="s">
        <v>25669</v>
      </c>
      <c r="F5452" s="36" t="s">
        <v>18414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20726</v>
      </c>
      <c r="C5453" s="36" t="s">
        <v>120</v>
      </c>
      <c r="D5453" s="36" t="s">
        <v>18404</v>
      </c>
      <c r="E5453" s="36" t="s">
        <v>18525</v>
      </c>
      <c r="F5453" s="36" t="s">
        <v>18414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21786</v>
      </c>
      <c r="C5454" s="36" t="s">
        <v>120</v>
      </c>
      <c r="D5454" s="36" t="s">
        <v>18405</v>
      </c>
      <c r="E5454" s="36" t="s">
        <v>21787</v>
      </c>
      <c r="F5454" s="36" t="s">
        <v>18414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14336</v>
      </c>
      <c r="C5455" s="36" t="s">
        <v>120</v>
      </c>
      <c r="D5455" s="36" t="s">
        <v>18406</v>
      </c>
      <c r="E5455" s="36" t="s">
        <v>28741</v>
      </c>
      <c r="F5455" s="36" t="s">
        <v>18414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22044</v>
      </c>
      <c r="C5456" s="36" t="s">
        <v>120</v>
      </c>
      <c r="D5456" s="36" t="s">
        <v>18546</v>
      </c>
      <c r="E5456" s="36" t="s">
        <v>18350</v>
      </c>
      <c r="F5456" s="36" t="s">
        <v>18414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14337</v>
      </c>
      <c r="C5457" s="36" t="s">
        <v>120</v>
      </c>
      <c r="D5457" s="36" t="s">
        <v>18421</v>
      </c>
      <c r="E5457" s="36" t="s">
        <v>18422</v>
      </c>
      <c r="F5457" s="36" t="s">
        <v>18414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23485</v>
      </c>
      <c r="C5458" s="36" t="s">
        <v>120</v>
      </c>
      <c r="D5458" s="36" t="s">
        <v>23462</v>
      </c>
      <c r="E5458" s="36" t="s">
        <v>22644</v>
      </c>
      <c r="F5458" s="36" t="s">
        <v>18414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21029</v>
      </c>
      <c r="C5459" s="36" t="s">
        <v>120</v>
      </c>
      <c r="D5459" s="36" t="s">
        <v>18551</v>
      </c>
      <c r="E5459" s="36" t="s">
        <v>28742</v>
      </c>
      <c r="F5459" s="36" t="s">
        <v>18414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14338</v>
      </c>
      <c r="C5460" s="36" t="s">
        <v>120</v>
      </c>
      <c r="D5460" s="36" t="s">
        <v>18423</v>
      </c>
      <c r="E5460" s="36" t="s">
        <v>18420</v>
      </c>
      <c r="F5460" s="36" t="s">
        <v>18414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14339</v>
      </c>
      <c r="C5461" s="36" t="s">
        <v>120</v>
      </c>
      <c r="D5461" s="36" t="s">
        <v>18424</v>
      </c>
      <c r="E5461" s="36" t="s">
        <v>28743</v>
      </c>
      <c r="F5461" s="36" t="s">
        <v>18414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25670</v>
      </c>
      <c r="C5462" s="36" t="s">
        <v>120</v>
      </c>
      <c r="D5462" s="36" t="s">
        <v>18550</v>
      </c>
      <c r="E5462" s="36" t="s">
        <v>28744</v>
      </c>
      <c r="F5462" s="36" t="s">
        <v>18414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14340</v>
      </c>
      <c r="C5463" s="36" t="s">
        <v>120</v>
      </c>
      <c r="D5463" s="36" t="s">
        <v>18425</v>
      </c>
      <c r="E5463" s="36" t="s">
        <v>28745</v>
      </c>
      <c r="F5463" s="36" t="s">
        <v>18414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28746</v>
      </c>
      <c r="C5464" s="36" t="s">
        <v>120</v>
      </c>
      <c r="D5464" s="36" t="s">
        <v>18547</v>
      </c>
      <c r="E5464" s="36" t="s">
        <v>28747</v>
      </c>
      <c r="F5464" s="36" t="s">
        <v>18414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15518</v>
      </c>
      <c r="C5465" s="36" t="s">
        <v>120</v>
      </c>
      <c r="D5465" s="36" t="s">
        <v>18426</v>
      </c>
      <c r="E5465" s="36" t="s">
        <v>18427</v>
      </c>
      <c r="F5465" s="36" t="s">
        <v>18414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15519</v>
      </c>
      <c r="C5466" s="36" t="s">
        <v>120</v>
      </c>
      <c r="D5466" s="36" t="s">
        <v>18428</v>
      </c>
      <c r="E5466" s="36" t="s">
        <v>18407</v>
      </c>
      <c r="F5466" s="36" t="s">
        <v>18414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15520</v>
      </c>
      <c r="C5467" s="36" t="s">
        <v>120</v>
      </c>
      <c r="D5467" s="36" t="s">
        <v>18429</v>
      </c>
      <c r="E5467" s="36" t="s">
        <v>18430</v>
      </c>
      <c r="F5467" s="36" t="s">
        <v>18414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15521</v>
      </c>
      <c r="C5468" s="36" t="s">
        <v>120</v>
      </c>
      <c r="D5468" s="36" t="s">
        <v>18431</v>
      </c>
      <c r="E5468" s="36" t="s">
        <v>19131</v>
      </c>
      <c r="F5468" s="36" t="s">
        <v>18414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20727</v>
      </c>
      <c r="C5469" s="36" t="s">
        <v>120</v>
      </c>
      <c r="D5469" s="36" t="s">
        <v>18519</v>
      </c>
      <c r="E5469" s="36" t="s">
        <v>24859</v>
      </c>
      <c r="F5469" s="36" t="s">
        <v>18414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15522</v>
      </c>
      <c r="C5470" s="36" t="s">
        <v>120</v>
      </c>
      <c r="D5470" s="36" t="s">
        <v>18432</v>
      </c>
      <c r="E5470" s="36" t="s">
        <v>19132</v>
      </c>
      <c r="F5470" s="36" t="s">
        <v>18414</v>
      </c>
      <c r="G5470" s="36" t="s">
        <v>123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18854</v>
      </c>
      <c r="C5471" s="36" t="s">
        <v>120</v>
      </c>
      <c r="D5471" s="36" t="s">
        <v>18478</v>
      </c>
      <c r="E5471" s="36" t="s">
        <v>18855</v>
      </c>
      <c r="F5471" s="36" t="s">
        <v>18414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24860</v>
      </c>
      <c r="C5472" s="36" t="s">
        <v>120</v>
      </c>
      <c r="D5472" s="36" t="s">
        <v>18478</v>
      </c>
      <c r="E5472" s="36" t="s">
        <v>28705</v>
      </c>
      <c r="F5472" s="36" t="s">
        <v>24861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11450</v>
      </c>
      <c r="C5473" s="36" t="s">
        <v>120</v>
      </c>
      <c r="D5473" s="36" t="s">
        <v>18396</v>
      </c>
      <c r="E5473" s="36" t="s">
        <v>18433</v>
      </c>
      <c r="F5473" s="36" t="s">
        <v>18434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15523</v>
      </c>
      <c r="C5474" s="36" t="s">
        <v>120</v>
      </c>
      <c r="D5474" s="36" t="s">
        <v>18413</v>
      </c>
      <c r="E5474" s="36" t="s">
        <v>18435</v>
      </c>
      <c r="F5474" s="36" t="s">
        <v>18434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15524</v>
      </c>
      <c r="C5475" s="36" t="s">
        <v>120</v>
      </c>
      <c r="D5475" s="36" t="s">
        <v>18415</v>
      </c>
      <c r="E5475" s="36" t="s">
        <v>18436</v>
      </c>
      <c r="F5475" s="36" t="s">
        <v>18434</v>
      </c>
      <c r="G5475" s="36" t="s">
        <v>123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23486</v>
      </c>
      <c r="C5476" s="36" t="s">
        <v>120</v>
      </c>
      <c r="D5476" s="36" t="s">
        <v>18400</v>
      </c>
      <c r="E5476" s="36" t="s">
        <v>24261</v>
      </c>
      <c r="F5476" s="36" t="s">
        <v>18434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15525</v>
      </c>
      <c r="C5477" s="36" t="s">
        <v>120</v>
      </c>
      <c r="D5477" s="36" t="s">
        <v>18418</v>
      </c>
      <c r="E5477" s="36" t="s">
        <v>18302</v>
      </c>
      <c r="F5477" s="36" t="s">
        <v>18434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23487</v>
      </c>
      <c r="C5478" s="36" t="s">
        <v>120</v>
      </c>
      <c r="D5478" s="36" t="s">
        <v>18403</v>
      </c>
      <c r="E5478" s="36" t="s">
        <v>28720</v>
      </c>
      <c r="F5478" s="36" t="s">
        <v>18434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11451</v>
      </c>
      <c r="C5479" s="36" t="s">
        <v>120</v>
      </c>
      <c r="D5479" s="36" t="s">
        <v>18390</v>
      </c>
      <c r="E5479" s="36" t="s">
        <v>18437</v>
      </c>
      <c r="F5479" s="36" t="s">
        <v>18434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15526</v>
      </c>
      <c r="C5480" s="36" t="s">
        <v>120</v>
      </c>
      <c r="D5480" s="36" t="s">
        <v>18391</v>
      </c>
      <c r="E5480" s="36" t="s">
        <v>18438</v>
      </c>
      <c r="F5480" s="36" t="s">
        <v>18434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15527</v>
      </c>
      <c r="C5481" s="36" t="s">
        <v>120</v>
      </c>
      <c r="D5481" s="36" t="s">
        <v>18393</v>
      </c>
      <c r="E5481" s="36" t="s">
        <v>18439</v>
      </c>
      <c r="F5481" s="36" t="s">
        <v>18434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15528</v>
      </c>
      <c r="C5482" s="36" t="s">
        <v>120</v>
      </c>
      <c r="D5482" s="36" t="s">
        <v>18394</v>
      </c>
      <c r="E5482" s="36" t="s">
        <v>18301</v>
      </c>
      <c r="F5482" s="36" t="s">
        <v>18434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15529</v>
      </c>
      <c r="C5483" s="36" t="s">
        <v>120</v>
      </c>
      <c r="D5483" s="36" t="s">
        <v>18395</v>
      </c>
      <c r="E5483" s="36" t="s">
        <v>18440</v>
      </c>
      <c r="F5483" s="36" t="s">
        <v>18434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22856</v>
      </c>
      <c r="C5484" s="36" t="s">
        <v>120</v>
      </c>
      <c r="D5484" s="36" t="s">
        <v>18396</v>
      </c>
      <c r="E5484" s="36" t="s">
        <v>22857</v>
      </c>
      <c r="F5484" s="36" t="s">
        <v>22858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23488</v>
      </c>
      <c r="C5485" s="36" t="s">
        <v>120</v>
      </c>
      <c r="D5485" s="36" t="s">
        <v>18405</v>
      </c>
      <c r="E5485" s="36" t="s">
        <v>28721</v>
      </c>
      <c r="F5485" s="36" t="s">
        <v>18434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23489</v>
      </c>
      <c r="C5486" s="36" t="s">
        <v>120</v>
      </c>
      <c r="D5486" s="36" t="s">
        <v>18546</v>
      </c>
      <c r="E5486" s="36" t="s">
        <v>24262</v>
      </c>
      <c r="F5486" s="36" t="s">
        <v>18434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23490</v>
      </c>
      <c r="C5487" s="36" t="s">
        <v>120</v>
      </c>
      <c r="D5487" s="36" t="s">
        <v>18404</v>
      </c>
      <c r="E5487" s="36" t="s">
        <v>25329</v>
      </c>
      <c r="F5487" s="36" t="s">
        <v>18434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11452</v>
      </c>
      <c r="C5488" s="36" t="s">
        <v>120</v>
      </c>
      <c r="D5488" s="36" t="s">
        <v>18401</v>
      </c>
      <c r="E5488" s="36" t="s">
        <v>23278</v>
      </c>
      <c r="F5488" s="36" t="s">
        <v>18434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23491</v>
      </c>
      <c r="C5489" s="36" t="s">
        <v>120</v>
      </c>
      <c r="D5489" s="36" t="s">
        <v>18402</v>
      </c>
      <c r="E5489" s="36" t="s">
        <v>24263</v>
      </c>
      <c r="F5489" s="36" t="s">
        <v>18434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23492</v>
      </c>
      <c r="C5490" s="36" t="s">
        <v>120</v>
      </c>
      <c r="D5490" s="36" t="s">
        <v>23462</v>
      </c>
      <c r="E5490" s="36" t="s">
        <v>24264</v>
      </c>
      <c r="F5490" s="36" t="s">
        <v>18434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23493</v>
      </c>
      <c r="C5491" s="36" t="s">
        <v>120</v>
      </c>
      <c r="D5491" s="36" t="s">
        <v>18551</v>
      </c>
      <c r="E5491" s="36" t="s">
        <v>20523</v>
      </c>
      <c r="F5491" s="36" t="s">
        <v>18434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22859</v>
      </c>
      <c r="C5492" s="36" t="s">
        <v>120</v>
      </c>
      <c r="D5492" s="36" t="s">
        <v>18406</v>
      </c>
      <c r="E5492" s="36" t="s">
        <v>18498</v>
      </c>
      <c r="F5492" s="36" t="s">
        <v>22858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11453</v>
      </c>
      <c r="C5493" s="36" t="s">
        <v>120</v>
      </c>
      <c r="D5493" s="36" t="s">
        <v>18406</v>
      </c>
      <c r="E5493" s="36" t="s">
        <v>28722</v>
      </c>
      <c r="F5493" s="36" t="s">
        <v>18434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23494</v>
      </c>
      <c r="C5494" s="36" t="s">
        <v>120</v>
      </c>
      <c r="D5494" s="36" t="s">
        <v>18423</v>
      </c>
      <c r="E5494" s="36" t="s">
        <v>23495</v>
      </c>
      <c r="F5494" s="36" t="s">
        <v>18434</v>
      </c>
      <c r="G5494" s="36" t="s">
        <v>123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22619</v>
      </c>
      <c r="C5495" s="36" t="s">
        <v>120</v>
      </c>
      <c r="D5495" s="36" t="s">
        <v>18519</v>
      </c>
      <c r="E5495" s="36" t="s">
        <v>28723</v>
      </c>
      <c r="F5495" s="36" t="s">
        <v>18434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24265</v>
      </c>
      <c r="C5496" s="36" t="s">
        <v>120</v>
      </c>
      <c r="D5496" s="36" t="s">
        <v>18421</v>
      </c>
      <c r="E5496" s="36" t="s">
        <v>24266</v>
      </c>
      <c r="F5496" s="36" t="s">
        <v>18434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24862</v>
      </c>
      <c r="C5497" s="36" t="s">
        <v>120</v>
      </c>
      <c r="D5497" s="36" t="s">
        <v>18547</v>
      </c>
      <c r="E5497" s="36" t="s">
        <v>28724</v>
      </c>
      <c r="F5497" s="36" t="s">
        <v>18434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22860</v>
      </c>
      <c r="C5498" s="36" t="s">
        <v>120</v>
      </c>
      <c r="D5498" s="36" t="s">
        <v>18550</v>
      </c>
      <c r="E5498" s="36" t="s">
        <v>28725</v>
      </c>
      <c r="F5498" s="36" t="s">
        <v>18434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25656</v>
      </c>
      <c r="C5499" s="36" t="s">
        <v>120</v>
      </c>
      <c r="D5499" s="36" t="s">
        <v>24866</v>
      </c>
      <c r="E5499" s="36" t="s">
        <v>17023</v>
      </c>
      <c r="F5499" s="36" t="s">
        <v>18434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25657</v>
      </c>
      <c r="C5500" s="36" t="s">
        <v>120</v>
      </c>
      <c r="D5500" s="36" t="s">
        <v>25325</v>
      </c>
      <c r="E5500" s="36" t="s">
        <v>16836</v>
      </c>
      <c r="F5500" s="36" t="s">
        <v>18434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25658</v>
      </c>
      <c r="C5501" s="36" t="s">
        <v>120</v>
      </c>
      <c r="D5501" s="36" t="s">
        <v>18548</v>
      </c>
      <c r="E5501" s="36" t="s">
        <v>24873</v>
      </c>
      <c r="F5501" s="36" t="s">
        <v>18434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25979</v>
      </c>
      <c r="C5502" s="36" t="s">
        <v>120</v>
      </c>
      <c r="D5502" s="36" t="s">
        <v>25980</v>
      </c>
      <c r="E5502" s="36" t="s">
        <v>25981</v>
      </c>
      <c r="F5502" s="36" t="s">
        <v>18434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11454</v>
      </c>
      <c r="C5503" s="36" t="s">
        <v>120</v>
      </c>
      <c r="D5503" s="36" t="s">
        <v>18389</v>
      </c>
      <c r="E5503" s="36" t="s">
        <v>20318</v>
      </c>
      <c r="F5503" s="36" t="s">
        <v>18434</v>
      </c>
      <c r="G5503" s="36" t="s">
        <v>123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22045</v>
      </c>
      <c r="C5504" s="36" t="s">
        <v>120</v>
      </c>
      <c r="D5504" s="36" t="s">
        <v>22046</v>
      </c>
      <c r="E5504" s="36" t="s">
        <v>16836</v>
      </c>
      <c r="F5504" s="36" t="s">
        <v>18434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11455</v>
      </c>
      <c r="C5505" s="36" t="s">
        <v>120</v>
      </c>
      <c r="D5505" s="36" t="s">
        <v>18441</v>
      </c>
      <c r="E5505" s="36" t="s">
        <v>18442</v>
      </c>
      <c r="F5505" s="36" t="s">
        <v>18434</v>
      </c>
      <c r="G5505" s="36" t="s">
        <v>123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22861</v>
      </c>
      <c r="C5506" s="36" t="s">
        <v>120</v>
      </c>
      <c r="D5506" s="36" t="s">
        <v>18412</v>
      </c>
      <c r="E5506" s="36" t="s">
        <v>22862</v>
      </c>
      <c r="F5506" s="36" t="s">
        <v>22858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23723</v>
      </c>
      <c r="C5507" s="36" t="s">
        <v>120</v>
      </c>
      <c r="D5507" s="36" t="s">
        <v>18472</v>
      </c>
      <c r="E5507" s="36" t="s">
        <v>23724</v>
      </c>
      <c r="F5507" s="36" t="s">
        <v>18434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28726</v>
      </c>
      <c r="C5508" s="36" t="s">
        <v>120</v>
      </c>
      <c r="D5508" s="36" t="s">
        <v>18480</v>
      </c>
      <c r="E5508" s="36" t="s">
        <v>18475</v>
      </c>
      <c r="F5508" s="36" t="s">
        <v>18434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22863</v>
      </c>
      <c r="C5509" s="36" t="s">
        <v>120</v>
      </c>
      <c r="D5509" s="36" t="s">
        <v>18459</v>
      </c>
      <c r="E5509" s="36" t="s">
        <v>22864</v>
      </c>
      <c r="F5509" s="36" t="s">
        <v>22858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22620</v>
      </c>
      <c r="C5510" s="36" t="s">
        <v>120</v>
      </c>
      <c r="D5510" s="36" t="s">
        <v>18476</v>
      </c>
      <c r="E5510" s="36" t="s">
        <v>18497</v>
      </c>
      <c r="F5510" s="36" t="s">
        <v>18434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23496</v>
      </c>
      <c r="C5511" s="36" t="s">
        <v>120</v>
      </c>
      <c r="D5511" s="36" t="s">
        <v>18397</v>
      </c>
      <c r="E5511" s="36" t="s">
        <v>24267</v>
      </c>
      <c r="F5511" s="36" t="s">
        <v>18434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11456</v>
      </c>
      <c r="C5512" s="36" t="s">
        <v>120</v>
      </c>
      <c r="D5512" s="36" t="s">
        <v>18443</v>
      </c>
      <c r="E5512" s="36" t="s">
        <v>18444</v>
      </c>
      <c r="F5512" s="36" t="s">
        <v>18434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23497</v>
      </c>
      <c r="C5513" s="36" t="s">
        <v>120</v>
      </c>
      <c r="D5513" s="36" t="s">
        <v>18399</v>
      </c>
      <c r="E5513" s="36" t="s">
        <v>23498</v>
      </c>
      <c r="F5513" s="36" t="s">
        <v>18434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23499</v>
      </c>
      <c r="C5514" s="36" t="s">
        <v>120</v>
      </c>
      <c r="D5514" s="36" t="s">
        <v>18461</v>
      </c>
      <c r="E5514" s="36" t="s">
        <v>18355</v>
      </c>
      <c r="F5514" s="36" t="s">
        <v>18434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23500</v>
      </c>
      <c r="C5515" s="36" t="s">
        <v>120</v>
      </c>
      <c r="D5515" s="36" t="s">
        <v>18398</v>
      </c>
      <c r="E5515" s="36" t="s">
        <v>23282</v>
      </c>
      <c r="F5515" s="36" t="s">
        <v>18434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15530</v>
      </c>
      <c r="C5516" s="36" t="s">
        <v>120</v>
      </c>
      <c r="D5516" s="36" t="s">
        <v>18387</v>
      </c>
      <c r="E5516" s="36" t="s">
        <v>17692</v>
      </c>
      <c r="F5516" s="36" t="s">
        <v>18434</v>
      </c>
      <c r="G5516" s="36" t="s">
        <v>123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19133</v>
      </c>
      <c r="C5517" s="36" t="s">
        <v>120</v>
      </c>
      <c r="D5517" s="36" t="s">
        <v>18478</v>
      </c>
      <c r="E5517" s="36" t="s">
        <v>19134</v>
      </c>
      <c r="F5517" s="36" t="s">
        <v>19135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14005</v>
      </c>
      <c r="C5518" s="36" t="s">
        <v>120</v>
      </c>
      <c r="D5518" s="36" t="s">
        <v>18413</v>
      </c>
      <c r="E5518" s="36" t="s">
        <v>20710</v>
      </c>
      <c r="F5518" s="36" t="s">
        <v>18445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11524</v>
      </c>
      <c r="C5519" s="36" t="s">
        <v>120</v>
      </c>
      <c r="D5519" s="36" t="s">
        <v>18389</v>
      </c>
      <c r="E5519" s="36" t="s">
        <v>25649</v>
      </c>
      <c r="F5519" s="36" t="s">
        <v>18445</v>
      </c>
      <c r="G5519" s="36" t="s">
        <v>123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11532</v>
      </c>
      <c r="C5520" s="36" t="s">
        <v>120</v>
      </c>
      <c r="D5520" s="36" t="s">
        <v>18400</v>
      </c>
      <c r="E5520" s="36" t="s">
        <v>25650</v>
      </c>
      <c r="F5520" s="36" t="s">
        <v>18445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11587</v>
      </c>
      <c r="C5521" s="36" t="s">
        <v>120</v>
      </c>
      <c r="D5521" s="36" t="s">
        <v>18412</v>
      </c>
      <c r="E5521" s="36" t="s">
        <v>18446</v>
      </c>
      <c r="F5521" s="36" t="s">
        <v>18447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15531</v>
      </c>
      <c r="C5522" s="36" t="s">
        <v>120</v>
      </c>
      <c r="D5522" s="36" t="s">
        <v>18413</v>
      </c>
      <c r="E5522" s="36" t="s">
        <v>18448</v>
      </c>
      <c r="F5522" s="36" t="s">
        <v>18449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11813</v>
      </c>
      <c r="C5523" s="36" t="s">
        <v>120</v>
      </c>
      <c r="D5523" s="36" t="s">
        <v>18413</v>
      </c>
      <c r="E5523" s="36" t="s">
        <v>18450</v>
      </c>
      <c r="F5523" s="36" t="s">
        <v>18451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11817</v>
      </c>
      <c r="C5524" s="36" t="s">
        <v>120</v>
      </c>
      <c r="D5524" s="36" t="s">
        <v>18390</v>
      </c>
      <c r="E5524" s="36" t="s">
        <v>18452</v>
      </c>
      <c r="F5524" s="36" t="s">
        <v>18451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15028</v>
      </c>
      <c r="C5525" s="36" t="s">
        <v>120</v>
      </c>
      <c r="D5525" s="36" t="s">
        <v>18393</v>
      </c>
      <c r="E5525" s="36" t="s">
        <v>18453</v>
      </c>
      <c r="F5525" s="36" t="s">
        <v>18451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11819</v>
      </c>
      <c r="C5526" s="36" t="s">
        <v>120</v>
      </c>
      <c r="D5526" s="36" t="s">
        <v>18396</v>
      </c>
      <c r="E5526" s="36" t="s">
        <v>18454</v>
      </c>
      <c r="F5526" s="36" t="s">
        <v>18451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23061</v>
      </c>
      <c r="C5527" s="36" t="s">
        <v>120</v>
      </c>
      <c r="D5527" s="36" t="s">
        <v>18398</v>
      </c>
      <c r="E5527" s="36" t="s">
        <v>23062</v>
      </c>
      <c r="F5527" s="36" t="s">
        <v>18451</v>
      </c>
      <c r="G5527" s="36" t="s">
        <v>123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14743</v>
      </c>
      <c r="C5528" s="36" t="s">
        <v>120</v>
      </c>
      <c r="D5528" s="36" t="s">
        <v>18406</v>
      </c>
      <c r="E5528" s="36" t="s">
        <v>18455</v>
      </c>
      <c r="F5528" s="36" t="s">
        <v>18451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23063</v>
      </c>
      <c r="C5529" s="36" t="s">
        <v>120</v>
      </c>
      <c r="D5529" s="36" t="s">
        <v>18421</v>
      </c>
      <c r="E5529" s="36" t="s">
        <v>23064</v>
      </c>
      <c r="F5529" s="36" t="s">
        <v>18451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23872</v>
      </c>
      <c r="C5530" s="36" t="s">
        <v>120</v>
      </c>
      <c r="D5530" s="36" t="s">
        <v>18551</v>
      </c>
      <c r="E5530" s="36" t="s">
        <v>18647</v>
      </c>
      <c r="F5530" s="36" t="s">
        <v>23873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24863</v>
      </c>
      <c r="C5531" s="36" t="s">
        <v>120</v>
      </c>
      <c r="D5531" s="36" t="s">
        <v>18547</v>
      </c>
      <c r="E5531" s="36" t="s">
        <v>24864</v>
      </c>
      <c r="F5531" s="36" t="s">
        <v>18451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24865</v>
      </c>
      <c r="C5532" s="36" t="s">
        <v>120</v>
      </c>
      <c r="D5532" s="36" t="s">
        <v>24866</v>
      </c>
      <c r="E5532" s="36" t="s">
        <v>24867</v>
      </c>
      <c r="F5532" s="36" t="s">
        <v>18451</v>
      </c>
      <c r="G5532" s="36" t="s">
        <v>123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23279</v>
      </c>
      <c r="C5533" s="36" t="s">
        <v>120</v>
      </c>
      <c r="D5533" s="36" t="s">
        <v>18549</v>
      </c>
      <c r="E5533" s="36" t="s">
        <v>22873</v>
      </c>
      <c r="F5533" s="36" t="s">
        <v>18451</v>
      </c>
      <c r="G5533" s="36" t="s">
        <v>123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14744</v>
      </c>
      <c r="C5534" s="36" t="s">
        <v>120</v>
      </c>
      <c r="D5534" s="36" t="s">
        <v>18401</v>
      </c>
      <c r="E5534" s="36" t="s">
        <v>18456</v>
      </c>
      <c r="F5534" s="36" t="s">
        <v>18451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11833</v>
      </c>
      <c r="C5535" s="36" t="s">
        <v>120</v>
      </c>
      <c r="D5535" s="36" t="s">
        <v>18389</v>
      </c>
      <c r="E5535" s="36" t="s">
        <v>18552</v>
      </c>
      <c r="F5535" s="36" t="s">
        <v>18451</v>
      </c>
      <c r="G5535" s="36" t="s">
        <v>123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14985</v>
      </c>
      <c r="C5536" s="36" t="s">
        <v>120</v>
      </c>
      <c r="D5536" s="36" t="s">
        <v>18457</v>
      </c>
      <c r="E5536" s="36" t="s">
        <v>18458</v>
      </c>
      <c r="F5536" s="36" t="s">
        <v>18451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11886</v>
      </c>
      <c r="C5537" s="36" t="s">
        <v>120</v>
      </c>
      <c r="D5537" s="36" t="s">
        <v>18459</v>
      </c>
      <c r="E5537" s="36" t="s">
        <v>18460</v>
      </c>
      <c r="F5537" s="36" t="s">
        <v>18451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15532</v>
      </c>
      <c r="C5538" s="36" t="s">
        <v>120</v>
      </c>
      <c r="D5538" s="36" t="s">
        <v>18461</v>
      </c>
      <c r="E5538" s="36" t="s">
        <v>18462</v>
      </c>
      <c r="F5538" s="36" t="s">
        <v>18451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24868</v>
      </c>
      <c r="C5539" s="36" t="s">
        <v>120</v>
      </c>
      <c r="D5539" s="36" t="s">
        <v>18478</v>
      </c>
      <c r="E5539" s="36" t="s">
        <v>24869</v>
      </c>
      <c r="F5539" s="36" t="s">
        <v>18451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23874</v>
      </c>
      <c r="C5540" s="36" t="s">
        <v>120</v>
      </c>
      <c r="D5540" s="36" t="s">
        <v>18413</v>
      </c>
      <c r="E5540" s="36" t="s">
        <v>23875</v>
      </c>
      <c r="F5540" s="36" t="s">
        <v>23873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14745</v>
      </c>
      <c r="C5541" s="36" t="s">
        <v>188</v>
      </c>
      <c r="D5541" s="36" t="s">
        <v>18413</v>
      </c>
      <c r="E5541" s="36" t="s">
        <v>28779</v>
      </c>
      <c r="F5541" s="36" t="s">
        <v>18388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15029</v>
      </c>
      <c r="C5542" s="36" t="s">
        <v>188</v>
      </c>
      <c r="D5542" s="36" t="s">
        <v>18415</v>
      </c>
      <c r="E5542" s="36" t="s">
        <v>18355</v>
      </c>
      <c r="F5542" s="36" t="s">
        <v>18388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15030</v>
      </c>
      <c r="C5543" s="36" t="s">
        <v>188</v>
      </c>
      <c r="D5543" s="36" t="s">
        <v>18387</v>
      </c>
      <c r="E5543" s="36" t="s">
        <v>18553</v>
      </c>
      <c r="F5543" s="36" t="s">
        <v>18388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15031</v>
      </c>
      <c r="C5544" s="36" t="s">
        <v>188</v>
      </c>
      <c r="D5544" s="36" t="s">
        <v>18418</v>
      </c>
      <c r="E5544" s="36" t="s">
        <v>28780</v>
      </c>
      <c r="F5544" s="36" t="s">
        <v>18388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15032</v>
      </c>
      <c r="C5545" s="36" t="s">
        <v>188</v>
      </c>
      <c r="D5545" s="36" t="s">
        <v>18389</v>
      </c>
      <c r="E5545" s="36" t="s">
        <v>28781</v>
      </c>
      <c r="F5545" s="36" t="s">
        <v>18388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15033</v>
      </c>
      <c r="C5546" s="36" t="s">
        <v>188</v>
      </c>
      <c r="D5546" s="36" t="s">
        <v>18390</v>
      </c>
      <c r="E5546" s="36" t="s">
        <v>23714</v>
      </c>
      <c r="F5546" s="36" t="s">
        <v>18388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15034</v>
      </c>
      <c r="C5547" s="36" t="s">
        <v>188</v>
      </c>
      <c r="D5547" s="36" t="s">
        <v>18391</v>
      </c>
      <c r="E5547" s="36" t="s">
        <v>18553</v>
      </c>
      <c r="F5547" s="36" t="s">
        <v>18388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15035</v>
      </c>
      <c r="C5548" s="36" t="s">
        <v>188</v>
      </c>
      <c r="D5548" s="36" t="s">
        <v>18393</v>
      </c>
      <c r="E5548" s="36" t="s">
        <v>18320</v>
      </c>
      <c r="F5548" s="36" t="s">
        <v>18388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15036</v>
      </c>
      <c r="C5549" s="36" t="s">
        <v>188</v>
      </c>
      <c r="D5549" s="36" t="s">
        <v>18394</v>
      </c>
      <c r="E5549" s="36" t="s">
        <v>28782</v>
      </c>
      <c r="F5549" s="36" t="s">
        <v>18388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15037</v>
      </c>
      <c r="C5550" s="36" t="s">
        <v>188</v>
      </c>
      <c r="D5550" s="36" t="s">
        <v>18395</v>
      </c>
      <c r="E5550" s="36" t="s">
        <v>18436</v>
      </c>
      <c r="F5550" s="36" t="s">
        <v>18388</v>
      </c>
      <c r="G5550" s="36" t="s">
        <v>123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15038</v>
      </c>
      <c r="C5551" s="36" t="s">
        <v>188</v>
      </c>
      <c r="D5551" s="36" t="s">
        <v>18396</v>
      </c>
      <c r="E5551" s="36" t="s">
        <v>18553</v>
      </c>
      <c r="F5551" s="36" t="s">
        <v>18388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15039</v>
      </c>
      <c r="C5552" s="36" t="s">
        <v>188</v>
      </c>
      <c r="D5552" s="36" t="s">
        <v>18397</v>
      </c>
      <c r="E5552" s="36" t="s">
        <v>25335</v>
      </c>
      <c r="F5552" s="36" t="s">
        <v>18388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15040</v>
      </c>
      <c r="C5553" s="36" t="s">
        <v>188</v>
      </c>
      <c r="D5553" s="36" t="s">
        <v>18398</v>
      </c>
      <c r="E5553" s="36" t="s">
        <v>18314</v>
      </c>
      <c r="F5553" s="36" t="s">
        <v>18388</v>
      </c>
      <c r="G5553" s="36" t="s">
        <v>123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15041</v>
      </c>
      <c r="C5554" s="36" t="s">
        <v>188</v>
      </c>
      <c r="D5554" s="36" t="s">
        <v>18399</v>
      </c>
      <c r="E5554" s="36" t="s">
        <v>28783</v>
      </c>
      <c r="F5554" s="36" t="s">
        <v>18388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15042</v>
      </c>
      <c r="C5555" s="36" t="s">
        <v>188</v>
      </c>
      <c r="D5555" s="36" t="s">
        <v>18400</v>
      </c>
      <c r="E5555" s="36" t="s">
        <v>28784</v>
      </c>
      <c r="F5555" s="36" t="s">
        <v>18388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11895</v>
      </c>
      <c r="C5556" s="36" t="s">
        <v>188</v>
      </c>
      <c r="D5556" s="36" t="s">
        <v>18401</v>
      </c>
      <c r="E5556" s="36" t="s">
        <v>28785</v>
      </c>
      <c r="F5556" s="36" t="s">
        <v>18388</v>
      </c>
      <c r="G5556" s="36" t="s">
        <v>123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15043</v>
      </c>
      <c r="C5557" s="36" t="s">
        <v>188</v>
      </c>
      <c r="D5557" s="36" t="s">
        <v>18402</v>
      </c>
      <c r="E5557" s="36" t="s">
        <v>18554</v>
      </c>
      <c r="F5557" s="36" t="s">
        <v>18388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15044</v>
      </c>
      <c r="C5558" s="36" t="s">
        <v>188</v>
      </c>
      <c r="D5558" s="36" t="s">
        <v>18403</v>
      </c>
      <c r="E5558" s="36" t="s">
        <v>28786</v>
      </c>
      <c r="F5558" s="36" t="s">
        <v>18388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15045</v>
      </c>
      <c r="C5559" s="36" t="s">
        <v>188</v>
      </c>
      <c r="D5559" s="36" t="s">
        <v>18404</v>
      </c>
      <c r="E5559" s="36" t="s">
        <v>28787</v>
      </c>
      <c r="F5559" s="36" t="s">
        <v>18388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15046</v>
      </c>
      <c r="C5560" s="36" t="s">
        <v>188</v>
      </c>
      <c r="D5560" s="36" t="s">
        <v>18405</v>
      </c>
      <c r="E5560" s="36" t="s">
        <v>28788</v>
      </c>
      <c r="F5560" s="36" t="s">
        <v>18388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15047</v>
      </c>
      <c r="C5561" s="36" t="s">
        <v>188</v>
      </c>
      <c r="D5561" s="36" t="s">
        <v>18406</v>
      </c>
      <c r="E5561" s="36" t="s">
        <v>28789</v>
      </c>
      <c r="F5561" s="36" t="s">
        <v>18388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22052</v>
      </c>
      <c r="C5562" s="36" t="s">
        <v>188</v>
      </c>
      <c r="D5562" s="36" t="s">
        <v>18546</v>
      </c>
      <c r="E5562" s="36" t="s">
        <v>28790</v>
      </c>
      <c r="F5562" s="36" t="s">
        <v>18388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28791</v>
      </c>
      <c r="C5563" s="36" t="s">
        <v>188</v>
      </c>
      <c r="D5563" s="36" t="s">
        <v>18519</v>
      </c>
      <c r="E5563" s="36" t="s">
        <v>28792</v>
      </c>
      <c r="F5563" s="36" t="s">
        <v>18388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25332</v>
      </c>
      <c r="C5564" s="36" t="s">
        <v>188</v>
      </c>
      <c r="D5564" s="36" t="s">
        <v>18551</v>
      </c>
      <c r="E5564" s="36" t="s">
        <v>25333</v>
      </c>
      <c r="F5564" s="36" t="s">
        <v>18388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11896</v>
      </c>
      <c r="C5565" s="36" t="s">
        <v>188</v>
      </c>
      <c r="D5565" s="36" t="s">
        <v>18464</v>
      </c>
      <c r="E5565" s="36" t="s">
        <v>21407</v>
      </c>
      <c r="F5565" s="36" t="s">
        <v>18388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15533</v>
      </c>
      <c r="C5566" s="36" t="s">
        <v>188</v>
      </c>
      <c r="D5566" s="36" t="s">
        <v>18465</v>
      </c>
      <c r="E5566" s="36" t="s">
        <v>17281</v>
      </c>
      <c r="F5566" s="36" t="s">
        <v>18388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14525</v>
      </c>
      <c r="C5567" s="36" t="s">
        <v>188</v>
      </c>
      <c r="D5567" s="36" t="s">
        <v>18466</v>
      </c>
      <c r="E5567" s="36" t="s">
        <v>18467</v>
      </c>
      <c r="F5567" s="36" t="s">
        <v>18388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14746</v>
      </c>
      <c r="C5568" s="36" t="s">
        <v>188</v>
      </c>
      <c r="D5568" s="36" t="s">
        <v>18468</v>
      </c>
      <c r="E5568" s="36" t="s">
        <v>18469</v>
      </c>
      <c r="F5568" s="36" t="s">
        <v>18388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15534</v>
      </c>
      <c r="C5569" s="36" t="s">
        <v>188</v>
      </c>
      <c r="D5569" s="36" t="s">
        <v>18408</v>
      </c>
      <c r="E5569" s="36" t="s">
        <v>18470</v>
      </c>
      <c r="F5569" s="36" t="s">
        <v>18388</v>
      </c>
      <c r="G5569" s="36" t="s">
        <v>123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15535</v>
      </c>
      <c r="C5570" s="36" t="s">
        <v>188</v>
      </c>
      <c r="D5570" s="36" t="s">
        <v>18412</v>
      </c>
      <c r="E5570" s="36" t="s">
        <v>24276</v>
      </c>
      <c r="F5570" s="36" t="s">
        <v>18388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11897</v>
      </c>
      <c r="C5571" s="36" t="s">
        <v>188</v>
      </c>
      <c r="D5571" s="36" t="s">
        <v>18471</v>
      </c>
      <c r="E5571" s="36" t="s">
        <v>22880</v>
      </c>
      <c r="F5571" s="36" t="s">
        <v>18388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16756</v>
      </c>
      <c r="C5572" s="36" t="s">
        <v>188</v>
      </c>
      <c r="D5572" s="36" t="s">
        <v>18472</v>
      </c>
      <c r="E5572" s="36" t="s">
        <v>28793</v>
      </c>
      <c r="F5572" s="36" t="s">
        <v>18388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11898</v>
      </c>
      <c r="C5573" s="36" t="s">
        <v>188</v>
      </c>
      <c r="D5573" s="36" t="s">
        <v>18473</v>
      </c>
      <c r="E5573" s="36" t="s">
        <v>20319</v>
      </c>
      <c r="F5573" s="36" t="s">
        <v>18388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15536</v>
      </c>
      <c r="C5574" s="36" t="s">
        <v>188</v>
      </c>
      <c r="D5574" s="36" t="s">
        <v>18457</v>
      </c>
      <c r="E5574" s="36" t="s">
        <v>25668</v>
      </c>
      <c r="F5574" s="36" t="s">
        <v>18388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22461</v>
      </c>
      <c r="C5575" s="36" t="s">
        <v>188</v>
      </c>
      <c r="D5575" s="36" t="s">
        <v>18480</v>
      </c>
      <c r="E5575" s="36" t="s">
        <v>18308</v>
      </c>
      <c r="F5575" s="36" t="s">
        <v>18388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13443</v>
      </c>
      <c r="C5576" s="36" t="s">
        <v>188</v>
      </c>
      <c r="D5576" s="36" t="s">
        <v>18474</v>
      </c>
      <c r="E5576" s="36" t="s">
        <v>18475</v>
      </c>
      <c r="F5576" s="36" t="s">
        <v>18388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15537</v>
      </c>
      <c r="C5577" s="36" t="s">
        <v>188</v>
      </c>
      <c r="D5577" s="36" t="s">
        <v>18459</v>
      </c>
      <c r="E5577" s="36" t="s">
        <v>28779</v>
      </c>
      <c r="F5577" s="36" t="s">
        <v>18388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15538</v>
      </c>
      <c r="C5578" s="36" t="s">
        <v>188</v>
      </c>
      <c r="D5578" s="36" t="s">
        <v>18476</v>
      </c>
      <c r="E5578" s="36" t="s">
        <v>18301</v>
      </c>
      <c r="F5578" s="36" t="s">
        <v>18388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16423</v>
      </c>
      <c r="C5579" s="36" t="s">
        <v>188</v>
      </c>
      <c r="D5579" s="36" t="s">
        <v>18477</v>
      </c>
      <c r="E5579" s="36" t="s">
        <v>28794</v>
      </c>
      <c r="F5579" s="36" t="s">
        <v>18388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16757</v>
      </c>
      <c r="C5580" s="36" t="s">
        <v>188</v>
      </c>
      <c r="D5580" s="36" t="s">
        <v>18429</v>
      </c>
      <c r="E5580" s="36" t="s">
        <v>26391</v>
      </c>
      <c r="F5580" s="36" t="s">
        <v>18388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14006</v>
      </c>
      <c r="C5581" s="36" t="s">
        <v>188</v>
      </c>
      <c r="D5581" s="36" t="s">
        <v>18443</v>
      </c>
      <c r="E5581" s="36" t="s">
        <v>28795</v>
      </c>
      <c r="F5581" s="36" t="s">
        <v>18388</v>
      </c>
      <c r="G5581" s="36" t="s">
        <v>123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16562</v>
      </c>
      <c r="C5582" s="36" t="s">
        <v>188</v>
      </c>
      <c r="D5582" s="36" t="s">
        <v>18461</v>
      </c>
      <c r="E5582" s="36" t="s">
        <v>28796</v>
      </c>
      <c r="F5582" s="36" t="s">
        <v>18388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15539</v>
      </c>
      <c r="C5583" s="36" t="s">
        <v>188</v>
      </c>
      <c r="D5583" s="36" t="s">
        <v>18431</v>
      </c>
      <c r="E5583" s="36" t="s">
        <v>23071</v>
      </c>
      <c r="F5583" s="36" t="s">
        <v>18388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15540</v>
      </c>
      <c r="C5584" s="36" t="s">
        <v>188</v>
      </c>
      <c r="D5584" s="36" t="s">
        <v>18432</v>
      </c>
      <c r="E5584" s="36" t="s">
        <v>18308</v>
      </c>
      <c r="F5584" s="36" t="s">
        <v>18388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16424</v>
      </c>
      <c r="C5585" s="36" t="s">
        <v>188</v>
      </c>
      <c r="D5585" s="36" t="s">
        <v>18478</v>
      </c>
      <c r="E5585" s="36" t="s">
        <v>24580</v>
      </c>
      <c r="F5585" s="36" t="s">
        <v>18388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20521</v>
      </c>
      <c r="C5586" s="36" t="s">
        <v>188</v>
      </c>
      <c r="D5586" s="36" t="s">
        <v>18489</v>
      </c>
      <c r="E5586" s="36" t="s">
        <v>28617</v>
      </c>
      <c r="F5586" s="36" t="s">
        <v>18388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11899</v>
      </c>
      <c r="C5587" s="36" t="s">
        <v>188</v>
      </c>
      <c r="D5587" s="36" t="s">
        <v>18413</v>
      </c>
      <c r="E5587" s="36" t="s">
        <v>28828</v>
      </c>
      <c r="F5587" s="36" t="s">
        <v>18517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14341</v>
      </c>
      <c r="C5588" s="36" t="s">
        <v>188</v>
      </c>
      <c r="D5588" s="36" t="s">
        <v>18415</v>
      </c>
      <c r="E5588" s="36" t="s">
        <v>28829</v>
      </c>
      <c r="F5588" s="36" t="s">
        <v>18517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14342</v>
      </c>
      <c r="C5589" s="36" t="s">
        <v>188</v>
      </c>
      <c r="D5589" s="36" t="s">
        <v>18387</v>
      </c>
      <c r="E5589" s="36" t="s">
        <v>18545</v>
      </c>
      <c r="F5589" s="36" t="s">
        <v>18517</v>
      </c>
      <c r="G5589" s="36" t="s">
        <v>123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14343</v>
      </c>
      <c r="C5590" s="36" t="s">
        <v>188</v>
      </c>
      <c r="D5590" s="36" t="s">
        <v>18418</v>
      </c>
      <c r="E5590" s="36" t="s">
        <v>28783</v>
      </c>
      <c r="F5590" s="36" t="s">
        <v>18517</v>
      </c>
      <c r="G5590" s="36" t="s">
        <v>123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14344</v>
      </c>
      <c r="C5591" s="36" t="s">
        <v>188</v>
      </c>
      <c r="D5591" s="36" t="s">
        <v>18389</v>
      </c>
      <c r="E5591" s="36" t="s">
        <v>28830</v>
      </c>
      <c r="F5591" s="36" t="s">
        <v>18517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11900</v>
      </c>
      <c r="C5592" s="36" t="s">
        <v>188</v>
      </c>
      <c r="D5592" s="36" t="s">
        <v>18390</v>
      </c>
      <c r="E5592" s="36" t="s">
        <v>28831</v>
      </c>
      <c r="F5592" s="36" t="s">
        <v>18517</v>
      </c>
      <c r="G5592" s="36" t="s">
        <v>123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14345</v>
      </c>
      <c r="C5593" s="36" t="s">
        <v>188</v>
      </c>
      <c r="D5593" s="36" t="s">
        <v>18391</v>
      </c>
      <c r="E5593" s="36" t="s">
        <v>28832</v>
      </c>
      <c r="F5593" s="36" t="s">
        <v>18517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14346</v>
      </c>
      <c r="C5594" s="36" t="s">
        <v>188</v>
      </c>
      <c r="D5594" s="36" t="s">
        <v>18393</v>
      </c>
      <c r="E5594" s="36" t="s">
        <v>28833</v>
      </c>
      <c r="F5594" s="36" t="s">
        <v>18517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14347</v>
      </c>
      <c r="C5595" s="36" t="s">
        <v>188</v>
      </c>
      <c r="D5595" s="36" t="s">
        <v>18394</v>
      </c>
      <c r="E5595" s="36" t="s">
        <v>28834</v>
      </c>
      <c r="F5595" s="36" t="s">
        <v>18517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14348</v>
      </c>
      <c r="C5596" s="36" t="s">
        <v>188</v>
      </c>
      <c r="D5596" s="36" t="s">
        <v>18395</v>
      </c>
      <c r="E5596" s="36" t="s">
        <v>28835</v>
      </c>
      <c r="F5596" s="36" t="s">
        <v>18517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11901</v>
      </c>
      <c r="C5597" s="36" t="s">
        <v>188</v>
      </c>
      <c r="D5597" s="36" t="s">
        <v>18396</v>
      </c>
      <c r="E5597" s="36" t="s">
        <v>28836</v>
      </c>
      <c r="F5597" s="36" t="s">
        <v>18517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14349</v>
      </c>
      <c r="C5598" s="36" t="s">
        <v>188</v>
      </c>
      <c r="D5598" s="36" t="s">
        <v>18397</v>
      </c>
      <c r="E5598" s="36" t="s">
        <v>28837</v>
      </c>
      <c r="F5598" s="36" t="s">
        <v>18517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14350</v>
      </c>
      <c r="C5599" s="36" t="s">
        <v>188</v>
      </c>
      <c r="D5599" s="36" t="s">
        <v>18398</v>
      </c>
      <c r="E5599" s="36" t="s">
        <v>28838</v>
      </c>
      <c r="F5599" s="36" t="s">
        <v>18517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14351</v>
      </c>
      <c r="C5600" s="36" t="s">
        <v>188</v>
      </c>
      <c r="D5600" s="36" t="s">
        <v>18399</v>
      </c>
      <c r="E5600" s="36" t="s">
        <v>28839</v>
      </c>
      <c r="F5600" s="36" t="s">
        <v>18517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14352</v>
      </c>
      <c r="C5601" s="36" t="s">
        <v>188</v>
      </c>
      <c r="D5601" s="36" t="s">
        <v>18400</v>
      </c>
      <c r="E5601" s="36" t="s">
        <v>28840</v>
      </c>
      <c r="F5601" s="36" t="s">
        <v>18517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16759</v>
      </c>
      <c r="C5602" s="36" t="s">
        <v>188</v>
      </c>
      <c r="D5602" s="36" t="s">
        <v>18401</v>
      </c>
      <c r="E5602" s="36" t="s">
        <v>28841</v>
      </c>
      <c r="F5602" s="36" t="s">
        <v>18517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19580</v>
      </c>
      <c r="C5603" s="36" t="s">
        <v>188</v>
      </c>
      <c r="D5603" s="36" t="s">
        <v>18402</v>
      </c>
      <c r="E5603" s="36" t="s">
        <v>28842</v>
      </c>
      <c r="F5603" s="36" t="s">
        <v>18517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14353</v>
      </c>
      <c r="C5604" s="36" t="s">
        <v>188</v>
      </c>
      <c r="D5604" s="36" t="s">
        <v>18403</v>
      </c>
      <c r="E5604" s="36" t="s">
        <v>28843</v>
      </c>
      <c r="F5604" s="36" t="s">
        <v>18517</v>
      </c>
      <c r="G5604" s="36" t="s">
        <v>123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20725</v>
      </c>
      <c r="C5605" s="36" t="s">
        <v>188</v>
      </c>
      <c r="D5605" s="36" t="s">
        <v>18404</v>
      </c>
      <c r="E5605" s="36" t="s">
        <v>28844</v>
      </c>
      <c r="F5605" s="36" t="s">
        <v>18517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15541</v>
      </c>
      <c r="C5606" s="36" t="s">
        <v>188</v>
      </c>
      <c r="D5606" s="36" t="s">
        <v>18406</v>
      </c>
      <c r="E5606" s="36" t="s">
        <v>28845</v>
      </c>
      <c r="F5606" s="36" t="s">
        <v>18517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22053</v>
      </c>
      <c r="C5607" s="36" t="s">
        <v>188</v>
      </c>
      <c r="D5607" s="36" t="s">
        <v>18546</v>
      </c>
      <c r="E5607" s="36" t="s">
        <v>26031</v>
      </c>
      <c r="F5607" s="36" t="s">
        <v>18517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28846</v>
      </c>
      <c r="C5608" s="36" t="s">
        <v>188</v>
      </c>
      <c r="D5608" s="36" t="s">
        <v>18519</v>
      </c>
      <c r="E5608" s="36" t="s">
        <v>28847</v>
      </c>
      <c r="F5608" s="36" t="s">
        <v>18517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25672</v>
      </c>
      <c r="C5609" s="36" t="s">
        <v>188</v>
      </c>
      <c r="D5609" s="36" t="s">
        <v>18405</v>
      </c>
      <c r="E5609" s="36" t="s">
        <v>28848</v>
      </c>
      <c r="F5609" s="36" t="s">
        <v>18517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16613</v>
      </c>
      <c r="C5610" s="36" t="s">
        <v>188</v>
      </c>
      <c r="D5610" s="36" t="s">
        <v>18526</v>
      </c>
      <c r="E5610" s="36" t="s">
        <v>18545</v>
      </c>
      <c r="F5610" s="36" t="s">
        <v>18517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21791</v>
      </c>
      <c r="C5611" s="36" t="s">
        <v>188</v>
      </c>
      <c r="D5611" s="36" t="s">
        <v>18465</v>
      </c>
      <c r="E5611" s="36" t="s">
        <v>28849</v>
      </c>
      <c r="F5611" s="36" t="s">
        <v>18517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22629</v>
      </c>
      <c r="C5612" s="36" t="s">
        <v>188</v>
      </c>
      <c r="D5612" s="36" t="s">
        <v>18468</v>
      </c>
      <c r="E5612" s="36" t="s">
        <v>25673</v>
      </c>
      <c r="F5612" s="36" t="s">
        <v>18517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15542</v>
      </c>
      <c r="C5613" s="36" t="s">
        <v>188</v>
      </c>
      <c r="D5613" s="36" t="s">
        <v>18412</v>
      </c>
      <c r="E5613" s="36" t="s">
        <v>25999</v>
      </c>
      <c r="F5613" s="36" t="s">
        <v>18517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15543</v>
      </c>
      <c r="C5614" s="36" t="s">
        <v>188</v>
      </c>
      <c r="D5614" s="36" t="s">
        <v>18426</v>
      </c>
      <c r="E5614" s="36" t="s">
        <v>21792</v>
      </c>
      <c r="F5614" s="36" t="s">
        <v>18517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11902</v>
      </c>
      <c r="C5615" s="36" t="s">
        <v>188</v>
      </c>
      <c r="D5615" s="36" t="s">
        <v>18527</v>
      </c>
      <c r="E5615" s="36" t="s">
        <v>23465</v>
      </c>
      <c r="F5615" s="36" t="s">
        <v>18517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15544</v>
      </c>
      <c r="C5616" s="36" t="s">
        <v>188</v>
      </c>
      <c r="D5616" s="36" t="s">
        <v>18428</v>
      </c>
      <c r="E5616" s="36" t="s">
        <v>20325</v>
      </c>
      <c r="F5616" s="36" t="s">
        <v>18517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14007</v>
      </c>
      <c r="C5617" s="36" t="s">
        <v>188</v>
      </c>
      <c r="D5617" s="36" t="s">
        <v>18472</v>
      </c>
      <c r="E5617" s="36" t="s">
        <v>24581</v>
      </c>
      <c r="F5617" s="36" t="s">
        <v>18517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11903</v>
      </c>
      <c r="C5618" s="36" t="s">
        <v>188</v>
      </c>
      <c r="D5618" s="36" t="s">
        <v>18473</v>
      </c>
      <c r="E5618" s="36" t="s">
        <v>26390</v>
      </c>
      <c r="F5618" s="36" t="s">
        <v>18517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15545</v>
      </c>
      <c r="C5619" s="36" t="s">
        <v>188</v>
      </c>
      <c r="D5619" s="36" t="s">
        <v>18457</v>
      </c>
      <c r="E5619" s="36" t="s">
        <v>23501</v>
      </c>
      <c r="F5619" s="36" t="s">
        <v>18517</v>
      </c>
      <c r="G5619" s="36" t="s">
        <v>123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15206</v>
      </c>
      <c r="C5620" s="36" t="s">
        <v>188</v>
      </c>
      <c r="D5620" s="36" t="s">
        <v>18480</v>
      </c>
      <c r="E5620" s="36" t="s">
        <v>25674</v>
      </c>
      <c r="F5620" s="36" t="s">
        <v>18517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14747</v>
      </c>
      <c r="C5621" s="36" t="s">
        <v>188</v>
      </c>
      <c r="D5621" s="36" t="s">
        <v>18474</v>
      </c>
      <c r="E5621" s="36" t="s">
        <v>24277</v>
      </c>
      <c r="F5621" s="36" t="s">
        <v>18517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14748</v>
      </c>
      <c r="C5622" s="36" t="s">
        <v>188</v>
      </c>
      <c r="D5622" s="36" t="s">
        <v>18459</v>
      </c>
      <c r="E5622" s="36" t="s">
        <v>25675</v>
      </c>
      <c r="F5622" s="36" t="s">
        <v>18517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14749</v>
      </c>
      <c r="C5623" s="36" t="s">
        <v>188</v>
      </c>
      <c r="D5623" s="36" t="s">
        <v>18476</v>
      </c>
      <c r="E5623" s="36" t="s">
        <v>26000</v>
      </c>
      <c r="F5623" s="36" t="s">
        <v>18517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14482</v>
      </c>
      <c r="C5624" s="36" t="s">
        <v>188</v>
      </c>
      <c r="D5624" s="36" t="s">
        <v>18477</v>
      </c>
      <c r="E5624" s="36" t="s">
        <v>22054</v>
      </c>
      <c r="F5624" s="36" t="s">
        <v>18517</v>
      </c>
      <c r="G5624" s="36" t="s">
        <v>123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14483</v>
      </c>
      <c r="C5625" s="36" t="s">
        <v>188</v>
      </c>
      <c r="D5625" s="36" t="s">
        <v>18429</v>
      </c>
      <c r="E5625" s="36" t="s">
        <v>25990</v>
      </c>
      <c r="F5625" s="36" t="s">
        <v>18517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14484</v>
      </c>
      <c r="C5626" s="36" t="s">
        <v>188</v>
      </c>
      <c r="D5626" s="36" t="s">
        <v>18443</v>
      </c>
      <c r="E5626" s="36" t="s">
        <v>25676</v>
      </c>
      <c r="F5626" s="36" t="s">
        <v>18517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14008</v>
      </c>
      <c r="C5627" s="36" t="s">
        <v>188</v>
      </c>
      <c r="D5627" s="36" t="s">
        <v>18461</v>
      </c>
      <c r="E5627" s="36" t="s">
        <v>18553</v>
      </c>
      <c r="F5627" s="36" t="s">
        <v>18517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11904</v>
      </c>
      <c r="C5628" s="36" t="s">
        <v>188</v>
      </c>
      <c r="D5628" s="36" t="s">
        <v>18431</v>
      </c>
      <c r="E5628" s="36" t="s">
        <v>28850</v>
      </c>
      <c r="F5628" s="36" t="s">
        <v>18517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14354</v>
      </c>
      <c r="C5629" s="36" t="s">
        <v>188</v>
      </c>
      <c r="D5629" s="36" t="s">
        <v>18432</v>
      </c>
      <c r="E5629" s="36" t="s">
        <v>25677</v>
      </c>
      <c r="F5629" s="36" t="s">
        <v>18517</v>
      </c>
      <c r="G5629" s="36" t="s">
        <v>123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15048</v>
      </c>
      <c r="C5630" s="36" t="s">
        <v>188</v>
      </c>
      <c r="D5630" s="36" t="s">
        <v>18478</v>
      </c>
      <c r="E5630" s="36" t="s">
        <v>23495</v>
      </c>
      <c r="F5630" s="36" t="s">
        <v>18517</v>
      </c>
      <c r="G5630" s="36" t="s">
        <v>123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14750</v>
      </c>
      <c r="C5631" s="36" t="s">
        <v>188</v>
      </c>
      <c r="D5631" s="36" t="s">
        <v>18489</v>
      </c>
      <c r="E5631" s="36" t="s">
        <v>18317</v>
      </c>
      <c r="F5631" s="36" t="s">
        <v>18517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23072</v>
      </c>
      <c r="C5632" s="36" t="s">
        <v>188</v>
      </c>
      <c r="D5632" s="36" t="s">
        <v>18413</v>
      </c>
      <c r="E5632" s="36" t="s">
        <v>28706</v>
      </c>
      <c r="F5632" s="36" t="s">
        <v>18410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23502</v>
      </c>
      <c r="C5633" s="36" t="s">
        <v>188</v>
      </c>
      <c r="D5633" s="36" t="s">
        <v>18390</v>
      </c>
      <c r="E5633" s="36" t="s">
        <v>28707</v>
      </c>
      <c r="F5633" s="36" t="s">
        <v>18410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22867</v>
      </c>
      <c r="C5634" s="36" t="s">
        <v>188</v>
      </c>
      <c r="D5634" s="36" t="s">
        <v>18387</v>
      </c>
      <c r="E5634" s="36" t="s">
        <v>24279</v>
      </c>
      <c r="F5634" s="36" t="s">
        <v>18410</v>
      </c>
      <c r="G5634" s="36" t="s">
        <v>123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19961</v>
      </c>
      <c r="C5635" s="36" t="s">
        <v>188</v>
      </c>
      <c r="D5635" s="36" t="s">
        <v>18389</v>
      </c>
      <c r="E5635" s="36" t="s">
        <v>20522</v>
      </c>
      <c r="F5635" s="36" t="s">
        <v>18410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23503</v>
      </c>
      <c r="C5636" s="36" t="s">
        <v>188</v>
      </c>
      <c r="D5636" s="36" t="s">
        <v>18393</v>
      </c>
      <c r="E5636" s="36" t="s">
        <v>18420</v>
      </c>
      <c r="F5636" s="36" t="s">
        <v>18410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23504</v>
      </c>
      <c r="C5637" s="36" t="s">
        <v>188</v>
      </c>
      <c r="D5637" s="36" t="s">
        <v>18391</v>
      </c>
      <c r="E5637" s="36" t="s">
        <v>25334</v>
      </c>
      <c r="F5637" s="36" t="s">
        <v>18410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22868</v>
      </c>
      <c r="C5638" s="36" t="s">
        <v>188</v>
      </c>
      <c r="D5638" s="36" t="s">
        <v>18394</v>
      </c>
      <c r="E5638" s="36" t="s">
        <v>23968</v>
      </c>
      <c r="F5638" s="36" t="s">
        <v>18410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23505</v>
      </c>
      <c r="C5639" s="36" t="s">
        <v>188</v>
      </c>
      <c r="D5639" s="36" t="s">
        <v>18395</v>
      </c>
      <c r="E5639" s="36" t="s">
        <v>20711</v>
      </c>
      <c r="F5639" s="36" t="s">
        <v>18410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23506</v>
      </c>
      <c r="C5640" s="36" t="s">
        <v>188</v>
      </c>
      <c r="D5640" s="36" t="s">
        <v>18396</v>
      </c>
      <c r="E5640" s="36" t="s">
        <v>26387</v>
      </c>
      <c r="F5640" s="36" t="s">
        <v>18410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23507</v>
      </c>
      <c r="C5641" s="36" t="s">
        <v>188</v>
      </c>
      <c r="D5641" s="36" t="s">
        <v>18397</v>
      </c>
      <c r="E5641" s="36" t="s">
        <v>18555</v>
      </c>
      <c r="F5641" s="36" t="s">
        <v>18410</v>
      </c>
      <c r="G5641" s="36" t="s">
        <v>123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23508</v>
      </c>
      <c r="C5642" s="36" t="s">
        <v>188</v>
      </c>
      <c r="D5642" s="36" t="s">
        <v>18398</v>
      </c>
      <c r="E5642" s="36" t="s">
        <v>23509</v>
      </c>
      <c r="F5642" s="36" t="s">
        <v>18410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23510</v>
      </c>
      <c r="C5643" s="36" t="s">
        <v>188</v>
      </c>
      <c r="D5643" s="36" t="s">
        <v>18399</v>
      </c>
      <c r="E5643" s="36" t="s">
        <v>23511</v>
      </c>
      <c r="F5643" s="36" t="s">
        <v>18410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23512</v>
      </c>
      <c r="C5644" s="36" t="s">
        <v>188</v>
      </c>
      <c r="D5644" s="36" t="s">
        <v>18400</v>
      </c>
      <c r="E5644" s="36" t="s">
        <v>23513</v>
      </c>
      <c r="F5644" s="36" t="s">
        <v>18410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23514</v>
      </c>
      <c r="C5645" s="36" t="s">
        <v>188</v>
      </c>
      <c r="D5645" s="36" t="s">
        <v>18401</v>
      </c>
      <c r="E5645" s="36" t="s">
        <v>23515</v>
      </c>
      <c r="F5645" s="36" t="s">
        <v>18410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23516</v>
      </c>
      <c r="C5646" s="36" t="s">
        <v>188</v>
      </c>
      <c r="D5646" s="36" t="s">
        <v>18402</v>
      </c>
      <c r="E5646" s="36" t="s">
        <v>23517</v>
      </c>
      <c r="F5646" s="36" t="s">
        <v>18410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23518</v>
      </c>
      <c r="C5647" s="36" t="s">
        <v>188</v>
      </c>
      <c r="D5647" s="36" t="s">
        <v>18403</v>
      </c>
      <c r="E5647" s="36" t="s">
        <v>21057</v>
      </c>
      <c r="F5647" s="36" t="s">
        <v>18410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11905</v>
      </c>
      <c r="C5648" s="36" t="s">
        <v>188</v>
      </c>
      <c r="D5648" s="36" t="s">
        <v>18405</v>
      </c>
      <c r="E5648" s="36" t="s">
        <v>18479</v>
      </c>
      <c r="F5648" s="36" t="s">
        <v>18410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15207</v>
      </c>
      <c r="C5649" s="36" t="s">
        <v>188</v>
      </c>
      <c r="D5649" s="36" t="s">
        <v>18465</v>
      </c>
      <c r="E5649" s="36" t="s">
        <v>22462</v>
      </c>
      <c r="F5649" s="36" t="s">
        <v>18410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15546</v>
      </c>
      <c r="C5650" s="36" t="s">
        <v>188</v>
      </c>
      <c r="D5650" s="36" t="s">
        <v>18412</v>
      </c>
      <c r="E5650" s="36" t="s">
        <v>21792</v>
      </c>
      <c r="F5650" s="36" t="s">
        <v>18410</v>
      </c>
      <c r="G5650" s="36" t="s">
        <v>123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15208</v>
      </c>
      <c r="C5651" s="36" t="s">
        <v>188</v>
      </c>
      <c r="D5651" s="36" t="s">
        <v>18480</v>
      </c>
      <c r="E5651" s="36" t="s">
        <v>18553</v>
      </c>
      <c r="F5651" s="36" t="s">
        <v>18410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21023</v>
      </c>
      <c r="C5652" s="36" t="s">
        <v>188</v>
      </c>
      <c r="D5652" s="36" t="s">
        <v>18459</v>
      </c>
      <c r="E5652" s="36" t="s">
        <v>25335</v>
      </c>
      <c r="F5652" s="36" t="s">
        <v>18410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25651</v>
      </c>
      <c r="C5653" s="36" t="s">
        <v>188</v>
      </c>
      <c r="D5653" s="36" t="s">
        <v>18477</v>
      </c>
      <c r="E5653" s="36" t="s">
        <v>25652</v>
      </c>
      <c r="F5653" s="36" t="s">
        <v>18410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25653</v>
      </c>
      <c r="C5654" s="36" t="s">
        <v>188</v>
      </c>
      <c r="D5654" s="36" t="s">
        <v>18461</v>
      </c>
      <c r="E5654" s="36" t="s">
        <v>25654</v>
      </c>
      <c r="F5654" s="36" t="s">
        <v>18410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23519</v>
      </c>
      <c r="C5655" s="36" t="s">
        <v>188</v>
      </c>
      <c r="D5655" s="36" t="s">
        <v>18415</v>
      </c>
      <c r="E5655" s="36" t="s">
        <v>23520</v>
      </c>
      <c r="F5655" s="36" t="s">
        <v>18410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25655</v>
      </c>
      <c r="C5656" s="36" t="s">
        <v>188</v>
      </c>
      <c r="D5656" s="36" t="s">
        <v>18432</v>
      </c>
      <c r="E5656" s="36" t="s">
        <v>23283</v>
      </c>
      <c r="F5656" s="36" t="s">
        <v>18410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23521</v>
      </c>
      <c r="C5657" s="36" t="s">
        <v>188</v>
      </c>
      <c r="D5657" s="36" t="s">
        <v>18418</v>
      </c>
      <c r="E5657" s="36" t="s">
        <v>23522</v>
      </c>
      <c r="F5657" s="36" t="s">
        <v>18410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11906</v>
      </c>
      <c r="C5658" s="36" t="s">
        <v>188</v>
      </c>
      <c r="D5658" s="36" t="s">
        <v>18478</v>
      </c>
      <c r="E5658" s="36" t="s">
        <v>23969</v>
      </c>
      <c r="F5658" s="36" t="s">
        <v>18410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15547</v>
      </c>
      <c r="C5659" s="36" t="s">
        <v>188</v>
      </c>
      <c r="D5659" s="36" t="s">
        <v>18413</v>
      </c>
      <c r="E5659" s="36" t="s">
        <v>22873</v>
      </c>
      <c r="F5659" s="36" t="s">
        <v>18414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15548</v>
      </c>
      <c r="C5660" s="36" t="s">
        <v>188</v>
      </c>
      <c r="D5660" s="36" t="s">
        <v>18415</v>
      </c>
      <c r="E5660" s="36" t="s">
        <v>22630</v>
      </c>
      <c r="F5660" s="36" t="s">
        <v>18414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15549</v>
      </c>
      <c r="C5661" s="36" t="s">
        <v>188</v>
      </c>
      <c r="D5661" s="36" t="s">
        <v>18387</v>
      </c>
      <c r="E5661" s="36" t="s">
        <v>24280</v>
      </c>
      <c r="F5661" s="36" t="s">
        <v>18414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15550</v>
      </c>
      <c r="C5662" s="36" t="s">
        <v>188</v>
      </c>
      <c r="D5662" s="36" t="s">
        <v>18418</v>
      </c>
      <c r="E5662" s="36" t="s">
        <v>24874</v>
      </c>
      <c r="F5662" s="36" t="s">
        <v>18414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15551</v>
      </c>
      <c r="C5663" s="36" t="s">
        <v>188</v>
      </c>
      <c r="D5663" s="36" t="s">
        <v>18389</v>
      </c>
      <c r="E5663" s="36" t="s">
        <v>28748</v>
      </c>
      <c r="F5663" s="36" t="s">
        <v>18414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15552</v>
      </c>
      <c r="C5664" s="36" t="s">
        <v>188</v>
      </c>
      <c r="D5664" s="36" t="s">
        <v>18390</v>
      </c>
      <c r="E5664" s="36" t="s">
        <v>25336</v>
      </c>
      <c r="F5664" s="36" t="s">
        <v>18414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15553</v>
      </c>
      <c r="C5665" s="36" t="s">
        <v>188</v>
      </c>
      <c r="D5665" s="36" t="s">
        <v>18391</v>
      </c>
      <c r="E5665" s="36" t="s">
        <v>28749</v>
      </c>
      <c r="F5665" s="36" t="s">
        <v>18414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14355</v>
      </c>
      <c r="C5666" s="36" t="s">
        <v>188</v>
      </c>
      <c r="D5666" s="36" t="s">
        <v>18393</v>
      </c>
      <c r="E5666" s="36" t="s">
        <v>28750</v>
      </c>
      <c r="F5666" s="36" t="s">
        <v>18414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15554</v>
      </c>
      <c r="C5667" s="36" t="s">
        <v>188</v>
      </c>
      <c r="D5667" s="36" t="s">
        <v>18394</v>
      </c>
      <c r="E5667" s="36" t="s">
        <v>28751</v>
      </c>
      <c r="F5667" s="36" t="s">
        <v>18414</v>
      </c>
      <c r="G5667" s="36" t="s">
        <v>123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15555</v>
      </c>
      <c r="C5668" s="36" t="s">
        <v>188</v>
      </c>
      <c r="D5668" s="36" t="s">
        <v>18395</v>
      </c>
      <c r="E5668" s="36" t="s">
        <v>28752</v>
      </c>
      <c r="F5668" s="36" t="s">
        <v>18414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15556</v>
      </c>
      <c r="C5669" s="36" t="s">
        <v>188</v>
      </c>
      <c r="D5669" s="36" t="s">
        <v>18396</v>
      </c>
      <c r="E5669" s="36" t="s">
        <v>28753</v>
      </c>
      <c r="F5669" s="36" t="s">
        <v>18414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15557</v>
      </c>
      <c r="C5670" s="36" t="s">
        <v>188</v>
      </c>
      <c r="D5670" s="36" t="s">
        <v>18397</v>
      </c>
      <c r="E5670" s="36" t="s">
        <v>28754</v>
      </c>
      <c r="F5670" s="36" t="s">
        <v>18414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15558</v>
      </c>
      <c r="C5671" s="36" t="s">
        <v>188</v>
      </c>
      <c r="D5671" s="36" t="s">
        <v>18398</v>
      </c>
      <c r="E5671" s="36" t="s">
        <v>28755</v>
      </c>
      <c r="F5671" s="36" t="s">
        <v>18414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19265</v>
      </c>
      <c r="C5672" s="36" t="s">
        <v>188</v>
      </c>
      <c r="D5672" s="36" t="s">
        <v>18399</v>
      </c>
      <c r="E5672" s="36" t="s">
        <v>28756</v>
      </c>
      <c r="F5672" s="36" t="s">
        <v>18414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19266</v>
      </c>
      <c r="C5673" s="36" t="s">
        <v>188</v>
      </c>
      <c r="D5673" s="36" t="s">
        <v>18400</v>
      </c>
      <c r="E5673" s="36" t="s">
        <v>25988</v>
      </c>
      <c r="F5673" s="36" t="s">
        <v>18414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19575</v>
      </c>
      <c r="C5674" s="36" t="s">
        <v>188</v>
      </c>
      <c r="D5674" s="36" t="s">
        <v>18401</v>
      </c>
      <c r="E5674" s="36" t="s">
        <v>28757</v>
      </c>
      <c r="F5674" s="36" t="s">
        <v>18414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19576</v>
      </c>
      <c r="C5675" s="36" t="s">
        <v>188</v>
      </c>
      <c r="D5675" s="36" t="s">
        <v>18402</v>
      </c>
      <c r="E5675" s="36" t="s">
        <v>28758</v>
      </c>
      <c r="F5675" s="36" t="s">
        <v>18414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14356</v>
      </c>
      <c r="C5676" s="36" t="s">
        <v>188</v>
      </c>
      <c r="D5676" s="36" t="s">
        <v>18403</v>
      </c>
      <c r="E5676" s="36" t="s">
        <v>21408</v>
      </c>
      <c r="F5676" s="36" t="s">
        <v>18414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20729</v>
      </c>
      <c r="C5677" s="36" t="s">
        <v>188</v>
      </c>
      <c r="D5677" s="36" t="s">
        <v>18404</v>
      </c>
      <c r="E5677" s="36" t="s">
        <v>25337</v>
      </c>
      <c r="F5677" s="36" t="s">
        <v>18414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21793</v>
      </c>
      <c r="C5678" s="36" t="s">
        <v>188</v>
      </c>
      <c r="D5678" s="36" t="s">
        <v>18405</v>
      </c>
      <c r="E5678" s="36" t="s">
        <v>28759</v>
      </c>
      <c r="F5678" s="36" t="s">
        <v>18414</v>
      </c>
      <c r="G5678" s="36" t="s">
        <v>123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14357</v>
      </c>
      <c r="C5679" s="36" t="s">
        <v>188</v>
      </c>
      <c r="D5679" s="36" t="s">
        <v>18406</v>
      </c>
      <c r="E5679" s="36" t="s">
        <v>18482</v>
      </c>
      <c r="F5679" s="36" t="s">
        <v>18414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22055</v>
      </c>
      <c r="C5680" s="36" t="s">
        <v>188</v>
      </c>
      <c r="D5680" s="36" t="s">
        <v>18546</v>
      </c>
      <c r="E5680" s="36" t="s">
        <v>22056</v>
      </c>
      <c r="F5680" s="36" t="s">
        <v>18414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14358</v>
      </c>
      <c r="C5681" s="36" t="s">
        <v>188</v>
      </c>
      <c r="D5681" s="36" t="s">
        <v>18421</v>
      </c>
      <c r="E5681" s="36" t="s">
        <v>18483</v>
      </c>
      <c r="F5681" s="36" t="s">
        <v>18414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25338</v>
      </c>
      <c r="C5682" s="36" t="s">
        <v>188</v>
      </c>
      <c r="D5682" s="36" t="s">
        <v>18551</v>
      </c>
      <c r="E5682" s="36" t="s">
        <v>25339</v>
      </c>
      <c r="F5682" s="36" t="s">
        <v>18414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19577</v>
      </c>
      <c r="C5683" s="36" t="s">
        <v>188</v>
      </c>
      <c r="D5683" s="36" t="s">
        <v>18468</v>
      </c>
      <c r="E5683" s="36" t="s">
        <v>19578</v>
      </c>
      <c r="F5683" s="36" t="s">
        <v>18414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16504</v>
      </c>
      <c r="C5684" s="36" t="s">
        <v>188</v>
      </c>
      <c r="D5684" s="36" t="s">
        <v>18471</v>
      </c>
      <c r="E5684" s="36" t="s">
        <v>18484</v>
      </c>
      <c r="F5684" s="36" t="s">
        <v>18414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15559</v>
      </c>
      <c r="C5685" s="36" t="s">
        <v>188</v>
      </c>
      <c r="D5685" s="36" t="s">
        <v>18426</v>
      </c>
      <c r="E5685" s="36" t="s">
        <v>18485</v>
      </c>
      <c r="F5685" s="36" t="s">
        <v>18414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15560</v>
      </c>
      <c r="C5686" s="36" t="s">
        <v>188</v>
      </c>
      <c r="D5686" s="36" t="s">
        <v>18428</v>
      </c>
      <c r="E5686" s="36" t="s">
        <v>18486</v>
      </c>
      <c r="F5686" s="36" t="s">
        <v>18414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15561</v>
      </c>
      <c r="C5687" s="36" t="s">
        <v>188</v>
      </c>
      <c r="D5687" s="36" t="s">
        <v>18472</v>
      </c>
      <c r="E5687" s="36" t="s">
        <v>25340</v>
      </c>
      <c r="F5687" s="36" t="s">
        <v>18414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16505</v>
      </c>
      <c r="C5688" s="36" t="s">
        <v>188</v>
      </c>
      <c r="D5688" s="36" t="s">
        <v>18473</v>
      </c>
      <c r="E5688" s="36" t="s">
        <v>25341</v>
      </c>
      <c r="F5688" s="36" t="s">
        <v>18414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15562</v>
      </c>
      <c r="C5689" s="36" t="s">
        <v>188</v>
      </c>
      <c r="D5689" s="36" t="s">
        <v>18457</v>
      </c>
      <c r="E5689" s="36" t="s">
        <v>25342</v>
      </c>
      <c r="F5689" s="36" t="s">
        <v>18414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15563</v>
      </c>
      <c r="C5690" s="36" t="s">
        <v>188</v>
      </c>
      <c r="D5690" s="36" t="s">
        <v>18480</v>
      </c>
      <c r="E5690" s="36" t="s">
        <v>18856</v>
      </c>
      <c r="F5690" s="36" t="s">
        <v>18414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15564</v>
      </c>
      <c r="C5691" s="36" t="s">
        <v>188</v>
      </c>
      <c r="D5691" s="36" t="s">
        <v>18474</v>
      </c>
      <c r="E5691" s="36" t="s">
        <v>18545</v>
      </c>
      <c r="F5691" s="36" t="s">
        <v>18414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15565</v>
      </c>
      <c r="C5692" s="36" t="s">
        <v>188</v>
      </c>
      <c r="D5692" s="36" t="s">
        <v>18459</v>
      </c>
      <c r="E5692" s="36" t="s">
        <v>24281</v>
      </c>
      <c r="F5692" s="36" t="s">
        <v>18414</v>
      </c>
      <c r="G5692" s="36" t="s">
        <v>123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15566</v>
      </c>
      <c r="C5693" s="36" t="s">
        <v>188</v>
      </c>
      <c r="D5693" s="36" t="s">
        <v>18476</v>
      </c>
      <c r="E5693" s="36" t="s">
        <v>18487</v>
      </c>
      <c r="F5693" s="36" t="s">
        <v>18414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15567</v>
      </c>
      <c r="C5694" s="36" t="s">
        <v>188</v>
      </c>
      <c r="D5694" s="36" t="s">
        <v>18477</v>
      </c>
      <c r="E5694" s="36" t="s">
        <v>18470</v>
      </c>
      <c r="F5694" s="36" t="s">
        <v>18414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15568</v>
      </c>
      <c r="C5695" s="36" t="s">
        <v>188</v>
      </c>
      <c r="D5695" s="36" t="s">
        <v>18429</v>
      </c>
      <c r="E5695" s="36" t="s">
        <v>18488</v>
      </c>
      <c r="F5695" s="36" t="s">
        <v>18414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16425</v>
      </c>
      <c r="C5696" s="36" t="s">
        <v>188</v>
      </c>
      <c r="D5696" s="36" t="s">
        <v>18461</v>
      </c>
      <c r="E5696" s="36" t="s">
        <v>28760</v>
      </c>
      <c r="F5696" s="36" t="s">
        <v>18414</v>
      </c>
      <c r="G5696" s="36" t="s">
        <v>123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21216</v>
      </c>
      <c r="C5697" s="36" t="s">
        <v>188</v>
      </c>
      <c r="D5697" s="36" t="s">
        <v>18431</v>
      </c>
      <c r="E5697" s="36" t="s">
        <v>21794</v>
      </c>
      <c r="F5697" s="36" t="s">
        <v>18414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20730</v>
      </c>
      <c r="C5698" s="36" t="s">
        <v>188</v>
      </c>
      <c r="D5698" s="36" t="s">
        <v>18519</v>
      </c>
      <c r="E5698" s="36" t="s">
        <v>20731</v>
      </c>
      <c r="F5698" s="36" t="s">
        <v>18414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15569</v>
      </c>
      <c r="C5699" s="36" t="s">
        <v>188</v>
      </c>
      <c r="D5699" s="36" t="s">
        <v>18432</v>
      </c>
      <c r="E5699" s="36" t="s">
        <v>21217</v>
      </c>
      <c r="F5699" s="36" t="s">
        <v>18414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19795</v>
      </c>
      <c r="C5700" s="36" t="s">
        <v>188</v>
      </c>
      <c r="D5700" s="36" t="s">
        <v>18478</v>
      </c>
      <c r="E5700" s="36" t="s">
        <v>24875</v>
      </c>
      <c r="F5700" s="36" t="s">
        <v>18414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15570</v>
      </c>
      <c r="C5701" s="36" t="s">
        <v>188</v>
      </c>
      <c r="D5701" s="36" t="s">
        <v>18489</v>
      </c>
      <c r="E5701" s="36" t="s">
        <v>25989</v>
      </c>
      <c r="F5701" s="36" t="s">
        <v>18414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11907</v>
      </c>
      <c r="C5702" s="36" t="s">
        <v>188</v>
      </c>
      <c r="D5702" s="36" t="s">
        <v>18396</v>
      </c>
      <c r="E5702" s="36" t="s">
        <v>16835</v>
      </c>
      <c r="F5702" s="36" t="s">
        <v>18434</v>
      </c>
      <c r="G5702" s="36" t="s">
        <v>123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15571</v>
      </c>
      <c r="C5703" s="36" t="s">
        <v>188</v>
      </c>
      <c r="D5703" s="36" t="s">
        <v>18413</v>
      </c>
      <c r="E5703" s="36" t="s">
        <v>20728</v>
      </c>
      <c r="F5703" s="36" t="s">
        <v>18434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15572</v>
      </c>
      <c r="C5704" s="36" t="s">
        <v>188</v>
      </c>
      <c r="D5704" s="36" t="s">
        <v>18415</v>
      </c>
      <c r="E5704" s="36" t="s">
        <v>18490</v>
      </c>
      <c r="F5704" s="36" t="s">
        <v>18434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23523</v>
      </c>
      <c r="C5705" s="36" t="s">
        <v>188</v>
      </c>
      <c r="D5705" s="36" t="s">
        <v>18400</v>
      </c>
      <c r="E5705" s="36" t="s">
        <v>23524</v>
      </c>
      <c r="F5705" s="36" t="s">
        <v>18434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15573</v>
      </c>
      <c r="C5706" s="36" t="s">
        <v>188</v>
      </c>
      <c r="D5706" s="36" t="s">
        <v>18418</v>
      </c>
      <c r="E5706" s="36" t="s">
        <v>18496</v>
      </c>
      <c r="F5706" s="36" t="s">
        <v>18434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23525</v>
      </c>
      <c r="C5707" s="36" t="s">
        <v>188</v>
      </c>
      <c r="D5707" s="36" t="s">
        <v>18403</v>
      </c>
      <c r="E5707" s="36" t="s">
        <v>23526</v>
      </c>
      <c r="F5707" s="36" t="s">
        <v>18434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11908</v>
      </c>
      <c r="C5708" s="36" t="s">
        <v>188</v>
      </c>
      <c r="D5708" s="36" t="s">
        <v>18390</v>
      </c>
      <c r="E5708" s="36" t="s">
        <v>18491</v>
      </c>
      <c r="F5708" s="36" t="s">
        <v>18434</v>
      </c>
      <c r="G5708" s="36" t="s">
        <v>123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15574</v>
      </c>
      <c r="C5709" s="36" t="s">
        <v>188</v>
      </c>
      <c r="D5709" s="36" t="s">
        <v>18391</v>
      </c>
      <c r="E5709" s="36" t="s">
        <v>25343</v>
      </c>
      <c r="F5709" s="36" t="s">
        <v>18434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15575</v>
      </c>
      <c r="C5710" s="36" t="s">
        <v>188</v>
      </c>
      <c r="D5710" s="36" t="s">
        <v>18393</v>
      </c>
      <c r="E5710" s="36" t="s">
        <v>25982</v>
      </c>
      <c r="F5710" s="36" t="s">
        <v>18434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15576</v>
      </c>
      <c r="C5711" s="36" t="s">
        <v>188</v>
      </c>
      <c r="D5711" s="36" t="s">
        <v>18394</v>
      </c>
      <c r="E5711" s="36" t="s">
        <v>28727</v>
      </c>
      <c r="F5711" s="36" t="s">
        <v>18434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15577</v>
      </c>
      <c r="C5712" s="36" t="s">
        <v>188</v>
      </c>
      <c r="D5712" s="36" t="s">
        <v>18395</v>
      </c>
      <c r="E5712" s="36" t="s">
        <v>18492</v>
      </c>
      <c r="F5712" s="36" t="s">
        <v>18434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22869</v>
      </c>
      <c r="C5713" s="36" t="s">
        <v>188</v>
      </c>
      <c r="D5713" s="36" t="s">
        <v>18396</v>
      </c>
      <c r="E5713" s="36" t="s">
        <v>22870</v>
      </c>
      <c r="F5713" s="36" t="s">
        <v>22858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23527</v>
      </c>
      <c r="C5714" s="36" t="s">
        <v>188</v>
      </c>
      <c r="D5714" s="36" t="s">
        <v>18405</v>
      </c>
      <c r="E5714" s="36" t="s">
        <v>25659</v>
      </c>
      <c r="F5714" s="36" t="s">
        <v>18434</v>
      </c>
      <c r="G5714" s="36" t="s">
        <v>123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23528</v>
      </c>
      <c r="C5715" s="36" t="s">
        <v>188</v>
      </c>
      <c r="D5715" s="36" t="s">
        <v>18546</v>
      </c>
      <c r="E5715" s="36" t="s">
        <v>23529</v>
      </c>
      <c r="F5715" s="36" t="s">
        <v>18434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23530</v>
      </c>
      <c r="C5716" s="36" t="s">
        <v>188</v>
      </c>
      <c r="D5716" s="36" t="s">
        <v>18404</v>
      </c>
      <c r="E5716" s="36" t="s">
        <v>23531</v>
      </c>
      <c r="F5716" s="36" t="s">
        <v>18434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11909</v>
      </c>
      <c r="C5717" s="36" t="s">
        <v>188</v>
      </c>
      <c r="D5717" s="36" t="s">
        <v>18401</v>
      </c>
      <c r="E5717" s="36" t="s">
        <v>28728</v>
      </c>
      <c r="F5717" s="36" t="s">
        <v>18434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23532</v>
      </c>
      <c r="C5718" s="36" t="s">
        <v>188</v>
      </c>
      <c r="D5718" s="36" t="s">
        <v>18402</v>
      </c>
      <c r="E5718" s="36" t="s">
        <v>23533</v>
      </c>
      <c r="F5718" s="36" t="s">
        <v>18434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23534</v>
      </c>
      <c r="C5719" s="36" t="s">
        <v>188</v>
      </c>
      <c r="D5719" s="36" t="s">
        <v>23462</v>
      </c>
      <c r="E5719" s="36" t="s">
        <v>23535</v>
      </c>
      <c r="F5719" s="36" t="s">
        <v>18434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22871</v>
      </c>
      <c r="C5720" s="36" t="s">
        <v>188</v>
      </c>
      <c r="D5720" s="36" t="s">
        <v>18406</v>
      </c>
      <c r="E5720" s="36" t="s">
        <v>17023</v>
      </c>
      <c r="F5720" s="36" t="s">
        <v>22858</v>
      </c>
      <c r="G5720" s="36" t="s">
        <v>123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11910</v>
      </c>
      <c r="C5721" s="36" t="s">
        <v>188</v>
      </c>
      <c r="D5721" s="36" t="s">
        <v>18406</v>
      </c>
      <c r="E5721" s="36" t="s">
        <v>18493</v>
      </c>
      <c r="F5721" s="36" t="s">
        <v>18434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11911</v>
      </c>
      <c r="C5722" s="36" t="s">
        <v>188</v>
      </c>
      <c r="D5722" s="36" t="s">
        <v>18389</v>
      </c>
      <c r="E5722" s="36" t="s">
        <v>18504</v>
      </c>
      <c r="F5722" s="36" t="s">
        <v>18434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22057</v>
      </c>
      <c r="C5723" s="36" t="s">
        <v>188</v>
      </c>
      <c r="D5723" s="36" t="s">
        <v>22046</v>
      </c>
      <c r="E5723" s="36" t="s">
        <v>22058</v>
      </c>
      <c r="F5723" s="36" t="s">
        <v>18434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11912</v>
      </c>
      <c r="C5724" s="36" t="s">
        <v>188</v>
      </c>
      <c r="D5724" s="36" t="s">
        <v>18441</v>
      </c>
      <c r="E5724" s="36" t="s">
        <v>17023</v>
      </c>
      <c r="F5724" s="36" t="s">
        <v>18434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22872</v>
      </c>
      <c r="C5725" s="36" t="s">
        <v>188</v>
      </c>
      <c r="D5725" s="36" t="s">
        <v>18412</v>
      </c>
      <c r="E5725" s="36" t="s">
        <v>22873</v>
      </c>
      <c r="F5725" s="36" t="s">
        <v>22858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28729</v>
      </c>
      <c r="C5726" s="36" t="s">
        <v>188</v>
      </c>
      <c r="D5726" s="36" t="s">
        <v>18428</v>
      </c>
      <c r="E5726" s="36" t="s">
        <v>28730</v>
      </c>
      <c r="F5726" s="36" t="s">
        <v>18434</v>
      </c>
      <c r="G5726" s="36" t="s">
        <v>123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23733</v>
      </c>
      <c r="C5727" s="36" t="s">
        <v>188</v>
      </c>
      <c r="D5727" s="36" t="s">
        <v>18472</v>
      </c>
      <c r="E5727" s="36" t="s">
        <v>28731</v>
      </c>
      <c r="F5727" s="36" t="s">
        <v>18434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11913</v>
      </c>
      <c r="C5728" s="36" t="s">
        <v>188</v>
      </c>
      <c r="D5728" s="36" t="s">
        <v>18473</v>
      </c>
      <c r="E5728" s="36" t="s">
        <v>24278</v>
      </c>
      <c r="F5728" s="36" t="s">
        <v>18434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28732</v>
      </c>
      <c r="C5729" s="36" t="s">
        <v>188</v>
      </c>
      <c r="D5729" s="36" t="s">
        <v>18480</v>
      </c>
      <c r="E5729" s="36" t="s">
        <v>18342</v>
      </c>
      <c r="F5729" s="36" t="s">
        <v>18434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28733</v>
      </c>
      <c r="C5730" s="36" t="s">
        <v>188</v>
      </c>
      <c r="D5730" s="36" t="s">
        <v>18474</v>
      </c>
      <c r="E5730" s="36" t="s">
        <v>28734</v>
      </c>
      <c r="F5730" s="36" t="s">
        <v>18434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22874</v>
      </c>
      <c r="C5731" s="36" t="s">
        <v>188</v>
      </c>
      <c r="D5731" s="36" t="s">
        <v>18459</v>
      </c>
      <c r="E5731" s="36" t="s">
        <v>18422</v>
      </c>
      <c r="F5731" s="36" t="s">
        <v>22858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23734</v>
      </c>
      <c r="C5732" s="36" t="s">
        <v>188</v>
      </c>
      <c r="D5732" s="36" t="s">
        <v>18459</v>
      </c>
      <c r="E5732" s="36" t="s">
        <v>23735</v>
      </c>
      <c r="F5732" s="36" t="s">
        <v>18434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22631</v>
      </c>
      <c r="C5733" s="36" t="s">
        <v>188</v>
      </c>
      <c r="D5733" s="36" t="s">
        <v>18476</v>
      </c>
      <c r="E5733" s="36" t="s">
        <v>22472</v>
      </c>
      <c r="F5733" s="36" t="s">
        <v>18434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23536</v>
      </c>
      <c r="C5734" s="36" t="s">
        <v>188</v>
      </c>
      <c r="D5734" s="36" t="s">
        <v>18397</v>
      </c>
      <c r="E5734" s="36" t="s">
        <v>18469</v>
      </c>
      <c r="F5734" s="36" t="s">
        <v>18434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23537</v>
      </c>
      <c r="C5735" s="36" t="s">
        <v>188</v>
      </c>
      <c r="D5735" s="36" t="s">
        <v>18399</v>
      </c>
      <c r="E5735" s="36" t="s">
        <v>24282</v>
      </c>
      <c r="F5735" s="36" t="s">
        <v>18434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23538</v>
      </c>
      <c r="C5736" s="36" t="s">
        <v>188</v>
      </c>
      <c r="D5736" s="36" t="s">
        <v>18461</v>
      </c>
      <c r="E5736" s="36" t="s">
        <v>23539</v>
      </c>
      <c r="F5736" s="36" t="s">
        <v>18434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23540</v>
      </c>
      <c r="C5737" s="36" t="s">
        <v>188</v>
      </c>
      <c r="D5737" s="36" t="s">
        <v>18398</v>
      </c>
      <c r="E5737" s="36" t="s">
        <v>18504</v>
      </c>
      <c r="F5737" s="36" t="s">
        <v>18434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15578</v>
      </c>
      <c r="C5738" s="36" t="s">
        <v>188</v>
      </c>
      <c r="D5738" s="36" t="s">
        <v>18387</v>
      </c>
      <c r="E5738" s="36" t="s">
        <v>18494</v>
      </c>
      <c r="F5738" s="36" t="s">
        <v>18434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19136</v>
      </c>
      <c r="C5739" s="36" t="s">
        <v>188</v>
      </c>
      <c r="D5739" s="36" t="s">
        <v>18478</v>
      </c>
      <c r="E5739" s="36" t="s">
        <v>18375</v>
      </c>
      <c r="F5739" s="36" t="s">
        <v>19135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14009</v>
      </c>
      <c r="C5740" s="36" t="s">
        <v>188</v>
      </c>
      <c r="D5740" s="36" t="s">
        <v>18413</v>
      </c>
      <c r="E5740" s="36" t="s">
        <v>18495</v>
      </c>
      <c r="F5740" s="36" t="s">
        <v>18445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11986</v>
      </c>
      <c r="C5741" s="36" t="s">
        <v>188</v>
      </c>
      <c r="D5741" s="36" t="s">
        <v>18389</v>
      </c>
      <c r="E5741" s="36" t="s">
        <v>20523</v>
      </c>
      <c r="F5741" s="36" t="s">
        <v>18445</v>
      </c>
      <c r="G5741" s="36" t="s">
        <v>123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12037</v>
      </c>
      <c r="C5742" s="36" t="s">
        <v>188</v>
      </c>
      <c r="D5742" s="36" t="s">
        <v>18412</v>
      </c>
      <c r="E5742" s="36" t="s">
        <v>18496</v>
      </c>
      <c r="F5742" s="36" t="s">
        <v>18447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14010</v>
      </c>
      <c r="C5743" s="36" t="s">
        <v>188</v>
      </c>
      <c r="D5743" s="36" t="s">
        <v>18412</v>
      </c>
      <c r="E5743" s="36" t="s">
        <v>18497</v>
      </c>
      <c r="F5743" s="36" t="s">
        <v>18445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14219</v>
      </c>
      <c r="C5744" s="36" t="s">
        <v>188</v>
      </c>
      <c r="D5744" s="36" t="s">
        <v>18459</v>
      </c>
      <c r="E5744" s="36" t="s">
        <v>18498</v>
      </c>
      <c r="F5744" s="36" t="s">
        <v>18445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15579</v>
      </c>
      <c r="C5745" s="36" t="s">
        <v>188</v>
      </c>
      <c r="D5745" s="36" t="s">
        <v>18413</v>
      </c>
      <c r="E5745" s="36" t="s">
        <v>16903</v>
      </c>
      <c r="F5745" s="36" t="s">
        <v>18449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12270</v>
      </c>
      <c r="C5746" s="36" t="s">
        <v>188</v>
      </c>
      <c r="D5746" s="36" t="s">
        <v>18413</v>
      </c>
      <c r="E5746" s="36" t="s">
        <v>18499</v>
      </c>
      <c r="F5746" s="36" t="s">
        <v>18451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14986</v>
      </c>
      <c r="C5747" s="36" t="s">
        <v>188</v>
      </c>
      <c r="D5747" s="36" t="s">
        <v>18390</v>
      </c>
      <c r="E5747" s="36" t="s">
        <v>18500</v>
      </c>
      <c r="F5747" s="36" t="s">
        <v>18451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15049</v>
      </c>
      <c r="C5748" s="36" t="s">
        <v>188</v>
      </c>
      <c r="D5748" s="36" t="s">
        <v>18393</v>
      </c>
      <c r="E5748" s="36" t="s">
        <v>18501</v>
      </c>
      <c r="F5748" s="36" t="s">
        <v>18451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12275</v>
      </c>
      <c r="C5749" s="36" t="s">
        <v>188</v>
      </c>
      <c r="D5749" s="36" t="s">
        <v>18396</v>
      </c>
      <c r="E5749" s="36" t="s">
        <v>18502</v>
      </c>
      <c r="F5749" s="36" t="s">
        <v>18451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23073</v>
      </c>
      <c r="C5750" s="36" t="s">
        <v>188</v>
      </c>
      <c r="D5750" s="36" t="s">
        <v>18398</v>
      </c>
      <c r="E5750" s="36" t="s">
        <v>23074</v>
      </c>
      <c r="F5750" s="36" t="s">
        <v>18451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14751</v>
      </c>
      <c r="C5751" s="36" t="s">
        <v>188</v>
      </c>
      <c r="D5751" s="36" t="s">
        <v>18406</v>
      </c>
      <c r="E5751" s="36" t="s">
        <v>18503</v>
      </c>
      <c r="F5751" s="36" t="s">
        <v>18451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24876</v>
      </c>
      <c r="C5752" s="36" t="s">
        <v>188</v>
      </c>
      <c r="D5752" s="36" t="s">
        <v>18547</v>
      </c>
      <c r="E5752" s="36" t="s">
        <v>18317</v>
      </c>
      <c r="F5752" s="36" t="s">
        <v>18451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23281</v>
      </c>
      <c r="C5753" s="36" t="s">
        <v>188</v>
      </c>
      <c r="D5753" s="36" t="s">
        <v>18549</v>
      </c>
      <c r="E5753" s="36" t="s">
        <v>18375</v>
      </c>
      <c r="F5753" s="36" t="s">
        <v>18451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14752</v>
      </c>
      <c r="C5754" s="36" t="s">
        <v>188</v>
      </c>
      <c r="D5754" s="36" t="s">
        <v>18401</v>
      </c>
      <c r="E5754" s="36" t="s">
        <v>24877</v>
      </c>
      <c r="F5754" s="36" t="s">
        <v>18451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12284</v>
      </c>
      <c r="C5755" s="36" t="s">
        <v>188</v>
      </c>
      <c r="D5755" s="36" t="s">
        <v>18389</v>
      </c>
      <c r="E5755" s="36" t="s">
        <v>24878</v>
      </c>
      <c r="F5755" s="36" t="s">
        <v>18451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15050</v>
      </c>
      <c r="C5756" s="36" t="s">
        <v>188</v>
      </c>
      <c r="D5756" s="36" t="s">
        <v>18472</v>
      </c>
      <c r="E5756" s="36" t="s">
        <v>18857</v>
      </c>
      <c r="F5756" s="36" t="s">
        <v>18451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14987</v>
      </c>
      <c r="C5757" s="36" t="s">
        <v>188</v>
      </c>
      <c r="D5757" s="36" t="s">
        <v>18457</v>
      </c>
      <c r="E5757" s="36" t="s">
        <v>18505</v>
      </c>
      <c r="F5757" s="36" t="s">
        <v>18451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12338</v>
      </c>
      <c r="C5758" s="36" t="s">
        <v>188</v>
      </c>
      <c r="D5758" s="36" t="s">
        <v>18459</v>
      </c>
      <c r="E5758" s="36" t="s">
        <v>18506</v>
      </c>
      <c r="F5758" s="36" t="s">
        <v>18451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24879</v>
      </c>
      <c r="C5759" s="36" t="s">
        <v>188</v>
      </c>
      <c r="D5759" s="36" t="s">
        <v>18478</v>
      </c>
      <c r="E5759" s="36" t="s">
        <v>24880</v>
      </c>
      <c r="F5759" s="36" t="s">
        <v>18451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23881</v>
      </c>
      <c r="C5760" s="36" t="s">
        <v>188</v>
      </c>
      <c r="D5760" s="36" t="s">
        <v>18413</v>
      </c>
      <c r="E5760" s="36" t="s">
        <v>23882</v>
      </c>
      <c r="F5760" s="36" t="s">
        <v>23873</v>
      </c>
      <c r="G5760" s="36" t="s">
        <v>123</v>
      </c>
      <c r="H5760" s="1"/>
      <c r="I5760" s="1"/>
      <c r="K5760" s="1"/>
    </row>
    <row r="5761" spans="1:11" customFormat="1" ht="15" hidden="1" x14ac:dyDescent="0.25">
      <c r="A5761" s="36"/>
      <c r="B5761" s="36" t="s">
        <v>19768</v>
      </c>
      <c r="C5761" s="36" t="s">
        <v>120</v>
      </c>
      <c r="D5761" s="36" t="s">
        <v>18287</v>
      </c>
      <c r="E5761" s="36" t="s">
        <v>28984</v>
      </c>
      <c r="F5761" s="36" t="s">
        <v>18288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19769</v>
      </c>
      <c r="C5762" s="36" t="s">
        <v>120</v>
      </c>
      <c r="D5762" s="36" t="s">
        <v>18287</v>
      </c>
      <c r="E5762" s="36" t="s">
        <v>28629</v>
      </c>
      <c r="F5762" s="36" t="s">
        <v>18288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19770</v>
      </c>
      <c r="C5763" s="36" t="s">
        <v>120</v>
      </c>
      <c r="D5763" s="36" t="s">
        <v>18287</v>
      </c>
      <c r="E5763" s="36" t="s">
        <v>28630</v>
      </c>
      <c r="F5763" s="36" t="s">
        <v>18288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19771</v>
      </c>
      <c r="C5764" s="36" t="s">
        <v>120</v>
      </c>
      <c r="D5764" s="36" t="s">
        <v>18287</v>
      </c>
      <c r="E5764" s="36" t="s">
        <v>28631</v>
      </c>
      <c r="F5764" s="36" t="s">
        <v>18288</v>
      </c>
      <c r="G5764" s="36" t="s">
        <v>121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19772</v>
      </c>
      <c r="C5765" s="36" t="s">
        <v>120</v>
      </c>
      <c r="D5765" s="36" t="s">
        <v>18287</v>
      </c>
      <c r="E5765" s="36" t="s">
        <v>19773</v>
      </c>
      <c r="F5765" s="36" t="s">
        <v>18288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19774</v>
      </c>
      <c r="C5766" s="36" t="s">
        <v>120</v>
      </c>
      <c r="D5766" s="36" t="s">
        <v>18287</v>
      </c>
      <c r="E5766" s="36" t="s">
        <v>19775</v>
      </c>
      <c r="F5766" s="36" t="s">
        <v>18288</v>
      </c>
      <c r="G5766" s="36" t="s">
        <v>121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19776</v>
      </c>
      <c r="C5767" s="36" t="s">
        <v>120</v>
      </c>
      <c r="D5767" s="36" t="s">
        <v>18287</v>
      </c>
      <c r="E5767" s="36" t="s">
        <v>19777</v>
      </c>
      <c r="F5767" s="36" t="s">
        <v>18288</v>
      </c>
      <c r="G5767" s="36" t="s">
        <v>121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19778</v>
      </c>
      <c r="C5768" s="36" t="s">
        <v>120</v>
      </c>
      <c r="D5768" s="36" t="s">
        <v>18287</v>
      </c>
      <c r="E5768" s="36" t="s">
        <v>28632</v>
      </c>
      <c r="F5768" s="36" t="s">
        <v>18288</v>
      </c>
      <c r="G5768" s="36" t="s">
        <v>121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19779</v>
      </c>
      <c r="C5769" s="36" t="s">
        <v>120</v>
      </c>
      <c r="D5769" s="36" t="s">
        <v>18287</v>
      </c>
      <c r="E5769" s="36" t="s">
        <v>28633</v>
      </c>
      <c r="F5769" s="36" t="s">
        <v>18288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19780</v>
      </c>
      <c r="C5770" s="36" t="s">
        <v>120</v>
      </c>
      <c r="D5770" s="36" t="s">
        <v>18287</v>
      </c>
      <c r="E5770" s="36" t="s">
        <v>28634</v>
      </c>
      <c r="F5770" s="36" t="s">
        <v>18288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19781</v>
      </c>
      <c r="C5771" s="36" t="s">
        <v>120</v>
      </c>
      <c r="D5771" s="36" t="s">
        <v>18287</v>
      </c>
      <c r="E5771" s="36" t="s">
        <v>28635</v>
      </c>
      <c r="F5771" s="36" t="s">
        <v>18288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28636</v>
      </c>
      <c r="C5772" s="36" t="s">
        <v>120</v>
      </c>
      <c r="D5772" s="36" t="s">
        <v>18287</v>
      </c>
      <c r="E5772" s="36" t="s">
        <v>28637</v>
      </c>
      <c r="F5772" s="36" t="s">
        <v>18288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19782</v>
      </c>
      <c r="C5773" s="36" t="s">
        <v>120</v>
      </c>
      <c r="D5773" s="36" t="s">
        <v>18287</v>
      </c>
      <c r="E5773" s="36" t="s">
        <v>28638</v>
      </c>
      <c r="F5773" s="36" t="s">
        <v>18288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14373</v>
      </c>
      <c r="C5774" s="36" t="s">
        <v>120</v>
      </c>
      <c r="D5774" s="36" t="s">
        <v>18287</v>
      </c>
      <c r="E5774" s="36" t="s">
        <v>25667</v>
      </c>
      <c r="F5774" s="36" t="s">
        <v>18288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28639</v>
      </c>
      <c r="C5775" s="36" t="s">
        <v>120</v>
      </c>
      <c r="D5775" s="36" t="s">
        <v>18287</v>
      </c>
      <c r="E5775" s="36" t="s">
        <v>28640</v>
      </c>
      <c r="F5775" s="36" t="s">
        <v>18288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15065</v>
      </c>
      <c r="C5776" s="36" t="s">
        <v>120</v>
      </c>
      <c r="D5776" s="36" t="s">
        <v>18287</v>
      </c>
      <c r="E5776" s="36" t="s">
        <v>18289</v>
      </c>
      <c r="F5776" s="36" t="s">
        <v>18288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14776</v>
      </c>
      <c r="C5777" s="36" t="s">
        <v>120</v>
      </c>
      <c r="D5777" s="36" t="s">
        <v>18287</v>
      </c>
      <c r="E5777" s="36" t="s">
        <v>19783</v>
      </c>
      <c r="F5777" s="36" t="s">
        <v>18288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24320</v>
      </c>
      <c r="C5778" s="36" t="s">
        <v>120</v>
      </c>
      <c r="D5778" s="36" t="s">
        <v>18287</v>
      </c>
      <c r="E5778" s="36" t="s">
        <v>24321</v>
      </c>
      <c r="F5778" s="36" t="s">
        <v>18288</v>
      </c>
      <c r="G5778" s="36" t="s">
        <v>121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19784</v>
      </c>
      <c r="C5779" s="36" t="s">
        <v>120</v>
      </c>
      <c r="D5779" s="36" t="s">
        <v>18287</v>
      </c>
      <c r="E5779" s="36" t="s">
        <v>19785</v>
      </c>
      <c r="F5779" s="36" t="s">
        <v>18288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14024</v>
      </c>
      <c r="C5780" s="36" t="s">
        <v>120</v>
      </c>
      <c r="D5780" s="36" t="s">
        <v>18287</v>
      </c>
      <c r="E5780" s="36" t="s">
        <v>22894</v>
      </c>
      <c r="F5780" s="36" t="s">
        <v>18288</v>
      </c>
      <c r="G5780" s="36" t="s">
        <v>121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21197</v>
      </c>
      <c r="C5781" s="36" t="s">
        <v>120</v>
      </c>
      <c r="D5781" s="36" t="s">
        <v>18287</v>
      </c>
      <c r="E5781" s="36" t="s">
        <v>21198</v>
      </c>
      <c r="F5781" s="36" t="s">
        <v>18288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15458</v>
      </c>
      <c r="C5782" s="36" t="s">
        <v>120</v>
      </c>
      <c r="D5782" s="36" t="s">
        <v>18287</v>
      </c>
      <c r="E5782" s="36" t="s">
        <v>28641</v>
      </c>
      <c r="F5782" s="36" t="s">
        <v>18288</v>
      </c>
      <c r="G5782" s="36" t="s">
        <v>121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15459</v>
      </c>
      <c r="C5783" s="36" t="s">
        <v>120</v>
      </c>
      <c r="D5783" s="36" t="s">
        <v>18287</v>
      </c>
      <c r="E5783" s="36" t="s">
        <v>18291</v>
      </c>
      <c r="F5783" s="36" t="s">
        <v>18288</v>
      </c>
      <c r="G5783" s="36" t="s">
        <v>121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15460</v>
      </c>
      <c r="C5784" s="36" t="s">
        <v>120</v>
      </c>
      <c r="D5784" s="36" t="s">
        <v>18287</v>
      </c>
      <c r="E5784" s="36" t="s">
        <v>21630</v>
      </c>
      <c r="F5784" s="36" t="s">
        <v>18288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12753</v>
      </c>
      <c r="C5785" s="36" t="s">
        <v>120</v>
      </c>
      <c r="D5785" s="36" t="s">
        <v>18287</v>
      </c>
      <c r="E5785" s="36" t="s">
        <v>18292</v>
      </c>
      <c r="F5785" s="36" t="s">
        <v>18288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16502</v>
      </c>
      <c r="C5786" s="36" t="s">
        <v>120</v>
      </c>
      <c r="D5786" s="36" t="s">
        <v>18287</v>
      </c>
      <c r="E5786" s="36" t="s">
        <v>18293</v>
      </c>
      <c r="F5786" s="36" t="s">
        <v>18288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16503</v>
      </c>
      <c r="C5787" s="36" t="s">
        <v>120</v>
      </c>
      <c r="D5787" s="36" t="s">
        <v>18287</v>
      </c>
      <c r="E5787" s="36" t="s">
        <v>18294</v>
      </c>
      <c r="F5787" s="36" t="s">
        <v>18288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19094</v>
      </c>
      <c r="C5788" s="36" t="s">
        <v>120</v>
      </c>
      <c r="D5788" s="36" t="s">
        <v>18287</v>
      </c>
      <c r="E5788" s="36" t="s">
        <v>28642</v>
      </c>
      <c r="F5788" s="36" t="s">
        <v>18288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19954</v>
      </c>
      <c r="C5789" s="36" t="s">
        <v>120</v>
      </c>
      <c r="D5789" s="36" t="s">
        <v>18287</v>
      </c>
      <c r="E5789" s="36" t="s">
        <v>19955</v>
      </c>
      <c r="F5789" s="36" t="s">
        <v>18288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23284</v>
      </c>
      <c r="C5790" s="36" t="s">
        <v>120</v>
      </c>
      <c r="D5790" s="36" t="s">
        <v>18287</v>
      </c>
      <c r="E5790" s="36" t="s">
        <v>23285</v>
      </c>
      <c r="F5790" s="36" t="s">
        <v>18288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23286</v>
      </c>
      <c r="C5791" s="36" t="s">
        <v>120</v>
      </c>
      <c r="D5791" s="36" t="s">
        <v>18287</v>
      </c>
      <c r="E5791" s="36" t="s">
        <v>22039</v>
      </c>
      <c r="F5791" s="36" t="s">
        <v>18288</v>
      </c>
      <c r="G5791" s="36" t="s">
        <v>121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23554</v>
      </c>
      <c r="C5792" s="36" t="s">
        <v>120</v>
      </c>
      <c r="D5792" s="36" t="s">
        <v>18287</v>
      </c>
      <c r="E5792" s="36" t="s">
        <v>23555</v>
      </c>
      <c r="F5792" s="36" t="s">
        <v>18288</v>
      </c>
      <c r="G5792" s="36" t="s">
        <v>121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10883</v>
      </c>
      <c r="C5793" s="36" t="s">
        <v>120</v>
      </c>
      <c r="D5793" s="36" t="s">
        <v>18287</v>
      </c>
      <c r="E5793" s="36" t="s">
        <v>18295</v>
      </c>
      <c r="F5793" s="36" t="s">
        <v>18288</v>
      </c>
      <c r="G5793" s="36" t="s">
        <v>121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10884</v>
      </c>
      <c r="C5794" s="36" t="s">
        <v>120</v>
      </c>
      <c r="D5794" s="36" t="s">
        <v>18287</v>
      </c>
      <c r="E5794" s="36" t="s">
        <v>18296</v>
      </c>
      <c r="F5794" s="36" t="s">
        <v>18288</v>
      </c>
      <c r="G5794" s="36" t="s">
        <v>121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10885</v>
      </c>
      <c r="C5795" s="36" t="s">
        <v>120</v>
      </c>
      <c r="D5795" s="36" t="s">
        <v>18287</v>
      </c>
      <c r="E5795" s="36" t="s">
        <v>18290</v>
      </c>
      <c r="F5795" s="36" t="s">
        <v>18288</v>
      </c>
      <c r="G5795" s="36" t="s">
        <v>121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10886</v>
      </c>
      <c r="C5796" s="36" t="s">
        <v>120</v>
      </c>
      <c r="D5796" s="36" t="s">
        <v>18287</v>
      </c>
      <c r="E5796" s="36" t="s">
        <v>18297</v>
      </c>
      <c r="F5796" s="36" t="s">
        <v>18288</v>
      </c>
      <c r="G5796" s="36" t="s">
        <v>121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10887</v>
      </c>
      <c r="C5797" s="36" t="s">
        <v>120</v>
      </c>
      <c r="D5797" s="36" t="s">
        <v>18287</v>
      </c>
      <c r="E5797" s="36" t="s">
        <v>18298</v>
      </c>
      <c r="F5797" s="36" t="s">
        <v>18288</v>
      </c>
      <c r="G5797" s="36" t="s">
        <v>121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10888</v>
      </c>
      <c r="C5798" s="36" t="s">
        <v>120</v>
      </c>
      <c r="D5798" s="36" t="s">
        <v>18287</v>
      </c>
      <c r="E5798" s="36" t="s">
        <v>18299</v>
      </c>
      <c r="F5798" s="36" t="s">
        <v>18288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10889</v>
      </c>
      <c r="C5799" s="36" t="s">
        <v>120</v>
      </c>
      <c r="D5799" s="36" t="s">
        <v>18287</v>
      </c>
      <c r="E5799" s="36" t="s">
        <v>18300</v>
      </c>
      <c r="F5799" s="36" t="s">
        <v>18288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15461</v>
      </c>
      <c r="C5800" s="36" t="s">
        <v>188</v>
      </c>
      <c r="D5800" s="36" t="s">
        <v>18287</v>
      </c>
      <c r="E5800" s="36" t="s">
        <v>28643</v>
      </c>
      <c r="F5800" s="36" t="s">
        <v>18288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15462</v>
      </c>
      <c r="C5801" s="36" t="s">
        <v>188</v>
      </c>
      <c r="D5801" s="36" t="s">
        <v>18287</v>
      </c>
      <c r="E5801" s="36" t="s">
        <v>25853</v>
      </c>
      <c r="F5801" s="36" t="s">
        <v>18288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15463</v>
      </c>
      <c r="C5802" s="36" t="s">
        <v>188</v>
      </c>
      <c r="D5802" s="36" t="s">
        <v>18287</v>
      </c>
      <c r="E5802" s="36" t="s">
        <v>23474</v>
      </c>
      <c r="F5802" s="36" t="s">
        <v>18288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15464</v>
      </c>
      <c r="C5803" s="36" t="s">
        <v>188</v>
      </c>
      <c r="D5803" s="36" t="s">
        <v>18287</v>
      </c>
      <c r="E5803" s="36" t="s">
        <v>28644</v>
      </c>
      <c r="F5803" s="36" t="s">
        <v>18288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15465</v>
      </c>
      <c r="C5804" s="36" t="s">
        <v>188</v>
      </c>
      <c r="D5804" s="36" t="s">
        <v>18287</v>
      </c>
      <c r="E5804" s="36" t="s">
        <v>18843</v>
      </c>
      <c r="F5804" s="36" t="s">
        <v>18288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15466</v>
      </c>
      <c r="C5805" s="36" t="s">
        <v>188</v>
      </c>
      <c r="D5805" s="36" t="s">
        <v>18287</v>
      </c>
      <c r="E5805" s="36" t="s">
        <v>28645</v>
      </c>
      <c r="F5805" s="36" t="s">
        <v>18288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19095</v>
      </c>
      <c r="C5806" s="36" t="s">
        <v>188</v>
      </c>
      <c r="D5806" s="36" t="s">
        <v>18287</v>
      </c>
      <c r="E5806" s="36" t="s">
        <v>28646</v>
      </c>
      <c r="F5806" s="36" t="s">
        <v>18288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19096</v>
      </c>
      <c r="C5807" s="36" t="s">
        <v>188</v>
      </c>
      <c r="D5807" s="36" t="s">
        <v>18287</v>
      </c>
      <c r="E5807" s="36" t="s">
        <v>28647</v>
      </c>
      <c r="F5807" s="36" t="s">
        <v>18288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19097</v>
      </c>
      <c r="C5808" s="36" t="s">
        <v>188</v>
      </c>
      <c r="D5808" s="36" t="s">
        <v>18287</v>
      </c>
      <c r="E5808" s="36" t="s">
        <v>28648</v>
      </c>
      <c r="F5808" s="36" t="s">
        <v>18288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19098</v>
      </c>
      <c r="C5809" s="36" t="s">
        <v>188</v>
      </c>
      <c r="D5809" s="36" t="s">
        <v>18287</v>
      </c>
      <c r="E5809" s="36" t="s">
        <v>28649</v>
      </c>
      <c r="F5809" s="36" t="s">
        <v>18288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19099</v>
      </c>
      <c r="C5810" s="36" t="s">
        <v>188</v>
      </c>
      <c r="D5810" s="36" t="s">
        <v>18287</v>
      </c>
      <c r="E5810" s="36" t="s">
        <v>28650</v>
      </c>
      <c r="F5810" s="36" t="s">
        <v>18288</v>
      </c>
      <c r="G5810" s="36" t="s">
        <v>121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19100</v>
      </c>
      <c r="C5811" s="36" t="s">
        <v>188</v>
      </c>
      <c r="D5811" s="36" t="s">
        <v>18287</v>
      </c>
      <c r="E5811" s="36" t="s">
        <v>28651</v>
      </c>
      <c r="F5811" s="36" t="s">
        <v>18288</v>
      </c>
      <c r="G5811" s="36" t="s">
        <v>121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19101</v>
      </c>
      <c r="C5812" s="36" t="s">
        <v>188</v>
      </c>
      <c r="D5812" s="36" t="s">
        <v>18287</v>
      </c>
      <c r="E5812" s="36" t="s">
        <v>28652</v>
      </c>
      <c r="F5812" s="36" t="s">
        <v>18288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19102</v>
      </c>
      <c r="C5813" s="36" t="s">
        <v>188</v>
      </c>
      <c r="D5813" s="36" t="s">
        <v>18287</v>
      </c>
      <c r="E5813" s="36" t="s">
        <v>28653</v>
      </c>
      <c r="F5813" s="36" t="s">
        <v>18288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19103</v>
      </c>
      <c r="C5814" s="36" t="s">
        <v>188</v>
      </c>
      <c r="D5814" s="36" t="s">
        <v>18287</v>
      </c>
      <c r="E5814" s="36" t="s">
        <v>28654</v>
      </c>
      <c r="F5814" s="36" t="s">
        <v>18288</v>
      </c>
      <c r="G5814" s="36" t="s">
        <v>121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23865</v>
      </c>
      <c r="C5815" s="36" t="s">
        <v>188</v>
      </c>
      <c r="D5815" s="36" t="s">
        <v>18287</v>
      </c>
      <c r="E5815" s="36" t="s">
        <v>28655</v>
      </c>
      <c r="F5815" s="36" t="s">
        <v>18288</v>
      </c>
      <c r="G5815" s="36" t="s">
        <v>121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19104</v>
      </c>
      <c r="C5816" s="36" t="s">
        <v>188</v>
      </c>
      <c r="D5816" s="36" t="s">
        <v>18287</v>
      </c>
      <c r="E5816" s="36" t="s">
        <v>28656</v>
      </c>
      <c r="F5816" s="36" t="s">
        <v>18288</v>
      </c>
      <c r="G5816" s="36" t="s">
        <v>121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19105</v>
      </c>
      <c r="C5817" s="36" t="s">
        <v>188</v>
      </c>
      <c r="D5817" s="36" t="s">
        <v>18287</v>
      </c>
      <c r="E5817" s="36" t="s">
        <v>28657</v>
      </c>
      <c r="F5817" s="36" t="s">
        <v>18288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19106</v>
      </c>
      <c r="C5818" s="36" t="s">
        <v>188</v>
      </c>
      <c r="D5818" s="36" t="s">
        <v>18287</v>
      </c>
      <c r="E5818" s="36" t="s">
        <v>28658</v>
      </c>
      <c r="F5818" s="36" t="s">
        <v>18288</v>
      </c>
      <c r="G5818" s="36" t="s">
        <v>121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19107</v>
      </c>
      <c r="C5819" s="36" t="s">
        <v>188</v>
      </c>
      <c r="D5819" s="36" t="s">
        <v>18287</v>
      </c>
      <c r="E5819" s="36" t="s">
        <v>28659</v>
      </c>
      <c r="F5819" s="36" t="s">
        <v>18288</v>
      </c>
      <c r="G5819" s="36" t="s">
        <v>121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19108</v>
      </c>
      <c r="C5820" s="36" t="s">
        <v>188</v>
      </c>
      <c r="D5820" s="36" t="s">
        <v>18287</v>
      </c>
      <c r="E5820" s="36" t="s">
        <v>28660</v>
      </c>
      <c r="F5820" s="36" t="s">
        <v>18288</v>
      </c>
      <c r="G5820" s="36" t="s">
        <v>121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10890</v>
      </c>
      <c r="C5821" s="36" t="s">
        <v>120</v>
      </c>
      <c r="D5821" s="36" t="s">
        <v>18287</v>
      </c>
      <c r="E5821" s="36" t="s">
        <v>18303</v>
      </c>
      <c r="F5821" s="36" t="s">
        <v>18304</v>
      </c>
      <c r="G5821" s="36" t="s">
        <v>121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10891</v>
      </c>
      <c r="C5822" s="36" t="s">
        <v>120</v>
      </c>
      <c r="D5822" s="36" t="s">
        <v>18287</v>
      </c>
      <c r="E5822" s="36" t="s">
        <v>18305</v>
      </c>
      <c r="F5822" s="36" t="s">
        <v>18304</v>
      </c>
      <c r="G5822" s="36" t="s">
        <v>121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15467</v>
      </c>
      <c r="C5823" s="36" t="s">
        <v>120</v>
      </c>
      <c r="D5823" s="36" t="s">
        <v>18287</v>
      </c>
      <c r="E5823" s="36" t="s">
        <v>28661</v>
      </c>
      <c r="F5823" s="36" t="s">
        <v>18306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15468</v>
      </c>
      <c r="C5824" s="36" t="s">
        <v>120</v>
      </c>
      <c r="D5824" s="36" t="s">
        <v>18287</v>
      </c>
      <c r="E5824" s="36" t="s">
        <v>28662</v>
      </c>
      <c r="F5824" s="36" t="s">
        <v>18306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15469</v>
      </c>
      <c r="C5825" s="36" t="s">
        <v>120</v>
      </c>
      <c r="D5825" s="36" t="s">
        <v>18287</v>
      </c>
      <c r="E5825" s="36" t="s">
        <v>28663</v>
      </c>
      <c r="F5825" s="36" t="s">
        <v>18306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14539</v>
      </c>
      <c r="C5826" s="36" t="s">
        <v>120</v>
      </c>
      <c r="D5826" s="36" t="s">
        <v>18287</v>
      </c>
      <c r="E5826" s="36" t="s">
        <v>28664</v>
      </c>
      <c r="F5826" s="36" t="s">
        <v>18306</v>
      </c>
      <c r="G5826" s="36" t="s">
        <v>121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19956</v>
      </c>
      <c r="C5827" s="36" t="s">
        <v>120</v>
      </c>
      <c r="D5827" s="36" t="s">
        <v>18287</v>
      </c>
      <c r="E5827" s="36" t="s">
        <v>18463</v>
      </c>
      <c r="F5827" s="36" t="s">
        <v>18306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15470</v>
      </c>
      <c r="C5828" s="36" t="s">
        <v>120</v>
      </c>
      <c r="D5828" s="36" t="s">
        <v>18287</v>
      </c>
      <c r="E5828" s="36" t="s">
        <v>22241</v>
      </c>
      <c r="F5828" s="36" t="s">
        <v>18306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15471</v>
      </c>
      <c r="C5829" s="36" t="s">
        <v>120</v>
      </c>
      <c r="D5829" s="36" t="s">
        <v>18287</v>
      </c>
      <c r="E5829" s="36" t="s">
        <v>20502</v>
      </c>
      <c r="F5829" s="36" t="s">
        <v>18306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14228</v>
      </c>
      <c r="C5830" s="36" t="s">
        <v>120</v>
      </c>
      <c r="D5830" s="36" t="s">
        <v>18287</v>
      </c>
      <c r="E5830" s="36" t="s">
        <v>18307</v>
      </c>
      <c r="F5830" s="36" t="s">
        <v>18306</v>
      </c>
      <c r="G5830" s="36" t="s">
        <v>121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14229</v>
      </c>
      <c r="C5831" s="36" t="s">
        <v>120</v>
      </c>
      <c r="D5831" s="36" t="s">
        <v>18287</v>
      </c>
      <c r="E5831" s="36" t="s">
        <v>19254</v>
      </c>
      <c r="F5831" s="36" t="s">
        <v>18306</v>
      </c>
      <c r="G5831" s="36" t="s">
        <v>121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15472</v>
      </c>
      <c r="C5832" s="36" t="s">
        <v>120</v>
      </c>
      <c r="D5832" s="36" t="s">
        <v>18287</v>
      </c>
      <c r="E5832" s="36" t="s">
        <v>19255</v>
      </c>
      <c r="F5832" s="36" t="s">
        <v>18306</v>
      </c>
      <c r="G5832" s="36" t="s">
        <v>121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15066</v>
      </c>
      <c r="C5833" s="36" t="s">
        <v>120</v>
      </c>
      <c r="D5833" s="36" t="s">
        <v>18287</v>
      </c>
      <c r="E5833" s="36" t="s">
        <v>17969</v>
      </c>
      <c r="F5833" s="36" t="s">
        <v>18306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10892</v>
      </c>
      <c r="C5834" s="36" t="s">
        <v>120</v>
      </c>
      <c r="D5834" s="36" t="s">
        <v>18287</v>
      </c>
      <c r="E5834" s="36" t="s">
        <v>18309</v>
      </c>
      <c r="F5834" s="36" t="s">
        <v>18306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14230</v>
      </c>
      <c r="C5835" s="36" t="s">
        <v>188</v>
      </c>
      <c r="D5835" s="36" t="s">
        <v>18287</v>
      </c>
      <c r="E5835" s="36" t="s">
        <v>16917</v>
      </c>
      <c r="F5835" s="36" t="s">
        <v>18306</v>
      </c>
      <c r="G5835" s="36" t="s">
        <v>121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14231</v>
      </c>
      <c r="C5836" s="36" t="s">
        <v>188</v>
      </c>
      <c r="D5836" s="36" t="s">
        <v>18287</v>
      </c>
      <c r="E5836" s="36" t="s">
        <v>16876</v>
      </c>
      <c r="F5836" s="36" t="s">
        <v>18306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15473</v>
      </c>
      <c r="C5837" s="36" t="s">
        <v>188</v>
      </c>
      <c r="D5837" s="36" t="s">
        <v>18287</v>
      </c>
      <c r="E5837" s="36" t="s">
        <v>17030</v>
      </c>
      <c r="F5837" s="36" t="s">
        <v>18306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14924</v>
      </c>
      <c r="C5838" s="36" t="s">
        <v>188</v>
      </c>
      <c r="D5838" s="36" t="s">
        <v>18287</v>
      </c>
      <c r="E5838" s="36" t="s">
        <v>16836</v>
      </c>
      <c r="F5838" s="36" t="s">
        <v>18306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14540</v>
      </c>
      <c r="C5839" s="36" t="s">
        <v>188</v>
      </c>
      <c r="D5839" s="36" t="s">
        <v>18287</v>
      </c>
      <c r="E5839" s="36" t="s">
        <v>28665</v>
      </c>
      <c r="F5839" s="36" t="s">
        <v>18306</v>
      </c>
      <c r="G5839" s="36" t="s">
        <v>121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14541</v>
      </c>
      <c r="C5840" s="36" t="s">
        <v>188</v>
      </c>
      <c r="D5840" s="36" t="s">
        <v>18287</v>
      </c>
      <c r="E5840" s="36" t="s">
        <v>28666</v>
      </c>
      <c r="F5840" s="36" t="s">
        <v>18306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14025</v>
      </c>
      <c r="C5841" s="36" t="s">
        <v>188</v>
      </c>
      <c r="D5841" s="36" t="s">
        <v>18287</v>
      </c>
      <c r="E5841" s="36" t="s">
        <v>28667</v>
      </c>
      <c r="F5841" s="36" t="s">
        <v>18306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14026</v>
      </c>
      <c r="C5842" s="36" t="s">
        <v>188</v>
      </c>
      <c r="D5842" s="36" t="s">
        <v>18287</v>
      </c>
      <c r="E5842" s="36" t="s">
        <v>28668</v>
      </c>
      <c r="F5842" s="36" t="s">
        <v>18306</v>
      </c>
      <c r="G5842" s="36" t="s">
        <v>121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14232</v>
      </c>
      <c r="C5843" s="36" t="s">
        <v>188</v>
      </c>
      <c r="D5843" s="36" t="s">
        <v>18287</v>
      </c>
      <c r="E5843" s="36" t="s">
        <v>18311</v>
      </c>
      <c r="F5843" s="36" t="s">
        <v>18306</v>
      </c>
      <c r="G5843" s="36" t="s">
        <v>121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14542</v>
      </c>
      <c r="C5844" s="36" t="s">
        <v>120</v>
      </c>
      <c r="D5844" s="36" t="s">
        <v>18287</v>
      </c>
      <c r="E5844" s="36" t="s">
        <v>18312</v>
      </c>
      <c r="F5844" s="36" t="s">
        <v>18313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15474</v>
      </c>
      <c r="C5845" s="36" t="s">
        <v>120</v>
      </c>
      <c r="D5845" s="36" t="s">
        <v>18287</v>
      </c>
      <c r="E5845" s="36" t="s">
        <v>18314</v>
      </c>
      <c r="F5845" s="36" t="s">
        <v>18313</v>
      </c>
      <c r="G5845" s="36" t="s">
        <v>121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28669</v>
      </c>
      <c r="C5846" s="36" t="s">
        <v>120</v>
      </c>
      <c r="D5846" s="36" t="s">
        <v>18287</v>
      </c>
      <c r="E5846" s="36" t="s">
        <v>24581</v>
      </c>
      <c r="F5846" s="36" t="s">
        <v>18316</v>
      </c>
      <c r="G5846" s="36" t="s">
        <v>121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14374</v>
      </c>
      <c r="C5847" s="36" t="s">
        <v>120</v>
      </c>
      <c r="D5847" s="36" t="s">
        <v>18287</v>
      </c>
      <c r="E5847" s="36" t="s">
        <v>18315</v>
      </c>
      <c r="F5847" s="36" t="s">
        <v>18316</v>
      </c>
      <c r="G5847" s="36" t="s">
        <v>121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14027</v>
      </c>
      <c r="C5848" s="36" t="s">
        <v>120</v>
      </c>
      <c r="D5848" s="36" t="s">
        <v>18287</v>
      </c>
      <c r="E5848" s="36" t="s">
        <v>19109</v>
      </c>
      <c r="F5848" s="36" t="s">
        <v>18316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15475</v>
      </c>
      <c r="C5849" s="36" t="s">
        <v>120</v>
      </c>
      <c r="D5849" s="36" t="s">
        <v>18287</v>
      </c>
      <c r="E5849" s="36" t="s">
        <v>18317</v>
      </c>
      <c r="F5849" s="36" t="s">
        <v>18316</v>
      </c>
      <c r="G5849" s="36" t="s">
        <v>121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28670</v>
      </c>
      <c r="C5850" s="36" t="s">
        <v>120</v>
      </c>
      <c r="D5850" s="36" t="s">
        <v>18287</v>
      </c>
      <c r="E5850" s="36" t="s">
        <v>28671</v>
      </c>
      <c r="F5850" s="36" t="s">
        <v>18318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26013</v>
      </c>
      <c r="C5851" s="36" t="s">
        <v>120</v>
      </c>
      <c r="D5851" s="36" t="s">
        <v>18287</v>
      </c>
      <c r="E5851" s="36" t="s">
        <v>28672</v>
      </c>
      <c r="F5851" s="36" t="s">
        <v>18318</v>
      </c>
      <c r="G5851" s="36" t="s">
        <v>121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23556</v>
      </c>
      <c r="C5852" s="36" t="s">
        <v>120</v>
      </c>
      <c r="D5852" s="36" t="s">
        <v>18287</v>
      </c>
      <c r="E5852" s="36" t="s">
        <v>24277</v>
      </c>
      <c r="F5852" s="36" t="s">
        <v>18318</v>
      </c>
      <c r="G5852" s="36" t="s">
        <v>121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14375</v>
      </c>
      <c r="C5853" s="36" t="s">
        <v>120</v>
      </c>
      <c r="D5853" s="36" t="s">
        <v>18287</v>
      </c>
      <c r="E5853" s="36" t="s">
        <v>24322</v>
      </c>
      <c r="F5853" s="36" t="s">
        <v>18318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14478</v>
      </c>
      <c r="C5854" s="36" t="s">
        <v>120</v>
      </c>
      <c r="D5854" s="36" t="s">
        <v>18287</v>
      </c>
      <c r="E5854" s="36" t="s">
        <v>18319</v>
      </c>
      <c r="F5854" s="36" t="s">
        <v>18318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14233</v>
      </c>
      <c r="C5855" s="36" t="s">
        <v>120</v>
      </c>
      <c r="D5855" s="36" t="s">
        <v>18287</v>
      </c>
      <c r="E5855" s="36" t="s">
        <v>28673</v>
      </c>
      <c r="F5855" s="36" t="s">
        <v>18318</v>
      </c>
      <c r="G5855" s="36" t="s">
        <v>121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14543</v>
      </c>
      <c r="C5856" s="36" t="s">
        <v>120</v>
      </c>
      <c r="D5856" s="36" t="s">
        <v>18287</v>
      </c>
      <c r="E5856" s="36" t="s">
        <v>22473</v>
      </c>
      <c r="F5856" s="36" t="s">
        <v>18318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14234</v>
      </c>
      <c r="C5857" s="36" t="s">
        <v>120</v>
      </c>
      <c r="D5857" s="36" t="s">
        <v>18287</v>
      </c>
      <c r="E5857" s="36" t="s">
        <v>28674</v>
      </c>
      <c r="F5857" s="36" t="s">
        <v>18318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14028</v>
      </c>
      <c r="C5858" s="36" t="s">
        <v>120</v>
      </c>
      <c r="D5858" s="36" t="s">
        <v>18287</v>
      </c>
      <c r="E5858" s="36" t="s">
        <v>19110</v>
      </c>
      <c r="F5858" s="36" t="s">
        <v>18318</v>
      </c>
      <c r="G5858" s="36" t="s">
        <v>121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15476</v>
      </c>
      <c r="C5859" s="36" t="s">
        <v>120</v>
      </c>
      <c r="D5859" s="36" t="s">
        <v>18287</v>
      </c>
      <c r="E5859" s="36" t="s">
        <v>28675</v>
      </c>
      <c r="F5859" s="36" t="s">
        <v>18318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12754</v>
      </c>
      <c r="C5860" s="36" t="s">
        <v>120</v>
      </c>
      <c r="D5860" s="36" t="s">
        <v>18287</v>
      </c>
      <c r="E5860" s="36" t="s">
        <v>28676</v>
      </c>
      <c r="F5860" s="36" t="s">
        <v>18318</v>
      </c>
      <c r="G5860" s="36" t="s">
        <v>121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10893</v>
      </c>
      <c r="C5861" s="36" t="s">
        <v>120</v>
      </c>
      <c r="D5861" s="36" t="s">
        <v>18287</v>
      </c>
      <c r="E5861" s="36" t="s">
        <v>28677</v>
      </c>
      <c r="F5861" s="36" t="s">
        <v>18318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10894</v>
      </c>
      <c r="C5862" s="36" t="s">
        <v>120</v>
      </c>
      <c r="D5862" s="36" t="s">
        <v>18287</v>
      </c>
      <c r="E5862" s="36" t="s">
        <v>28678</v>
      </c>
      <c r="F5862" s="36" t="s">
        <v>18318</v>
      </c>
      <c r="G5862" s="36" t="s">
        <v>121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10895</v>
      </c>
      <c r="C5863" s="36" t="s">
        <v>120</v>
      </c>
      <c r="D5863" s="36" t="s">
        <v>18287</v>
      </c>
      <c r="E5863" s="36" t="s">
        <v>18321</v>
      </c>
      <c r="F5863" s="36" t="s">
        <v>18318</v>
      </c>
      <c r="G5863" s="36" t="s">
        <v>121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10896</v>
      </c>
      <c r="C5864" s="36" t="s">
        <v>120</v>
      </c>
      <c r="D5864" s="36" t="s">
        <v>18287</v>
      </c>
      <c r="E5864" s="36" t="s">
        <v>18322</v>
      </c>
      <c r="F5864" s="36" t="s">
        <v>18318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10897</v>
      </c>
      <c r="C5865" s="36" t="s">
        <v>120</v>
      </c>
      <c r="D5865" s="36" t="s">
        <v>18287</v>
      </c>
      <c r="E5865" s="36" t="s">
        <v>18323</v>
      </c>
      <c r="F5865" s="36" t="s">
        <v>18318</v>
      </c>
      <c r="G5865" s="36" t="s">
        <v>121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10898</v>
      </c>
      <c r="C5866" s="36" t="s">
        <v>120</v>
      </c>
      <c r="D5866" s="36" t="s">
        <v>18287</v>
      </c>
      <c r="E5866" s="36" t="s">
        <v>18324</v>
      </c>
      <c r="F5866" s="36" t="s">
        <v>18318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10899</v>
      </c>
      <c r="C5867" s="36" t="s">
        <v>120</v>
      </c>
      <c r="D5867" s="36" t="s">
        <v>18287</v>
      </c>
      <c r="E5867" s="36" t="s">
        <v>18325</v>
      </c>
      <c r="F5867" s="36" t="s">
        <v>18318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10900</v>
      </c>
      <c r="C5868" s="36" t="s">
        <v>120</v>
      </c>
      <c r="D5868" s="36" t="s">
        <v>18287</v>
      </c>
      <c r="E5868" s="36" t="s">
        <v>18326</v>
      </c>
      <c r="F5868" s="36" t="s">
        <v>18318</v>
      </c>
      <c r="G5868" s="36" t="s">
        <v>121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10901</v>
      </c>
      <c r="C5869" s="36" t="s">
        <v>120</v>
      </c>
      <c r="D5869" s="36" t="s">
        <v>18287</v>
      </c>
      <c r="E5869" s="36" t="s">
        <v>18327</v>
      </c>
      <c r="F5869" s="36" t="s">
        <v>18318</v>
      </c>
      <c r="G5869" s="36" t="s">
        <v>121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10902</v>
      </c>
      <c r="C5870" s="36" t="s">
        <v>120</v>
      </c>
      <c r="D5870" s="36" t="s">
        <v>18287</v>
      </c>
      <c r="E5870" s="36" t="s">
        <v>18328</v>
      </c>
      <c r="F5870" s="36" t="s">
        <v>18318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10903</v>
      </c>
      <c r="C5871" s="36" t="s">
        <v>120</v>
      </c>
      <c r="D5871" s="36" t="s">
        <v>18287</v>
      </c>
      <c r="E5871" s="36" t="s">
        <v>18329</v>
      </c>
      <c r="F5871" s="36" t="s">
        <v>18318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10904</v>
      </c>
      <c r="C5872" s="36" t="s">
        <v>120</v>
      </c>
      <c r="D5872" s="36" t="s">
        <v>18287</v>
      </c>
      <c r="E5872" s="36" t="s">
        <v>18330</v>
      </c>
      <c r="F5872" s="36" t="s">
        <v>18318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10905</v>
      </c>
      <c r="C5873" s="36" t="s">
        <v>120</v>
      </c>
      <c r="D5873" s="36" t="s">
        <v>18287</v>
      </c>
      <c r="E5873" s="36" t="s">
        <v>18331</v>
      </c>
      <c r="F5873" s="36" t="s">
        <v>18318</v>
      </c>
      <c r="G5873" s="36" t="s">
        <v>121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14029</v>
      </c>
      <c r="C5874" s="36" t="s">
        <v>120</v>
      </c>
      <c r="D5874" s="36" t="s">
        <v>18287</v>
      </c>
      <c r="E5874" s="36" t="s">
        <v>18332</v>
      </c>
      <c r="F5874" s="36" t="s">
        <v>18318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10906</v>
      </c>
      <c r="C5875" s="36" t="s">
        <v>120</v>
      </c>
      <c r="D5875" s="36" t="s">
        <v>18287</v>
      </c>
      <c r="E5875" s="36" t="s">
        <v>18333</v>
      </c>
      <c r="F5875" s="36" t="s">
        <v>18318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10907</v>
      </c>
      <c r="C5876" s="36" t="s">
        <v>120</v>
      </c>
      <c r="D5876" s="36" t="s">
        <v>18287</v>
      </c>
      <c r="E5876" s="36" t="s">
        <v>18334</v>
      </c>
      <c r="F5876" s="36" t="s">
        <v>18318</v>
      </c>
      <c r="G5876" s="36" t="s">
        <v>121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10908</v>
      </c>
      <c r="C5877" s="36" t="s">
        <v>120</v>
      </c>
      <c r="D5877" s="36" t="s">
        <v>18287</v>
      </c>
      <c r="E5877" s="36" t="s">
        <v>18335</v>
      </c>
      <c r="F5877" s="36" t="s">
        <v>18318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10909</v>
      </c>
      <c r="C5878" s="36" t="s">
        <v>120</v>
      </c>
      <c r="D5878" s="36" t="s">
        <v>18287</v>
      </c>
      <c r="E5878" s="36" t="s">
        <v>19256</v>
      </c>
      <c r="F5878" s="36" t="s">
        <v>18318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14479</v>
      </c>
      <c r="C5879" s="36" t="s">
        <v>120</v>
      </c>
      <c r="D5879" s="36" t="s">
        <v>18287</v>
      </c>
      <c r="E5879" s="36" t="s">
        <v>18336</v>
      </c>
      <c r="F5879" s="36" t="s">
        <v>18318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13853</v>
      </c>
      <c r="C5880" s="36" t="s">
        <v>120</v>
      </c>
      <c r="D5880" s="36" t="s">
        <v>18287</v>
      </c>
      <c r="E5880" s="36" t="s">
        <v>16823</v>
      </c>
      <c r="F5880" s="36" t="s">
        <v>18318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10910</v>
      </c>
      <c r="C5881" s="36" t="s">
        <v>120</v>
      </c>
      <c r="D5881" s="36" t="s">
        <v>18287</v>
      </c>
      <c r="E5881" s="36" t="s">
        <v>18337</v>
      </c>
      <c r="F5881" s="36" t="s">
        <v>18318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10911</v>
      </c>
      <c r="C5882" s="36" t="s">
        <v>120</v>
      </c>
      <c r="D5882" s="36" t="s">
        <v>18287</v>
      </c>
      <c r="E5882" s="36" t="s">
        <v>18338</v>
      </c>
      <c r="F5882" s="36" t="s">
        <v>18318</v>
      </c>
      <c r="G5882" s="36" t="s">
        <v>121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10912</v>
      </c>
      <c r="C5883" s="36" t="s">
        <v>120</v>
      </c>
      <c r="D5883" s="36" t="s">
        <v>18287</v>
      </c>
      <c r="E5883" s="36" t="s">
        <v>18339</v>
      </c>
      <c r="F5883" s="36" t="s">
        <v>18318</v>
      </c>
      <c r="G5883" s="36" t="s">
        <v>121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10913</v>
      </c>
      <c r="C5884" s="36" t="s">
        <v>120</v>
      </c>
      <c r="D5884" s="36" t="s">
        <v>18287</v>
      </c>
      <c r="E5884" s="36" t="s">
        <v>18340</v>
      </c>
      <c r="F5884" s="36" t="s">
        <v>18318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14376</v>
      </c>
      <c r="C5885" s="36" t="s">
        <v>188</v>
      </c>
      <c r="D5885" s="36" t="s">
        <v>18287</v>
      </c>
      <c r="E5885" s="36" t="s">
        <v>16939</v>
      </c>
      <c r="F5885" s="36" t="s">
        <v>18318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14377</v>
      </c>
      <c r="C5886" s="36" t="s">
        <v>188</v>
      </c>
      <c r="D5886" s="36" t="s">
        <v>18287</v>
      </c>
      <c r="E5886" s="36" t="s">
        <v>18341</v>
      </c>
      <c r="F5886" s="36" t="s">
        <v>18318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14777</v>
      </c>
      <c r="C5887" s="36" t="s">
        <v>188</v>
      </c>
      <c r="D5887" s="36" t="s">
        <v>18287</v>
      </c>
      <c r="E5887" s="36" t="s">
        <v>17028</v>
      </c>
      <c r="F5887" s="36" t="s">
        <v>18318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14778</v>
      </c>
      <c r="C5888" s="36" t="s">
        <v>188</v>
      </c>
      <c r="D5888" s="36" t="s">
        <v>18287</v>
      </c>
      <c r="E5888" s="36" t="s">
        <v>18910</v>
      </c>
      <c r="F5888" s="36" t="s">
        <v>18318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15477</v>
      </c>
      <c r="C5889" s="36" t="s">
        <v>188</v>
      </c>
      <c r="D5889" s="36" t="s">
        <v>18287</v>
      </c>
      <c r="E5889" s="36" t="s">
        <v>18342</v>
      </c>
      <c r="F5889" s="36" t="s">
        <v>18318</v>
      </c>
      <c r="G5889" s="36" t="s">
        <v>121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14779</v>
      </c>
      <c r="C5890" s="36" t="s">
        <v>188</v>
      </c>
      <c r="D5890" s="36" t="s">
        <v>18287</v>
      </c>
      <c r="E5890" s="36" t="s">
        <v>17869</v>
      </c>
      <c r="F5890" s="36" t="s">
        <v>18318</v>
      </c>
      <c r="G5890" s="36" t="s">
        <v>121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10914</v>
      </c>
      <c r="C5891" s="36" t="s">
        <v>188</v>
      </c>
      <c r="D5891" s="36" t="s">
        <v>18287</v>
      </c>
      <c r="E5891" s="36" t="s">
        <v>17849</v>
      </c>
      <c r="F5891" s="36" t="s">
        <v>18318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10915</v>
      </c>
      <c r="C5892" s="36" t="s">
        <v>188</v>
      </c>
      <c r="D5892" s="36" t="s">
        <v>18287</v>
      </c>
      <c r="E5892" s="36" t="s">
        <v>28679</v>
      </c>
      <c r="F5892" s="36" t="s">
        <v>18318</v>
      </c>
      <c r="G5892" s="36" t="s">
        <v>121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14030</v>
      </c>
      <c r="C5893" s="36" t="s">
        <v>188</v>
      </c>
      <c r="D5893" s="36" t="s">
        <v>18287</v>
      </c>
      <c r="E5893" s="36" t="s">
        <v>28680</v>
      </c>
      <c r="F5893" s="36" t="s">
        <v>18318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14031</v>
      </c>
      <c r="C5894" s="36" t="s">
        <v>188</v>
      </c>
      <c r="D5894" s="36" t="s">
        <v>18287</v>
      </c>
      <c r="E5894" s="36" t="s">
        <v>28681</v>
      </c>
      <c r="F5894" s="36" t="s">
        <v>18318</v>
      </c>
      <c r="G5894" s="36" t="s">
        <v>121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14032</v>
      </c>
      <c r="C5895" s="36" t="s">
        <v>188</v>
      </c>
      <c r="D5895" s="36" t="s">
        <v>18287</v>
      </c>
      <c r="E5895" s="36" t="s">
        <v>28682</v>
      </c>
      <c r="F5895" s="36" t="s">
        <v>18318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14033</v>
      </c>
      <c r="C5896" s="36" t="s">
        <v>188</v>
      </c>
      <c r="D5896" s="36" t="s">
        <v>18287</v>
      </c>
      <c r="E5896" s="36" t="s">
        <v>28683</v>
      </c>
      <c r="F5896" s="36" t="s">
        <v>18318</v>
      </c>
      <c r="G5896" s="36" t="s">
        <v>121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14235</v>
      </c>
      <c r="C5897" s="36" t="s">
        <v>188</v>
      </c>
      <c r="D5897" s="36" t="s">
        <v>18287</v>
      </c>
      <c r="E5897" s="36" t="s">
        <v>28684</v>
      </c>
      <c r="F5897" s="36" t="s">
        <v>18318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10916</v>
      </c>
      <c r="C5898" s="36" t="s">
        <v>188</v>
      </c>
      <c r="D5898" s="36" t="s">
        <v>18287</v>
      </c>
      <c r="E5898" s="36" t="s">
        <v>28685</v>
      </c>
      <c r="F5898" s="36" t="s">
        <v>18318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10917</v>
      </c>
      <c r="C5899" s="36" t="s">
        <v>188</v>
      </c>
      <c r="D5899" s="36" t="s">
        <v>18287</v>
      </c>
      <c r="E5899" s="36" t="s">
        <v>28686</v>
      </c>
      <c r="F5899" s="36" t="s">
        <v>18318</v>
      </c>
      <c r="G5899" s="36" t="s">
        <v>121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25368</v>
      </c>
      <c r="C5900" s="36" t="s">
        <v>188</v>
      </c>
      <c r="D5900" s="36" t="s">
        <v>18287</v>
      </c>
      <c r="E5900" s="36" t="s">
        <v>28687</v>
      </c>
      <c r="F5900" s="36" t="s">
        <v>18318</v>
      </c>
      <c r="G5900" s="36" t="s">
        <v>121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14780</v>
      </c>
      <c r="C5901" s="36" t="s">
        <v>188</v>
      </c>
      <c r="D5901" s="36" t="s">
        <v>18287</v>
      </c>
      <c r="E5901" s="36" t="s">
        <v>18469</v>
      </c>
      <c r="F5901" s="36" t="s">
        <v>18318</v>
      </c>
      <c r="G5901" s="36" t="s">
        <v>121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14781</v>
      </c>
      <c r="C5902" s="36" t="s">
        <v>188</v>
      </c>
      <c r="D5902" s="36" t="s">
        <v>18287</v>
      </c>
      <c r="E5902" s="36" t="s">
        <v>26388</v>
      </c>
      <c r="F5902" s="36" t="s">
        <v>18318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10918</v>
      </c>
      <c r="C5903" s="36" t="s">
        <v>188</v>
      </c>
      <c r="D5903" s="36" t="s">
        <v>18287</v>
      </c>
      <c r="E5903" s="36" t="s">
        <v>28688</v>
      </c>
      <c r="F5903" s="36" t="s">
        <v>18318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10919</v>
      </c>
      <c r="C5904" s="36" t="s">
        <v>188</v>
      </c>
      <c r="D5904" s="36" t="s">
        <v>18287</v>
      </c>
      <c r="E5904" s="36" t="s">
        <v>28689</v>
      </c>
      <c r="F5904" s="36" t="s">
        <v>18318</v>
      </c>
      <c r="G5904" s="36" t="s">
        <v>121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10920</v>
      </c>
      <c r="C5905" s="36" t="s">
        <v>188</v>
      </c>
      <c r="D5905" s="36" t="s">
        <v>18287</v>
      </c>
      <c r="E5905" s="36" t="s">
        <v>28690</v>
      </c>
      <c r="F5905" s="36" t="s">
        <v>18318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10921</v>
      </c>
      <c r="C5906" s="36" t="s">
        <v>188</v>
      </c>
      <c r="D5906" s="36" t="s">
        <v>18287</v>
      </c>
      <c r="E5906" s="36" t="s">
        <v>28691</v>
      </c>
      <c r="F5906" s="36" t="s">
        <v>18318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10922</v>
      </c>
      <c r="C5907" s="36" t="s">
        <v>188</v>
      </c>
      <c r="D5907" s="36" t="s">
        <v>18287</v>
      </c>
      <c r="E5907" s="36" t="s">
        <v>18343</v>
      </c>
      <c r="F5907" s="36" t="s">
        <v>18318</v>
      </c>
      <c r="G5907" s="36" t="s">
        <v>121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10923</v>
      </c>
      <c r="C5908" s="36" t="s">
        <v>188</v>
      </c>
      <c r="D5908" s="36" t="s">
        <v>18287</v>
      </c>
      <c r="E5908" s="36" t="s">
        <v>18344</v>
      </c>
      <c r="F5908" s="36" t="s">
        <v>18318</v>
      </c>
      <c r="G5908" s="36" t="s">
        <v>121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10924</v>
      </c>
      <c r="C5909" s="36" t="s">
        <v>188</v>
      </c>
      <c r="D5909" s="36" t="s">
        <v>18287</v>
      </c>
      <c r="E5909" s="36" t="s">
        <v>18345</v>
      </c>
      <c r="F5909" s="36" t="s">
        <v>18318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10925</v>
      </c>
      <c r="C5910" s="36" t="s">
        <v>188</v>
      </c>
      <c r="D5910" s="36" t="s">
        <v>18287</v>
      </c>
      <c r="E5910" s="36" t="s">
        <v>18346</v>
      </c>
      <c r="F5910" s="36" t="s">
        <v>18318</v>
      </c>
      <c r="G5910" s="36" t="s">
        <v>121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14480</v>
      </c>
      <c r="C5911" s="36" t="s">
        <v>120</v>
      </c>
      <c r="D5911" s="36" t="s">
        <v>18287</v>
      </c>
      <c r="E5911" s="36" t="s">
        <v>18347</v>
      </c>
      <c r="F5911" s="36" t="s">
        <v>18348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10926</v>
      </c>
      <c r="C5912" s="36" t="s">
        <v>120</v>
      </c>
      <c r="D5912" s="36" t="s">
        <v>18287</v>
      </c>
      <c r="E5912" s="36" t="s">
        <v>18349</v>
      </c>
      <c r="F5912" s="36" t="s">
        <v>18348</v>
      </c>
      <c r="G5912" s="36" t="s">
        <v>121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14481</v>
      </c>
      <c r="C5913" s="36" t="s">
        <v>120</v>
      </c>
      <c r="D5913" s="36" t="s">
        <v>18287</v>
      </c>
      <c r="E5913" s="36" t="s">
        <v>18350</v>
      </c>
      <c r="F5913" s="36" t="s">
        <v>18351</v>
      </c>
      <c r="G5913" s="36" t="s">
        <v>121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28692</v>
      </c>
      <c r="C5914" s="36" t="s">
        <v>120</v>
      </c>
      <c r="D5914" s="36" t="s">
        <v>18287</v>
      </c>
      <c r="E5914" s="36" t="s">
        <v>28693</v>
      </c>
      <c r="F5914" s="36" t="s">
        <v>18846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28694</v>
      </c>
      <c r="C5915" s="36" t="s">
        <v>120</v>
      </c>
      <c r="D5915" s="36" t="s">
        <v>18287</v>
      </c>
      <c r="E5915" s="36" t="s">
        <v>28695</v>
      </c>
      <c r="F5915" s="36" t="s">
        <v>18846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23557</v>
      </c>
      <c r="C5916" s="36" t="s">
        <v>120</v>
      </c>
      <c r="D5916" s="36" t="s">
        <v>18287</v>
      </c>
      <c r="E5916" s="36" t="s">
        <v>28696</v>
      </c>
      <c r="F5916" s="36" t="s">
        <v>18846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24323</v>
      </c>
      <c r="C5917" s="36" t="s">
        <v>120</v>
      </c>
      <c r="D5917" s="36" t="s">
        <v>18287</v>
      </c>
      <c r="E5917" s="36" t="s">
        <v>24638</v>
      </c>
      <c r="F5917" s="36" t="s">
        <v>18846</v>
      </c>
      <c r="G5917" s="36" t="s">
        <v>121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21199</v>
      </c>
      <c r="C5918" s="36" t="s">
        <v>120</v>
      </c>
      <c r="D5918" s="36" t="s">
        <v>18287</v>
      </c>
      <c r="E5918" s="36" t="s">
        <v>22648</v>
      </c>
      <c r="F5918" s="36" t="s">
        <v>18846</v>
      </c>
      <c r="G5918" s="36" t="s">
        <v>121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19957</v>
      </c>
      <c r="C5919" s="36" t="s">
        <v>120</v>
      </c>
      <c r="D5919" s="36" t="s">
        <v>18287</v>
      </c>
      <c r="E5919" s="36" t="s">
        <v>22276</v>
      </c>
      <c r="F5919" s="36" t="s">
        <v>18846</v>
      </c>
      <c r="G5919" s="36" t="s">
        <v>121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19565</v>
      </c>
      <c r="C5920" s="36" t="s">
        <v>120</v>
      </c>
      <c r="D5920" s="36" t="s">
        <v>18287</v>
      </c>
      <c r="E5920" s="36" t="s">
        <v>19566</v>
      </c>
      <c r="F5920" s="36" t="s">
        <v>18846</v>
      </c>
      <c r="G5920" s="36" t="s">
        <v>121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18844</v>
      </c>
      <c r="C5921" s="36" t="s">
        <v>120</v>
      </c>
      <c r="D5921" s="36" t="s">
        <v>18287</v>
      </c>
      <c r="E5921" s="36" t="s">
        <v>18845</v>
      </c>
      <c r="F5921" s="36" t="s">
        <v>18846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19111</v>
      </c>
      <c r="C5922" s="36" t="s">
        <v>120</v>
      </c>
      <c r="D5922" s="36" t="s">
        <v>18287</v>
      </c>
      <c r="E5922" s="36" t="s">
        <v>19112</v>
      </c>
      <c r="F5922" s="36" t="s">
        <v>18846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25706</v>
      </c>
      <c r="C5923" s="36" t="s">
        <v>188</v>
      </c>
      <c r="D5923" s="36" t="s">
        <v>18287</v>
      </c>
      <c r="E5923" s="36" t="s">
        <v>28697</v>
      </c>
      <c r="F5923" s="36" t="s">
        <v>18846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25707</v>
      </c>
      <c r="C5924" s="36" t="s">
        <v>188</v>
      </c>
      <c r="D5924" s="36" t="s">
        <v>18287</v>
      </c>
      <c r="E5924" s="36" t="s">
        <v>18501</v>
      </c>
      <c r="F5924" s="36" t="s">
        <v>18846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3379</v>
      </c>
      <c r="B5925" s="36" t="s">
        <v>15182</v>
      </c>
      <c r="C5925" s="36" t="s">
        <v>120</v>
      </c>
      <c r="D5925" s="36" t="s">
        <v>17347</v>
      </c>
      <c r="E5925" s="36" t="s">
        <v>17264</v>
      </c>
      <c r="F5925" s="36" t="s">
        <v>18032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14473</v>
      </c>
      <c r="C5926" s="36" t="s">
        <v>120</v>
      </c>
      <c r="D5926" s="36" t="s">
        <v>17375</v>
      </c>
      <c r="E5926" s="36" t="s">
        <v>16939</v>
      </c>
      <c r="F5926" s="36" t="s">
        <v>18032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21687</v>
      </c>
      <c r="C5927" s="36" t="s">
        <v>120</v>
      </c>
      <c r="D5927" s="36" t="s">
        <v>17913</v>
      </c>
      <c r="E5927" s="36" t="s">
        <v>17087</v>
      </c>
      <c r="F5927" s="36" t="s">
        <v>18032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21688</v>
      </c>
      <c r="C5928" s="36" t="s">
        <v>120</v>
      </c>
      <c r="D5928" s="36" t="s">
        <v>18531</v>
      </c>
      <c r="E5928" s="36" t="s">
        <v>17148</v>
      </c>
      <c r="F5928" s="36" t="s">
        <v>18032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14453</v>
      </c>
      <c r="C5929" s="36" t="s">
        <v>120</v>
      </c>
      <c r="D5929" s="36" t="s">
        <v>17726</v>
      </c>
      <c r="E5929" s="36" t="s">
        <v>17327</v>
      </c>
      <c r="F5929" s="36" t="s">
        <v>18032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14454</v>
      </c>
      <c r="C5930" s="36" t="s">
        <v>120</v>
      </c>
      <c r="D5930" s="36" t="s">
        <v>17511</v>
      </c>
      <c r="E5930" s="36" t="s">
        <v>16924</v>
      </c>
      <c r="F5930" s="36" t="s">
        <v>18032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20447</v>
      </c>
      <c r="C5931" s="36" t="s">
        <v>120</v>
      </c>
      <c r="D5931" s="36" t="s">
        <v>18632</v>
      </c>
      <c r="E5931" s="36" t="s">
        <v>16880</v>
      </c>
      <c r="F5931" s="36" t="s">
        <v>18032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24666</v>
      </c>
      <c r="C5932" s="36" t="s">
        <v>120</v>
      </c>
      <c r="D5932" s="36" t="s">
        <v>17947</v>
      </c>
      <c r="E5932" s="36" t="s">
        <v>17032</v>
      </c>
      <c r="F5932" s="36" t="s">
        <v>18032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25742</v>
      </c>
      <c r="C5933" s="36" t="s">
        <v>120</v>
      </c>
      <c r="D5933" s="36" t="s">
        <v>17558</v>
      </c>
      <c r="E5933" s="36" t="s">
        <v>16884</v>
      </c>
      <c r="F5933" s="36" t="s">
        <v>18032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27381</v>
      </c>
      <c r="C5934" s="36" t="s">
        <v>120</v>
      </c>
      <c r="D5934" s="36" t="s">
        <v>17044</v>
      </c>
      <c r="E5934" s="36" t="s">
        <v>17475</v>
      </c>
      <c r="F5934" s="36" t="s">
        <v>18199</v>
      </c>
      <c r="G5934" s="36" t="s">
        <v>121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27382</v>
      </c>
      <c r="C5935" s="36" t="s">
        <v>120</v>
      </c>
      <c r="D5935" s="36" t="s">
        <v>17046</v>
      </c>
      <c r="E5935" s="36" t="s">
        <v>17068</v>
      </c>
      <c r="F5935" s="36" t="s">
        <v>18199</v>
      </c>
      <c r="G5935" s="36" t="s">
        <v>121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27383</v>
      </c>
      <c r="C5936" s="36" t="s">
        <v>120</v>
      </c>
      <c r="D5936" s="36" t="s">
        <v>17324</v>
      </c>
      <c r="E5936" s="36" t="s">
        <v>17023</v>
      </c>
      <c r="F5936" s="36" t="s">
        <v>18199</v>
      </c>
      <c r="G5936" s="36" t="s">
        <v>121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28524</v>
      </c>
      <c r="C5937" s="36" t="s">
        <v>120</v>
      </c>
      <c r="D5937" s="36" t="s">
        <v>17724</v>
      </c>
      <c r="E5937" s="36" t="s">
        <v>16835</v>
      </c>
      <c r="F5937" s="36" t="s">
        <v>18210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28480</v>
      </c>
      <c r="C5938" s="36" t="s">
        <v>120</v>
      </c>
      <c r="D5938" s="36" t="s">
        <v>17046</v>
      </c>
      <c r="E5938" s="36" t="s">
        <v>17328</v>
      </c>
      <c r="F5938" s="36" t="s">
        <v>18210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20965</v>
      </c>
      <c r="C5939" s="36" t="s">
        <v>188</v>
      </c>
      <c r="D5939" s="36" t="s">
        <v>17773</v>
      </c>
      <c r="E5939" s="36" t="s">
        <v>16877</v>
      </c>
      <c r="F5939" s="36" t="s">
        <v>18032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20966</v>
      </c>
      <c r="C5940" s="36" t="s">
        <v>188</v>
      </c>
      <c r="D5940" s="36" t="s">
        <v>17373</v>
      </c>
      <c r="E5940" s="36" t="s">
        <v>17000</v>
      </c>
      <c r="F5940" s="36" t="s">
        <v>18032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14455</v>
      </c>
      <c r="C5941" s="36" t="s">
        <v>188</v>
      </c>
      <c r="D5941" s="36" t="s">
        <v>17347</v>
      </c>
      <c r="E5941" s="36" t="s">
        <v>17390</v>
      </c>
      <c r="F5941" s="36" t="s">
        <v>18032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20967</v>
      </c>
      <c r="C5942" s="36" t="s">
        <v>188</v>
      </c>
      <c r="D5942" s="36" t="s">
        <v>17375</v>
      </c>
      <c r="E5942" s="36" t="s">
        <v>16850</v>
      </c>
      <c r="F5942" s="36" t="s">
        <v>18032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22963</v>
      </c>
      <c r="C5943" s="36" t="s">
        <v>188</v>
      </c>
      <c r="D5943" s="36" t="s">
        <v>17913</v>
      </c>
      <c r="E5943" s="36" t="s">
        <v>16841</v>
      </c>
      <c r="F5943" s="36" t="s">
        <v>18032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23197</v>
      </c>
      <c r="C5944" s="36" t="s">
        <v>188</v>
      </c>
      <c r="D5944" s="36" t="s">
        <v>18531</v>
      </c>
      <c r="E5944" s="36" t="s">
        <v>17243</v>
      </c>
      <c r="F5944" s="36" t="s">
        <v>18032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23198</v>
      </c>
      <c r="C5945" s="36" t="s">
        <v>188</v>
      </c>
      <c r="D5945" s="36" t="s">
        <v>17726</v>
      </c>
      <c r="E5945" s="36" t="s">
        <v>17565</v>
      </c>
      <c r="F5945" s="36" t="s">
        <v>18032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24402</v>
      </c>
      <c r="C5946" s="36" t="s">
        <v>188</v>
      </c>
      <c r="D5946" s="36" t="s">
        <v>17511</v>
      </c>
      <c r="E5946" s="36" t="s">
        <v>17263</v>
      </c>
      <c r="F5946" s="36" t="s">
        <v>18032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27888</v>
      </c>
      <c r="C5947" s="36" t="s">
        <v>188</v>
      </c>
      <c r="D5947" s="36" t="s">
        <v>17347</v>
      </c>
      <c r="E5947" s="36" t="s">
        <v>17023</v>
      </c>
      <c r="F5947" s="36" t="s">
        <v>18199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27889</v>
      </c>
      <c r="C5948" s="36" t="s">
        <v>188</v>
      </c>
      <c r="D5948" s="36" t="s">
        <v>17348</v>
      </c>
      <c r="E5948" s="36" t="s">
        <v>17032</v>
      </c>
      <c r="F5948" s="36" t="s">
        <v>18199</v>
      </c>
      <c r="G5948" s="36" t="s">
        <v>123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27890</v>
      </c>
      <c r="C5949" s="36" t="s">
        <v>188</v>
      </c>
      <c r="D5949" s="36" t="s">
        <v>17096</v>
      </c>
      <c r="E5949" s="36" t="s">
        <v>17260</v>
      </c>
      <c r="F5949" s="36" t="s">
        <v>18199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27891</v>
      </c>
      <c r="C5950" s="36" t="s">
        <v>188</v>
      </c>
      <c r="D5950" s="36" t="s">
        <v>17324</v>
      </c>
      <c r="E5950" s="36" t="s">
        <v>16972</v>
      </c>
      <c r="F5950" s="36" t="s">
        <v>18199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9710</v>
      </c>
      <c r="B5951" s="36" t="s">
        <v>9711</v>
      </c>
      <c r="C5951" s="36" t="s">
        <v>120</v>
      </c>
      <c r="D5951" s="36" t="s">
        <v>17144</v>
      </c>
      <c r="E5951" s="36" t="s">
        <v>16912</v>
      </c>
      <c r="F5951" s="36" t="s">
        <v>18032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9759</v>
      </c>
      <c r="C5952" s="36" t="s">
        <v>120</v>
      </c>
      <c r="D5952" s="36" t="s">
        <v>17149</v>
      </c>
      <c r="E5952" s="36" t="s">
        <v>16823</v>
      </c>
      <c r="F5952" s="36" t="s">
        <v>18032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12871</v>
      </c>
      <c r="C5953" s="36" t="s">
        <v>120</v>
      </c>
      <c r="D5953" s="36" t="s">
        <v>18055</v>
      </c>
      <c r="E5953" s="36" t="s">
        <v>16957</v>
      </c>
      <c r="F5953" s="36" t="s">
        <v>18032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20853</v>
      </c>
      <c r="C5954" s="36" t="s">
        <v>120</v>
      </c>
      <c r="D5954" s="36" t="s">
        <v>20854</v>
      </c>
      <c r="E5954" s="36" t="s">
        <v>16821</v>
      </c>
      <c r="F5954" s="36" t="s">
        <v>18032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9760</v>
      </c>
      <c r="C5955" s="36" t="s">
        <v>120</v>
      </c>
      <c r="D5955" s="36" t="s">
        <v>17489</v>
      </c>
      <c r="E5955" s="36" t="s">
        <v>16822</v>
      </c>
      <c r="F5955" s="36" t="s">
        <v>18032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12872</v>
      </c>
      <c r="C5956" s="36" t="s">
        <v>120</v>
      </c>
      <c r="D5956" s="36" t="s">
        <v>17491</v>
      </c>
      <c r="E5956" s="36" t="s">
        <v>16819</v>
      </c>
      <c r="F5956" s="36" t="s">
        <v>18032</v>
      </c>
      <c r="G5956" s="36" t="s">
        <v>123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8245</v>
      </c>
      <c r="C5957" s="36" t="s">
        <v>120</v>
      </c>
      <c r="D5957" s="36" t="s">
        <v>18056</v>
      </c>
      <c r="E5957" s="36" t="s">
        <v>16819</v>
      </c>
      <c r="F5957" s="36" t="s">
        <v>18032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8246</v>
      </c>
      <c r="C5958" s="36" t="s">
        <v>120</v>
      </c>
      <c r="D5958" s="36" t="s">
        <v>18057</v>
      </c>
      <c r="E5958" s="36" t="s">
        <v>16957</v>
      </c>
      <c r="F5958" s="36" t="s">
        <v>18032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122</v>
      </c>
      <c r="B5959" s="36" t="s">
        <v>8247</v>
      </c>
      <c r="C5959" s="36" t="s">
        <v>120</v>
      </c>
      <c r="D5959" s="36" t="s">
        <v>18058</v>
      </c>
      <c r="E5959" s="36" t="s">
        <v>16819</v>
      </c>
      <c r="F5959" s="36" t="s">
        <v>18032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20420</v>
      </c>
      <c r="C5960" s="36" t="s">
        <v>120</v>
      </c>
      <c r="D5960" s="36" t="s">
        <v>17209</v>
      </c>
      <c r="E5960" s="36" t="s">
        <v>16981</v>
      </c>
      <c r="F5960" s="36" t="s">
        <v>18032</v>
      </c>
      <c r="G5960" s="36" t="s">
        <v>121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22692</v>
      </c>
      <c r="C5961" s="36" t="s">
        <v>120</v>
      </c>
      <c r="D5961" s="36" t="s">
        <v>17637</v>
      </c>
      <c r="E5961" s="36" t="s">
        <v>17678</v>
      </c>
      <c r="F5961" s="36" t="s">
        <v>18032</v>
      </c>
      <c r="G5961" s="36" t="s">
        <v>121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24667</v>
      </c>
      <c r="C5962" s="36" t="s">
        <v>120</v>
      </c>
      <c r="D5962" s="36" t="s">
        <v>17212</v>
      </c>
      <c r="E5962" s="36" t="s">
        <v>17562</v>
      </c>
      <c r="F5962" s="36" t="s">
        <v>18032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20591</v>
      </c>
      <c r="C5963" s="36" t="s">
        <v>120</v>
      </c>
      <c r="D5963" s="36" t="s">
        <v>17638</v>
      </c>
      <c r="E5963" s="36" t="s">
        <v>17522</v>
      </c>
      <c r="F5963" s="36" t="s">
        <v>18032</v>
      </c>
      <c r="G5963" s="36" t="s">
        <v>121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22503</v>
      </c>
      <c r="C5964" s="36" t="s">
        <v>120</v>
      </c>
      <c r="D5964" s="36" t="s">
        <v>17240</v>
      </c>
      <c r="E5964" s="36" t="s">
        <v>17332</v>
      </c>
      <c r="F5964" s="36" t="s">
        <v>18032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24710</v>
      </c>
      <c r="C5965" s="36" t="s">
        <v>120</v>
      </c>
      <c r="D5965" s="36" t="s">
        <v>17215</v>
      </c>
      <c r="E5965" s="36" t="s">
        <v>17087</v>
      </c>
      <c r="F5965" s="36" t="s">
        <v>18032</v>
      </c>
      <c r="G5965" s="36" t="s">
        <v>121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20592</v>
      </c>
      <c r="C5966" s="36" t="s">
        <v>120</v>
      </c>
      <c r="D5966" s="36" t="s">
        <v>17244</v>
      </c>
      <c r="E5966" s="36" t="s">
        <v>16969</v>
      </c>
      <c r="F5966" s="36" t="s">
        <v>18032</v>
      </c>
      <c r="G5966" s="36" t="s">
        <v>121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24352</v>
      </c>
      <c r="C5967" s="36" t="s">
        <v>120</v>
      </c>
      <c r="D5967" s="36" t="s">
        <v>17129</v>
      </c>
      <c r="E5967" s="36" t="s">
        <v>17678</v>
      </c>
      <c r="F5967" s="36" t="s">
        <v>18032</v>
      </c>
      <c r="G5967" s="36" t="s">
        <v>123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20246</v>
      </c>
      <c r="C5968" s="36" t="s">
        <v>120</v>
      </c>
      <c r="D5968" s="36" t="s">
        <v>17639</v>
      </c>
      <c r="E5968" s="36" t="s">
        <v>17023</v>
      </c>
      <c r="F5968" s="36" t="s">
        <v>18032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25743</v>
      </c>
      <c r="C5969" s="36" t="s">
        <v>120</v>
      </c>
      <c r="D5969" s="36" t="s">
        <v>17131</v>
      </c>
      <c r="E5969" s="36" t="s">
        <v>17002</v>
      </c>
      <c r="F5969" s="36" t="s">
        <v>18032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24345</v>
      </c>
      <c r="C5970" s="36" t="s">
        <v>120</v>
      </c>
      <c r="D5970" s="36" t="s">
        <v>17132</v>
      </c>
      <c r="E5970" s="36" t="s">
        <v>16975</v>
      </c>
      <c r="F5970" s="36" t="s">
        <v>18032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24054</v>
      </c>
      <c r="C5971" s="36" t="s">
        <v>120</v>
      </c>
      <c r="D5971" s="36" t="s">
        <v>17135</v>
      </c>
      <c r="E5971" s="36" t="s">
        <v>17357</v>
      </c>
      <c r="F5971" s="36" t="s">
        <v>18032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14603</v>
      </c>
      <c r="C5972" s="36" t="s">
        <v>120</v>
      </c>
      <c r="D5972" s="36" t="s">
        <v>17251</v>
      </c>
      <c r="E5972" s="36" t="s">
        <v>17070</v>
      </c>
      <c r="F5972" s="36" t="s">
        <v>18032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16271</v>
      </c>
      <c r="C5973" s="36" t="s">
        <v>120</v>
      </c>
      <c r="D5973" s="36" t="s">
        <v>17137</v>
      </c>
      <c r="E5973" s="36" t="s">
        <v>16923</v>
      </c>
      <c r="F5973" s="36" t="s">
        <v>18032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24346</v>
      </c>
      <c r="C5974" s="36" t="s">
        <v>120</v>
      </c>
      <c r="D5974" s="36" t="s">
        <v>17139</v>
      </c>
      <c r="E5974" s="36" t="s">
        <v>16880</v>
      </c>
      <c r="F5974" s="36" t="s">
        <v>18032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24055</v>
      </c>
      <c r="C5975" s="36" t="s">
        <v>120</v>
      </c>
      <c r="D5975" s="36" t="s">
        <v>17143</v>
      </c>
      <c r="E5975" s="36" t="s">
        <v>16842</v>
      </c>
      <c r="F5975" s="36" t="s">
        <v>18032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24017</v>
      </c>
      <c r="C5976" s="36" t="s">
        <v>120</v>
      </c>
      <c r="D5976" s="36" t="s">
        <v>17387</v>
      </c>
      <c r="E5976" s="36" t="s">
        <v>16912</v>
      </c>
      <c r="F5976" s="36" t="s">
        <v>18032</v>
      </c>
      <c r="G5976" s="36" t="s">
        <v>121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14161</v>
      </c>
      <c r="C5977" s="36" t="s">
        <v>120</v>
      </c>
      <c r="D5977" s="36" t="s">
        <v>17147</v>
      </c>
      <c r="E5977" s="36" t="s">
        <v>16874</v>
      </c>
      <c r="F5977" s="36" t="s">
        <v>18032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24353</v>
      </c>
      <c r="C5978" s="36" t="s">
        <v>120</v>
      </c>
      <c r="D5978" s="36" t="s">
        <v>24354</v>
      </c>
      <c r="E5978" s="36" t="s">
        <v>16958</v>
      </c>
      <c r="F5978" s="36" t="s">
        <v>18032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27628</v>
      </c>
      <c r="C5979" s="36" t="s">
        <v>120</v>
      </c>
      <c r="D5979" s="36" t="s">
        <v>17125</v>
      </c>
      <c r="E5979" s="36" t="s">
        <v>16824</v>
      </c>
      <c r="F5979" s="36" t="s">
        <v>18199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22573</v>
      </c>
      <c r="C5980" s="36" t="s">
        <v>120</v>
      </c>
      <c r="D5980" s="36" t="s">
        <v>17215</v>
      </c>
      <c r="E5980" s="36" t="s">
        <v>16829</v>
      </c>
      <c r="F5980" s="36" t="s">
        <v>18199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27629</v>
      </c>
      <c r="C5981" s="36" t="s">
        <v>120</v>
      </c>
      <c r="D5981" s="36" t="s">
        <v>17244</v>
      </c>
      <c r="E5981" s="36" t="s">
        <v>17565</v>
      </c>
      <c r="F5981" s="36" t="s">
        <v>18199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23007</v>
      </c>
      <c r="C5982" s="36" t="s">
        <v>120</v>
      </c>
      <c r="D5982" s="36" t="s">
        <v>17248</v>
      </c>
      <c r="E5982" s="36" t="s">
        <v>17752</v>
      </c>
      <c r="F5982" s="36" t="s">
        <v>18199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22213</v>
      </c>
      <c r="C5983" s="36" t="s">
        <v>120</v>
      </c>
      <c r="D5983" s="36" t="s">
        <v>17129</v>
      </c>
      <c r="E5983" s="36" t="s">
        <v>16889</v>
      </c>
      <c r="F5983" s="36" t="s">
        <v>18199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25136</v>
      </c>
      <c r="C5984" s="36" t="s">
        <v>120</v>
      </c>
      <c r="D5984" s="36" t="s">
        <v>17130</v>
      </c>
      <c r="E5984" s="36" t="s">
        <v>17032</v>
      </c>
      <c r="F5984" s="36" t="s">
        <v>18199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23845</v>
      </c>
      <c r="C5985" s="36" t="s">
        <v>120</v>
      </c>
      <c r="D5985" s="36" t="s">
        <v>17131</v>
      </c>
      <c r="E5985" s="36" t="s">
        <v>16970</v>
      </c>
      <c r="F5985" s="36" t="s">
        <v>18199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25487</v>
      </c>
      <c r="C5986" s="36" t="s">
        <v>120</v>
      </c>
      <c r="D5986" s="36" t="s">
        <v>17133</v>
      </c>
      <c r="E5986" s="36" t="s">
        <v>17219</v>
      </c>
      <c r="F5986" s="36" t="s">
        <v>18199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14948</v>
      </c>
      <c r="C5987" s="36" t="s">
        <v>120</v>
      </c>
      <c r="D5987" s="36" t="s">
        <v>17251</v>
      </c>
      <c r="E5987" s="36" t="s">
        <v>17326</v>
      </c>
      <c r="F5987" s="36" t="s">
        <v>18199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14828</v>
      </c>
      <c r="C5988" s="36" t="s">
        <v>120</v>
      </c>
      <c r="D5988" s="36" t="s">
        <v>17135</v>
      </c>
      <c r="E5988" s="36" t="s">
        <v>17457</v>
      </c>
      <c r="F5988" s="36" t="s">
        <v>18199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14829</v>
      </c>
      <c r="C5989" s="36" t="s">
        <v>120</v>
      </c>
      <c r="D5989" s="36" t="s">
        <v>17137</v>
      </c>
      <c r="E5989" s="36" t="s">
        <v>17235</v>
      </c>
      <c r="F5989" s="36" t="s">
        <v>18199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21582</v>
      </c>
      <c r="C5990" s="36" t="s">
        <v>120</v>
      </c>
      <c r="D5990" s="36" t="s">
        <v>17138</v>
      </c>
      <c r="E5990" s="36" t="s">
        <v>17053</v>
      </c>
      <c r="F5990" s="36" t="s">
        <v>18199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23244</v>
      </c>
      <c r="C5991" s="36" t="s">
        <v>120</v>
      </c>
      <c r="D5991" s="36" t="s">
        <v>17140</v>
      </c>
      <c r="E5991" s="36" t="s">
        <v>17001</v>
      </c>
      <c r="F5991" s="36" t="s">
        <v>18199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25488</v>
      </c>
      <c r="C5992" s="36" t="s">
        <v>120</v>
      </c>
      <c r="D5992" s="36" t="s">
        <v>17142</v>
      </c>
      <c r="E5992" s="36" t="s">
        <v>17233</v>
      </c>
      <c r="F5992" s="36" t="s">
        <v>18199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27384</v>
      </c>
      <c r="C5993" s="36" t="s">
        <v>120</v>
      </c>
      <c r="D5993" s="36" t="s">
        <v>17144</v>
      </c>
      <c r="E5993" s="36" t="s">
        <v>16850</v>
      </c>
      <c r="F5993" s="36" t="s">
        <v>18199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27630</v>
      </c>
      <c r="C5994" s="36" t="s">
        <v>120</v>
      </c>
      <c r="D5994" s="36" t="s">
        <v>17982</v>
      </c>
      <c r="E5994" s="36" t="s">
        <v>16923</v>
      </c>
      <c r="F5994" s="36" t="s">
        <v>18199</v>
      </c>
      <c r="G5994" s="36" t="s">
        <v>123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27385</v>
      </c>
      <c r="C5995" s="36" t="s">
        <v>120</v>
      </c>
      <c r="D5995" s="36" t="s">
        <v>17145</v>
      </c>
      <c r="E5995" s="36" t="s">
        <v>17050</v>
      </c>
      <c r="F5995" s="36" t="s">
        <v>18199</v>
      </c>
      <c r="G5995" s="36" t="s">
        <v>121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27631</v>
      </c>
      <c r="C5996" s="36" t="s">
        <v>120</v>
      </c>
      <c r="D5996" s="36" t="s">
        <v>17387</v>
      </c>
      <c r="E5996" s="36" t="s">
        <v>17359</v>
      </c>
      <c r="F5996" s="36" t="s">
        <v>18199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27386</v>
      </c>
      <c r="C5997" s="36" t="s">
        <v>120</v>
      </c>
      <c r="D5997" s="36" t="s">
        <v>17147</v>
      </c>
      <c r="E5997" s="36" t="s">
        <v>16877</v>
      </c>
      <c r="F5997" s="36" t="s">
        <v>18199</v>
      </c>
      <c r="G5997" s="36" t="s">
        <v>121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14830</v>
      </c>
      <c r="C5998" s="36" t="s">
        <v>120</v>
      </c>
      <c r="D5998" s="36" t="s">
        <v>17840</v>
      </c>
      <c r="E5998" s="36" t="s">
        <v>17000</v>
      </c>
      <c r="F5998" s="36" t="s">
        <v>18205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8592</v>
      </c>
      <c r="C5999" s="36" t="s">
        <v>120</v>
      </c>
      <c r="D5999" s="36" t="s">
        <v>17834</v>
      </c>
      <c r="E5999" s="36" t="s">
        <v>16850</v>
      </c>
      <c r="F5999" s="36" t="s">
        <v>18205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28311</v>
      </c>
      <c r="C6000" s="36" t="s">
        <v>120</v>
      </c>
      <c r="D6000" s="36" t="s">
        <v>19130</v>
      </c>
      <c r="E6000" s="36" t="s">
        <v>16916</v>
      </c>
      <c r="F6000" s="36" t="s">
        <v>18205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8593</v>
      </c>
      <c r="C6001" s="36" t="s">
        <v>120</v>
      </c>
      <c r="D6001" s="36" t="s">
        <v>18625</v>
      </c>
      <c r="E6001" s="36" t="s">
        <v>16917</v>
      </c>
      <c r="F6001" s="36" t="s">
        <v>18205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28312</v>
      </c>
      <c r="C6002" s="36" t="s">
        <v>120</v>
      </c>
      <c r="D6002" s="36" t="s">
        <v>25601</v>
      </c>
      <c r="E6002" s="36" t="s">
        <v>17190</v>
      </c>
      <c r="F6002" s="36" t="s">
        <v>18205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14949</v>
      </c>
      <c r="C6003" s="36" t="s">
        <v>120</v>
      </c>
      <c r="D6003" s="36" t="s">
        <v>18218</v>
      </c>
      <c r="E6003" s="36" t="s">
        <v>16822</v>
      </c>
      <c r="F6003" s="36" t="s">
        <v>18210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14950</v>
      </c>
      <c r="C6004" s="36" t="s">
        <v>120</v>
      </c>
      <c r="D6004" s="36" t="s">
        <v>18057</v>
      </c>
      <c r="E6004" s="36" t="s">
        <v>16822</v>
      </c>
      <c r="F6004" s="36" t="s">
        <v>18210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8396</v>
      </c>
      <c r="C6005" s="36" t="s">
        <v>120</v>
      </c>
      <c r="D6005" s="36" t="s">
        <v>18219</v>
      </c>
      <c r="E6005" s="36" t="s">
        <v>16821</v>
      </c>
      <c r="F6005" s="36" t="s">
        <v>18210</v>
      </c>
      <c r="G6005" s="36" t="s">
        <v>121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15710</v>
      </c>
      <c r="C6006" s="36" t="s">
        <v>120</v>
      </c>
      <c r="D6006" s="36" t="s">
        <v>18220</v>
      </c>
      <c r="E6006" s="36" t="s">
        <v>17018</v>
      </c>
      <c r="F6006" s="36" t="s">
        <v>18210</v>
      </c>
      <c r="G6006" s="36" t="s">
        <v>121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24340</v>
      </c>
      <c r="C6007" s="36" t="s">
        <v>120</v>
      </c>
      <c r="D6007" s="36" t="s">
        <v>17130</v>
      </c>
      <c r="E6007" s="36" t="s">
        <v>16958</v>
      </c>
      <c r="F6007" s="36" t="s">
        <v>18251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25628</v>
      </c>
      <c r="C6008" s="36" t="s">
        <v>120</v>
      </c>
      <c r="D6008" s="36" t="s">
        <v>17639</v>
      </c>
      <c r="E6008" s="36" t="s">
        <v>17176</v>
      </c>
      <c r="F6008" s="36" t="s">
        <v>18251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26009</v>
      </c>
      <c r="C6009" s="36" t="s">
        <v>120</v>
      </c>
      <c r="D6009" s="36" t="s">
        <v>17131</v>
      </c>
      <c r="E6009" s="36" t="s">
        <v>17075</v>
      </c>
      <c r="F6009" s="36" t="s">
        <v>18251</v>
      </c>
      <c r="G6009" s="36" t="s">
        <v>123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24562</v>
      </c>
      <c r="C6010" s="36" t="s">
        <v>120</v>
      </c>
      <c r="D6010" s="36" t="s">
        <v>17257</v>
      </c>
      <c r="E6010" s="36" t="s">
        <v>17023</v>
      </c>
      <c r="F6010" s="36" t="s">
        <v>18251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24299</v>
      </c>
      <c r="C6011" s="36" t="s">
        <v>120</v>
      </c>
      <c r="D6011" s="36" t="s">
        <v>17142</v>
      </c>
      <c r="E6011" s="36" t="s">
        <v>17219</v>
      </c>
      <c r="F6011" s="36" t="s">
        <v>18251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25629</v>
      </c>
      <c r="C6012" s="36" t="s">
        <v>120</v>
      </c>
      <c r="D6012" s="36" t="s">
        <v>17149</v>
      </c>
      <c r="E6012" s="36" t="s">
        <v>17170</v>
      </c>
      <c r="F6012" s="36" t="s">
        <v>18251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25961</v>
      </c>
      <c r="C6013" s="36" t="s">
        <v>120</v>
      </c>
      <c r="D6013" s="36" t="s">
        <v>18136</v>
      </c>
      <c r="E6013" s="36" t="s">
        <v>16884</v>
      </c>
      <c r="F6013" s="36" t="s">
        <v>18251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15194</v>
      </c>
      <c r="C6014" s="36" t="s">
        <v>120</v>
      </c>
      <c r="D6014" s="36" t="s">
        <v>17212</v>
      </c>
      <c r="E6014" s="36" t="s">
        <v>17746</v>
      </c>
      <c r="F6014" s="36" t="s">
        <v>18253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20518</v>
      </c>
      <c r="C6015" s="36" t="s">
        <v>120</v>
      </c>
      <c r="D6015" s="36" t="s">
        <v>17638</v>
      </c>
      <c r="E6015" s="36" t="s">
        <v>17372</v>
      </c>
      <c r="F6015" s="36" t="s">
        <v>18262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19811</v>
      </c>
      <c r="C6016" s="36" t="s">
        <v>120</v>
      </c>
      <c r="D6016" s="36" t="s">
        <v>19812</v>
      </c>
      <c r="E6016" s="36" t="s">
        <v>16949</v>
      </c>
      <c r="F6016" s="36" t="s">
        <v>18262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24870</v>
      </c>
      <c r="C6017" s="36" t="s">
        <v>120</v>
      </c>
      <c r="D6017" s="36" t="s">
        <v>17254</v>
      </c>
      <c r="E6017" s="36" t="s">
        <v>16870</v>
      </c>
      <c r="F6017" s="36" t="s">
        <v>18262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19813</v>
      </c>
      <c r="C6018" s="36" t="s">
        <v>120</v>
      </c>
      <c r="D6018" s="36" t="s">
        <v>17138</v>
      </c>
      <c r="E6018" s="36" t="s">
        <v>17026</v>
      </c>
      <c r="F6018" s="36" t="s">
        <v>18262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28597</v>
      </c>
      <c r="C6019" s="36" t="s">
        <v>120</v>
      </c>
      <c r="D6019" s="36" t="s">
        <v>17016</v>
      </c>
      <c r="E6019" s="36" t="s">
        <v>17023</v>
      </c>
      <c r="F6019" s="36" t="s">
        <v>18265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8248</v>
      </c>
      <c r="C6020" s="36" t="s">
        <v>188</v>
      </c>
      <c r="D6020" s="36" t="s">
        <v>17144</v>
      </c>
      <c r="E6020" s="36" t="s">
        <v>16935</v>
      </c>
      <c r="F6020" s="36" t="s">
        <v>18032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16272</v>
      </c>
      <c r="C6021" s="36" t="s">
        <v>188</v>
      </c>
      <c r="D6021" s="36" t="s">
        <v>17149</v>
      </c>
      <c r="E6021" s="36" t="s">
        <v>17420</v>
      </c>
      <c r="F6021" s="36" t="s">
        <v>18032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16801</v>
      </c>
      <c r="C6022" s="36" t="s">
        <v>188</v>
      </c>
      <c r="D6022" s="36" t="s">
        <v>18055</v>
      </c>
      <c r="E6022" s="36" t="s">
        <v>17329</v>
      </c>
      <c r="F6022" s="36" t="s">
        <v>18032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21350</v>
      </c>
      <c r="C6023" s="36" t="s">
        <v>188</v>
      </c>
      <c r="D6023" s="36" t="s">
        <v>20854</v>
      </c>
      <c r="E6023" s="36" t="s">
        <v>16991</v>
      </c>
      <c r="F6023" s="36" t="s">
        <v>18032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16802</v>
      </c>
      <c r="C6024" s="36" t="s">
        <v>188</v>
      </c>
      <c r="D6024" s="36" t="s">
        <v>17489</v>
      </c>
      <c r="E6024" s="36" t="s">
        <v>17336</v>
      </c>
      <c r="F6024" s="36" t="s">
        <v>18032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20274</v>
      </c>
      <c r="C6025" s="36" t="s">
        <v>188</v>
      </c>
      <c r="D6025" s="36" t="s">
        <v>17491</v>
      </c>
      <c r="E6025" s="36" t="s">
        <v>25778</v>
      </c>
      <c r="F6025" s="36" t="s">
        <v>18032</v>
      </c>
      <c r="G6025" s="36" t="s">
        <v>123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8249</v>
      </c>
      <c r="C6026" s="36" t="s">
        <v>188</v>
      </c>
      <c r="D6026" s="36" t="s">
        <v>18056</v>
      </c>
      <c r="E6026" s="36" t="s">
        <v>26809</v>
      </c>
      <c r="F6026" s="36" t="s">
        <v>18032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8250</v>
      </c>
      <c r="C6027" s="36" t="s">
        <v>188</v>
      </c>
      <c r="D6027" s="36" t="s">
        <v>18057</v>
      </c>
      <c r="E6027" s="36" t="s">
        <v>22919</v>
      </c>
      <c r="F6027" s="36" t="s">
        <v>18032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8251</v>
      </c>
      <c r="C6028" s="36" t="s">
        <v>188</v>
      </c>
      <c r="D6028" s="36" t="s">
        <v>18058</v>
      </c>
      <c r="E6028" s="36" t="s">
        <v>17906</v>
      </c>
      <c r="F6028" s="36" t="s">
        <v>18032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20968</v>
      </c>
      <c r="C6029" s="36" t="s">
        <v>188</v>
      </c>
      <c r="D6029" s="36" t="s">
        <v>17209</v>
      </c>
      <c r="E6029" s="36" t="s">
        <v>16819</v>
      </c>
      <c r="F6029" s="36" t="s">
        <v>18032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21143</v>
      </c>
      <c r="C6030" s="36" t="s">
        <v>188</v>
      </c>
      <c r="D6030" s="36" t="s">
        <v>17637</v>
      </c>
      <c r="E6030" s="36" t="s">
        <v>16819</v>
      </c>
      <c r="F6030" s="36" t="s">
        <v>18032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24403</v>
      </c>
      <c r="C6031" s="36" t="s">
        <v>188</v>
      </c>
      <c r="D6031" s="36" t="s">
        <v>17212</v>
      </c>
      <c r="E6031" s="36" t="s">
        <v>16819</v>
      </c>
      <c r="F6031" s="36" t="s">
        <v>18032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20477</v>
      </c>
      <c r="C6032" s="36" t="s">
        <v>188</v>
      </c>
      <c r="D6032" s="36" t="s">
        <v>17638</v>
      </c>
      <c r="E6032" s="36" t="s">
        <v>16821</v>
      </c>
      <c r="F6032" s="36" t="s">
        <v>18032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21351</v>
      </c>
      <c r="C6033" s="36" t="s">
        <v>188</v>
      </c>
      <c r="D6033" s="36" t="s">
        <v>17240</v>
      </c>
      <c r="E6033" s="36" t="s">
        <v>16822</v>
      </c>
      <c r="F6033" s="36" t="s">
        <v>18032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24355</v>
      </c>
      <c r="C6034" s="36" t="s">
        <v>188</v>
      </c>
      <c r="D6034" s="36" t="s">
        <v>17215</v>
      </c>
      <c r="E6034" s="36" t="s">
        <v>16822</v>
      </c>
      <c r="F6034" s="36" t="s">
        <v>18032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20275</v>
      </c>
      <c r="C6035" s="36" t="s">
        <v>188</v>
      </c>
      <c r="D6035" s="36" t="s">
        <v>17244</v>
      </c>
      <c r="E6035" s="36" t="s">
        <v>16957</v>
      </c>
      <c r="F6035" s="36" t="s">
        <v>18032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24356</v>
      </c>
      <c r="C6036" s="36" t="s">
        <v>188</v>
      </c>
      <c r="D6036" s="36" t="s">
        <v>17129</v>
      </c>
      <c r="E6036" s="36" t="s">
        <v>16960</v>
      </c>
      <c r="F6036" s="36" t="s">
        <v>18032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20647</v>
      </c>
      <c r="C6037" s="36" t="s">
        <v>188</v>
      </c>
      <c r="D6037" s="36" t="s">
        <v>17639</v>
      </c>
      <c r="E6037" s="36" t="s">
        <v>16951</v>
      </c>
      <c r="F6037" s="36" t="s">
        <v>18032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25434</v>
      </c>
      <c r="C6038" s="36" t="s">
        <v>188</v>
      </c>
      <c r="D6038" s="36" t="s">
        <v>17131</v>
      </c>
      <c r="E6038" s="36" t="s">
        <v>16951</v>
      </c>
      <c r="F6038" s="36" t="s">
        <v>18032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24357</v>
      </c>
      <c r="C6039" s="36" t="s">
        <v>188</v>
      </c>
      <c r="D6039" s="36" t="s">
        <v>17132</v>
      </c>
      <c r="E6039" s="36" t="s">
        <v>16917</v>
      </c>
      <c r="F6039" s="36" t="s">
        <v>18032</v>
      </c>
      <c r="G6039" s="36" t="s">
        <v>123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24088</v>
      </c>
      <c r="C6040" s="36" t="s">
        <v>188</v>
      </c>
      <c r="D6040" s="36" t="s">
        <v>17135</v>
      </c>
      <c r="E6040" s="36" t="s">
        <v>16920</v>
      </c>
      <c r="F6040" s="36" t="s">
        <v>18032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14272</v>
      </c>
      <c r="C6041" s="36" t="s">
        <v>188</v>
      </c>
      <c r="D6041" s="36" t="s">
        <v>17251</v>
      </c>
      <c r="E6041" s="36" t="s">
        <v>16876</v>
      </c>
      <c r="F6041" s="36" t="s">
        <v>18032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14162</v>
      </c>
      <c r="C6042" s="36" t="s">
        <v>188</v>
      </c>
      <c r="D6042" s="36" t="s">
        <v>17137</v>
      </c>
      <c r="E6042" s="36" t="s">
        <v>16883</v>
      </c>
      <c r="F6042" s="36" t="s">
        <v>18032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24404</v>
      </c>
      <c r="C6043" s="36" t="s">
        <v>188</v>
      </c>
      <c r="D6043" s="36" t="s">
        <v>17139</v>
      </c>
      <c r="E6043" s="36" t="s">
        <v>16929</v>
      </c>
      <c r="F6043" s="36" t="s">
        <v>18032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24358</v>
      </c>
      <c r="C6044" s="36" t="s">
        <v>188</v>
      </c>
      <c r="D6044" s="36" t="s">
        <v>17143</v>
      </c>
      <c r="E6044" s="36" t="s">
        <v>17290</v>
      </c>
      <c r="F6044" s="36" t="s">
        <v>18032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24089</v>
      </c>
      <c r="C6045" s="36" t="s">
        <v>188</v>
      </c>
      <c r="D6045" s="36" t="s">
        <v>17387</v>
      </c>
      <c r="E6045" s="36" t="s">
        <v>17075</v>
      </c>
      <c r="F6045" s="36" t="s">
        <v>18032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18820</v>
      </c>
      <c r="C6046" s="36" t="s">
        <v>188</v>
      </c>
      <c r="D6046" s="36" t="s">
        <v>17147</v>
      </c>
      <c r="E6046" s="36" t="s">
        <v>17962</v>
      </c>
      <c r="F6046" s="36" t="s">
        <v>18032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26032</v>
      </c>
      <c r="C6047" s="36" t="s">
        <v>188</v>
      </c>
      <c r="D6047" s="36" t="s">
        <v>24354</v>
      </c>
      <c r="E6047" s="36" t="s">
        <v>25037</v>
      </c>
      <c r="F6047" s="36" t="s">
        <v>18032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27892</v>
      </c>
      <c r="C6048" s="36" t="s">
        <v>188</v>
      </c>
      <c r="D6048" s="36" t="s">
        <v>21068</v>
      </c>
      <c r="E6048" s="36" t="s">
        <v>16960</v>
      </c>
      <c r="F6048" s="36" t="s">
        <v>18199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27893</v>
      </c>
      <c r="C6049" s="36" t="s">
        <v>188</v>
      </c>
      <c r="D6049" s="36" t="s">
        <v>17635</v>
      </c>
      <c r="E6049" s="36" t="s">
        <v>16874</v>
      </c>
      <c r="F6049" s="36" t="s">
        <v>18199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27894</v>
      </c>
      <c r="C6050" s="36" t="s">
        <v>188</v>
      </c>
      <c r="D6050" s="36" t="s">
        <v>17638</v>
      </c>
      <c r="E6050" s="36" t="s">
        <v>16951</v>
      </c>
      <c r="F6050" s="36" t="s">
        <v>18199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22988</v>
      </c>
      <c r="C6051" s="36" t="s">
        <v>188</v>
      </c>
      <c r="D6051" s="36" t="s">
        <v>17215</v>
      </c>
      <c r="E6051" s="36" t="s">
        <v>16878</v>
      </c>
      <c r="F6051" s="36" t="s">
        <v>18199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25878</v>
      </c>
      <c r="C6052" s="36" t="s">
        <v>188</v>
      </c>
      <c r="D6052" s="36" t="s">
        <v>17244</v>
      </c>
      <c r="E6052" s="36" t="s">
        <v>17136</v>
      </c>
      <c r="F6052" s="36" t="s">
        <v>18199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25879</v>
      </c>
      <c r="C6053" s="36" t="s">
        <v>188</v>
      </c>
      <c r="D6053" s="36" t="s">
        <v>17248</v>
      </c>
      <c r="E6053" s="36" t="s">
        <v>16921</v>
      </c>
      <c r="F6053" s="36" t="s">
        <v>18199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23224</v>
      </c>
      <c r="C6054" s="36" t="s">
        <v>188</v>
      </c>
      <c r="D6054" s="36" t="s">
        <v>17129</v>
      </c>
      <c r="E6054" s="36" t="s">
        <v>16914</v>
      </c>
      <c r="F6054" s="36" t="s">
        <v>18199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21555</v>
      </c>
      <c r="C6055" s="36" t="s">
        <v>188</v>
      </c>
      <c r="D6055" s="36" t="s">
        <v>17130</v>
      </c>
      <c r="E6055" s="36" t="s">
        <v>16923</v>
      </c>
      <c r="F6055" s="36" t="s">
        <v>18199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25880</v>
      </c>
      <c r="C6056" s="36" t="s">
        <v>188</v>
      </c>
      <c r="D6056" s="36" t="s">
        <v>17131</v>
      </c>
      <c r="E6056" s="36" t="s">
        <v>16883</v>
      </c>
      <c r="F6056" s="36" t="s">
        <v>18199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25554</v>
      </c>
      <c r="C6057" s="36" t="s">
        <v>188</v>
      </c>
      <c r="D6057" s="36" t="s">
        <v>17133</v>
      </c>
      <c r="E6057" s="36" t="s">
        <v>17309</v>
      </c>
      <c r="F6057" s="36" t="s">
        <v>18199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20529</v>
      </c>
      <c r="C6058" s="36" t="s">
        <v>188</v>
      </c>
      <c r="D6058" s="36" t="s">
        <v>17251</v>
      </c>
      <c r="E6058" s="36" t="s">
        <v>17190</v>
      </c>
      <c r="F6058" s="36" t="s">
        <v>18199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14831</v>
      </c>
      <c r="C6059" s="36" t="s">
        <v>188</v>
      </c>
      <c r="D6059" s="36" t="s">
        <v>17135</v>
      </c>
      <c r="E6059" s="36" t="s">
        <v>17106</v>
      </c>
      <c r="F6059" s="36" t="s">
        <v>18199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14832</v>
      </c>
      <c r="C6060" s="36" t="s">
        <v>188</v>
      </c>
      <c r="D6060" s="36" t="s">
        <v>17137</v>
      </c>
      <c r="E6060" s="36" t="s">
        <v>17326</v>
      </c>
      <c r="F6060" s="36" t="s">
        <v>18199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27895</v>
      </c>
      <c r="C6061" s="36" t="s">
        <v>188</v>
      </c>
      <c r="D6061" s="36" t="s">
        <v>17138</v>
      </c>
      <c r="E6061" s="36" t="s">
        <v>17390</v>
      </c>
      <c r="F6061" s="36" t="s">
        <v>18199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27896</v>
      </c>
      <c r="C6062" s="36" t="s">
        <v>188</v>
      </c>
      <c r="D6062" s="36" t="s">
        <v>17140</v>
      </c>
      <c r="E6062" s="36" t="s">
        <v>16933</v>
      </c>
      <c r="F6062" s="36" t="s">
        <v>18199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27897</v>
      </c>
      <c r="C6063" s="36" t="s">
        <v>188</v>
      </c>
      <c r="D6063" s="36" t="s">
        <v>17142</v>
      </c>
      <c r="E6063" s="36" t="s">
        <v>17146</v>
      </c>
      <c r="F6063" s="36" t="s">
        <v>18199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27898</v>
      </c>
      <c r="C6064" s="36" t="s">
        <v>188</v>
      </c>
      <c r="D6064" s="36" t="s">
        <v>17144</v>
      </c>
      <c r="E6064" s="36" t="s">
        <v>17712</v>
      </c>
      <c r="F6064" s="36" t="s">
        <v>18199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27899</v>
      </c>
      <c r="C6065" s="36" t="s">
        <v>188</v>
      </c>
      <c r="D6065" s="36" t="s">
        <v>17982</v>
      </c>
      <c r="E6065" s="36" t="s">
        <v>17769</v>
      </c>
      <c r="F6065" s="36" t="s">
        <v>18199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27900</v>
      </c>
      <c r="C6066" s="36" t="s">
        <v>188</v>
      </c>
      <c r="D6066" s="36" t="s">
        <v>17387</v>
      </c>
      <c r="E6066" s="36" t="s">
        <v>16821</v>
      </c>
      <c r="F6066" s="36" t="s">
        <v>18199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8594</v>
      </c>
      <c r="C6067" s="36" t="s">
        <v>188</v>
      </c>
      <c r="D6067" s="36" t="s">
        <v>17840</v>
      </c>
      <c r="E6067" s="36" t="s">
        <v>17386</v>
      </c>
      <c r="F6067" s="36" t="s">
        <v>18205</v>
      </c>
      <c r="G6067" s="36" t="s">
        <v>123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28208</v>
      </c>
      <c r="C6068" s="36" t="s">
        <v>188</v>
      </c>
      <c r="D6068" s="36" t="s">
        <v>17834</v>
      </c>
      <c r="E6068" s="36" t="s">
        <v>18509</v>
      </c>
      <c r="F6068" s="36" t="s">
        <v>18205</v>
      </c>
      <c r="G6068" s="36" t="s">
        <v>123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20541</v>
      </c>
      <c r="C6069" s="36" t="s">
        <v>188</v>
      </c>
      <c r="D6069" s="36" t="s">
        <v>18625</v>
      </c>
      <c r="E6069" s="36" t="s">
        <v>19665</v>
      </c>
      <c r="F6069" s="36" t="s">
        <v>18205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25600</v>
      </c>
      <c r="C6070" s="36" t="s">
        <v>188</v>
      </c>
      <c r="D6070" s="36" t="s">
        <v>25601</v>
      </c>
      <c r="E6070" s="36" t="s">
        <v>16843</v>
      </c>
      <c r="F6070" s="36" t="s">
        <v>18205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8397</v>
      </c>
      <c r="C6071" s="36" t="s">
        <v>188</v>
      </c>
      <c r="D6071" s="36" t="s">
        <v>18218</v>
      </c>
      <c r="E6071" s="36" t="s">
        <v>28561</v>
      </c>
      <c r="F6071" s="36" t="s">
        <v>18210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8398</v>
      </c>
      <c r="C6072" s="36" t="s">
        <v>188</v>
      </c>
      <c r="D6072" s="36" t="s">
        <v>18057</v>
      </c>
      <c r="E6072" s="36" t="s">
        <v>28562</v>
      </c>
      <c r="F6072" s="36" t="s">
        <v>18210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15761</v>
      </c>
      <c r="C6073" s="36" t="s">
        <v>188</v>
      </c>
      <c r="D6073" s="36" t="s">
        <v>18220</v>
      </c>
      <c r="E6073" s="36" t="s">
        <v>16830</v>
      </c>
      <c r="F6073" s="36" t="s">
        <v>18210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24613</v>
      </c>
      <c r="C6074" s="36" t="s">
        <v>188</v>
      </c>
      <c r="D6074" s="36" t="s">
        <v>17129</v>
      </c>
      <c r="E6074" s="36" t="s">
        <v>17023</v>
      </c>
      <c r="F6074" s="36" t="s">
        <v>18251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24341</v>
      </c>
      <c r="C6075" s="36" t="s">
        <v>188</v>
      </c>
      <c r="D6075" s="36" t="s">
        <v>17130</v>
      </c>
      <c r="E6075" s="36" t="s">
        <v>17023</v>
      </c>
      <c r="F6075" s="36" t="s">
        <v>18251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15225</v>
      </c>
      <c r="C6076" s="36" t="s">
        <v>188</v>
      </c>
      <c r="D6076" s="36" t="s">
        <v>17212</v>
      </c>
      <c r="E6076" s="36" t="s">
        <v>16884</v>
      </c>
      <c r="F6076" s="36" t="s">
        <v>18253</v>
      </c>
      <c r="G6076" s="36" t="s">
        <v>123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19814</v>
      </c>
      <c r="C6077" s="36" t="s">
        <v>188</v>
      </c>
      <c r="D6077" s="36" t="s">
        <v>17638</v>
      </c>
      <c r="E6077" s="36" t="s">
        <v>16827</v>
      </c>
      <c r="F6077" s="36" t="s">
        <v>18262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25978</v>
      </c>
      <c r="C6078" s="36" t="s">
        <v>188</v>
      </c>
      <c r="D6078" s="36" t="s">
        <v>19812</v>
      </c>
      <c r="E6078" s="36" t="s">
        <v>17087</v>
      </c>
      <c r="F6078" s="36" t="s">
        <v>18262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28799</v>
      </c>
      <c r="C6079" s="36" t="s">
        <v>188</v>
      </c>
      <c r="D6079" s="36" t="s">
        <v>17016</v>
      </c>
      <c r="E6079" s="36" t="s">
        <v>16991</v>
      </c>
      <c r="F6079" s="36" t="s">
        <v>18265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/>
      <c r="B6080" s="36" t="s">
        <v>20389</v>
      </c>
      <c r="C6080" s="36" t="s">
        <v>120</v>
      </c>
      <c r="D6080" s="36" t="s">
        <v>18136</v>
      </c>
      <c r="E6080" s="36" t="s">
        <v>17026</v>
      </c>
      <c r="F6080" s="36" t="s">
        <v>18032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19303</v>
      </c>
      <c r="C6081" s="36" t="s">
        <v>120</v>
      </c>
      <c r="D6081" s="36" t="s">
        <v>24018</v>
      </c>
      <c r="E6081" s="36" t="s">
        <v>16860</v>
      </c>
      <c r="F6081" s="36" t="s">
        <v>18032</v>
      </c>
      <c r="G6081" s="36" t="s">
        <v>121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16548</v>
      </c>
      <c r="C6082" s="36" t="s">
        <v>120</v>
      </c>
      <c r="D6082" s="36" t="s">
        <v>24019</v>
      </c>
      <c r="E6082" s="36" t="s">
        <v>17146</v>
      </c>
      <c r="F6082" s="36" t="s">
        <v>18032</v>
      </c>
      <c r="G6082" s="36" t="s">
        <v>121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23618</v>
      </c>
      <c r="C6083" s="36" t="s">
        <v>120</v>
      </c>
      <c r="D6083" s="36" t="s">
        <v>24056</v>
      </c>
      <c r="E6083" s="36" t="s">
        <v>16827</v>
      </c>
      <c r="F6083" s="36" t="s">
        <v>18032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16521</v>
      </c>
      <c r="C6084" s="36" t="s">
        <v>120</v>
      </c>
      <c r="D6084" s="36" t="s">
        <v>24020</v>
      </c>
      <c r="E6084" s="36" t="s">
        <v>17546</v>
      </c>
      <c r="F6084" s="36" t="s">
        <v>18032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19427</v>
      </c>
      <c r="C6085" s="36" t="s">
        <v>120</v>
      </c>
      <c r="D6085" s="36" t="s">
        <v>24021</v>
      </c>
      <c r="E6085" s="36" t="s">
        <v>17050</v>
      </c>
      <c r="F6085" s="36" t="s">
        <v>18032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19740</v>
      </c>
      <c r="C6086" s="36" t="s">
        <v>120</v>
      </c>
      <c r="D6086" s="36" t="s">
        <v>24022</v>
      </c>
      <c r="E6086" s="36" t="s">
        <v>16842</v>
      </c>
      <c r="F6086" s="36" t="s">
        <v>18032</v>
      </c>
      <c r="G6086" s="36" t="s">
        <v>121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26142</v>
      </c>
      <c r="C6087" s="36" t="s">
        <v>120</v>
      </c>
      <c r="D6087" s="36" t="s">
        <v>24144</v>
      </c>
      <c r="E6087" s="36" t="s">
        <v>16823</v>
      </c>
      <c r="F6087" s="36" t="s">
        <v>18032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20421</v>
      </c>
      <c r="C6088" s="36" t="s">
        <v>120</v>
      </c>
      <c r="D6088" s="36" t="s">
        <v>24023</v>
      </c>
      <c r="E6088" s="36" t="s">
        <v>16960</v>
      </c>
      <c r="F6088" s="36" t="s">
        <v>18032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20422</v>
      </c>
      <c r="C6089" s="36" t="s">
        <v>120</v>
      </c>
      <c r="D6089" s="36" t="s">
        <v>24024</v>
      </c>
      <c r="E6089" s="36" t="s">
        <v>16819</v>
      </c>
      <c r="F6089" s="36" t="s">
        <v>18032</v>
      </c>
      <c r="G6089" s="36" t="s">
        <v>121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16658</v>
      </c>
      <c r="C6090" s="36" t="s">
        <v>120</v>
      </c>
      <c r="D6090" s="36" t="s">
        <v>24025</v>
      </c>
      <c r="E6090" s="36" t="s">
        <v>16819</v>
      </c>
      <c r="F6090" s="36" t="s">
        <v>18032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20593</v>
      </c>
      <c r="C6091" s="36" t="s">
        <v>120</v>
      </c>
      <c r="D6091" s="36" t="s">
        <v>24026</v>
      </c>
      <c r="E6091" s="36" t="s">
        <v>16819</v>
      </c>
      <c r="F6091" s="36" t="s">
        <v>18032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21325</v>
      </c>
      <c r="C6092" s="36" t="s">
        <v>120</v>
      </c>
      <c r="D6092" s="36" t="s">
        <v>24057</v>
      </c>
      <c r="E6092" s="36" t="s">
        <v>16819</v>
      </c>
      <c r="F6092" s="36" t="s">
        <v>18032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15251</v>
      </c>
      <c r="C6093" s="36" t="s">
        <v>120</v>
      </c>
      <c r="D6093" s="36" t="s">
        <v>17234</v>
      </c>
      <c r="E6093" s="36" t="s">
        <v>18003</v>
      </c>
      <c r="F6093" s="36" t="s">
        <v>18032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15252</v>
      </c>
      <c r="C6094" s="36" t="s">
        <v>120</v>
      </c>
      <c r="D6094" s="36" t="s">
        <v>17638</v>
      </c>
      <c r="E6094" s="36" t="s">
        <v>17040</v>
      </c>
      <c r="F6094" s="36" t="s">
        <v>18032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16102</v>
      </c>
      <c r="C6095" s="36" t="s">
        <v>120</v>
      </c>
      <c r="D6095" s="36" t="s">
        <v>17217</v>
      </c>
      <c r="E6095" s="36" t="s">
        <v>17605</v>
      </c>
      <c r="F6095" s="36" t="s">
        <v>18032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9712</v>
      </c>
      <c r="C6096" s="36" t="s">
        <v>120</v>
      </c>
      <c r="D6096" s="36" t="s">
        <v>17240</v>
      </c>
      <c r="E6096" s="36" t="s">
        <v>20240</v>
      </c>
      <c r="F6096" s="36" t="s">
        <v>18032</v>
      </c>
      <c r="G6096" s="36" t="s">
        <v>123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19232</v>
      </c>
      <c r="C6097" s="36" t="s">
        <v>120</v>
      </c>
      <c r="D6097" s="36" t="s">
        <v>17140</v>
      </c>
      <c r="E6097" s="36" t="s">
        <v>17628</v>
      </c>
      <c r="F6097" s="36" t="s">
        <v>18032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25455</v>
      </c>
      <c r="C6098" s="36" t="s">
        <v>120</v>
      </c>
      <c r="D6098" s="36" t="s">
        <v>17142</v>
      </c>
      <c r="E6098" s="36" t="s">
        <v>17479</v>
      </c>
      <c r="F6098" s="36" t="s">
        <v>18032</v>
      </c>
      <c r="G6098" s="36" t="s">
        <v>121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24429</v>
      </c>
      <c r="C6099" s="36" t="s">
        <v>120</v>
      </c>
      <c r="D6099" s="36" t="s">
        <v>17143</v>
      </c>
      <c r="E6099" s="36" t="s">
        <v>17536</v>
      </c>
      <c r="F6099" s="36" t="s">
        <v>18032</v>
      </c>
      <c r="G6099" s="36" t="s">
        <v>121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24711</v>
      </c>
      <c r="C6100" s="36" t="s">
        <v>120</v>
      </c>
      <c r="D6100" s="36" t="s">
        <v>17144</v>
      </c>
      <c r="E6100" s="36" t="s">
        <v>16834</v>
      </c>
      <c r="F6100" s="36" t="s">
        <v>18032</v>
      </c>
      <c r="G6100" s="36" t="s">
        <v>121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19033</v>
      </c>
      <c r="C6101" s="36" t="s">
        <v>120</v>
      </c>
      <c r="D6101" s="36" t="s">
        <v>17145</v>
      </c>
      <c r="E6101" s="36" t="s">
        <v>17332</v>
      </c>
      <c r="F6101" s="36" t="s">
        <v>18032</v>
      </c>
      <c r="G6101" s="36" t="s">
        <v>121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22095</v>
      </c>
      <c r="C6102" s="36" t="s">
        <v>120</v>
      </c>
      <c r="D6102" s="36" t="s">
        <v>17147</v>
      </c>
      <c r="E6102" s="36" t="s">
        <v>17263</v>
      </c>
      <c r="F6102" s="36" t="s">
        <v>18032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19233</v>
      </c>
      <c r="C6103" s="36" t="s">
        <v>120</v>
      </c>
      <c r="D6103" s="36" t="s">
        <v>17150</v>
      </c>
      <c r="E6103" s="36" t="s">
        <v>16939</v>
      </c>
      <c r="F6103" s="36" t="s">
        <v>18032</v>
      </c>
      <c r="G6103" s="36" t="s">
        <v>121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27632</v>
      </c>
      <c r="C6104" s="36" t="s">
        <v>120</v>
      </c>
      <c r="D6104" s="36" t="s">
        <v>24141</v>
      </c>
      <c r="E6104" s="36" t="s">
        <v>17091</v>
      </c>
      <c r="F6104" s="36" t="s">
        <v>18199</v>
      </c>
      <c r="G6104" s="36" t="s">
        <v>123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22816</v>
      </c>
      <c r="C6105" s="36" t="s">
        <v>120</v>
      </c>
      <c r="D6105" s="36" t="s">
        <v>24176</v>
      </c>
      <c r="E6105" s="36" t="s">
        <v>17675</v>
      </c>
      <c r="F6105" s="36" t="s">
        <v>18199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21414</v>
      </c>
      <c r="C6106" s="36" t="s">
        <v>120</v>
      </c>
      <c r="D6106" s="36" t="s">
        <v>24018</v>
      </c>
      <c r="E6106" s="36" t="s">
        <v>16937</v>
      </c>
      <c r="F6106" s="36" t="s">
        <v>18199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23008</v>
      </c>
      <c r="C6107" s="36" t="s">
        <v>120</v>
      </c>
      <c r="D6107" s="36" t="s">
        <v>24020</v>
      </c>
      <c r="E6107" s="36" t="s">
        <v>17023</v>
      </c>
      <c r="F6107" s="36" t="s">
        <v>18199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25137</v>
      </c>
      <c r="C6108" s="36" t="s">
        <v>120</v>
      </c>
      <c r="D6108" s="36" t="s">
        <v>24056</v>
      </c>
      <c r="E6108" s="36" t="s">
        <v>17146</v>
      </c>
      <c r="F6108" s="36" t="s">
        <v>18199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7242</v>
      </c>
      <c r="C6109" s="36" t="s">
        <v>120</v>
      </c>
      <c r="D6109" s="36" t="s">
        <v>24019</v>
      </c>
      <c r="E6109" s="36" t="s">
        <v>17350</v>
      </c>
      <c r="F6109" s="36" t="s">
        <v>18199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22817</v>
      </c>
      <c r="C6110" s="36" t="s">
        <v>120</v>
      </c>
      <c r="D6110" s="36" t="s">
        <v>24142</v>
      </c>
      <c r="E6110" s="36" t="s">
        <v>17034</v>
      </c>
      <c r="F6110" s="36" t="s">
        <v>18199</v>
      </c>
      <c r="G6110" s="36" t="s">
        <v>121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22003</v>
      </c>
      <c r="C6111" s="36" t="s">
        <v>120</v>
      </c>
      <c r="D6111" s="36" t="s">
        <v>24143</v>
      </c>
      <c r="E6111" s="36" t="s">
        <v>17232</v>
      </c>
      <c r="F6111" s="36" t="s">
        <v>18199</v>
      </c>
      <c r="G6111" s="36" t="s">
        <v>121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22004</v>
      </c>
      <c r="C6112" s="36" t="s">
        <v>120</v>
      </c>
      <c r="D6112" s="36" t="s">
        <v>24144</v>
      </c>
      <c r="E6112" s="36" t="s">
        <v>16825</v>
      </c>
      <c r="F6112" s="36" t="s">
        <v>18199</v>
      </c>
      <c r="G6112" s="36" t="s">
        <v>121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22005</v>
      </c>
      <c r="C6113" s="36" t="s">
        <v>120</v>
      </c>
      <c r="D6113" s="36" t="s">
        <v>24145</v>
      </c>
      <c r="E6113" s="36" t="s">
        <v>16964</v>
      </c>
      <c r="F6113" s="36" t="s">
        <v>18199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27387</v>
      </c>
      <c r="C6114" s="36" t="s">
        <v>120</v>
      </c>
      <c r="D6114" s="36" t="s">
        <v>21646</v>
      </c>
      <c r="E6114" s="36" t="s">
        <v>16874</v>
      </c>
      <c r="F6114" s="36" t="s">
        <v>18199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27388</v>
      </c>
      <c r="C6115" s="36" t="s">
        <v>120</v>
      </c>
      <c r="D6115" s="36" t="s">
        <v>25732</v>
      </c>
      <c r="E6115" s="36" t="s">
        <v>16960</v>
      </c>
      <c r="F6115" s="36" t="s">
        <v>18199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25830</v>
      </c>
      <c r="C6116" s="36" t="s">
        <v>120</v>
      </c>
      <c r="D6116" s="36" t="s">
        <v>25733</v>
      </c>
      <c r="E6116" s="36" t="s">
        <v>16957</v>
      </c>
      <c r="F6116" s="36" t="s">
        <v>18199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24736</v>
      </c>
      <c r="C6117" s="36" t="s">
        <v>120</v>
      </c>
      <c r="D6117" s="36" t="s">
        <v>17134</v>
      </c>
      <c r="E6117" s="36" t="s">
        <v>16835</v>
      </c>
      <c r="F6117" s="36" t="s">
        <v>18199</v>
      </c>
      <c r="G6117" s="36" t="s">
        <v>121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23429</v>
      </c>
      <c r="C6118" s="36" t="s">
        <v>120</v>
      </c>
      <c r="D6118" s="36" t="s">
        <v>17143</v>
      </c>
      <c r="E6118" s="36" t="s">
        <v>17323</v>
      </c>
      <c r="F6118" s="36" t="s">
        <v>18199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27633</v>
      </c>
      <c r="C6119" s="36" t="s">
        <v>120</v>
      </c>
      <c r="D6119" s="36" t="s">
        <v>17982</v>
      </c>
      <c r="E6119" s="36" t="s">
        <v>16939</v>
      </c>
      <c r="F6119" s="36" t="s">
        <v>18199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15954</v>
      </c>
      <c r="C6120" s="36" t="s">
        <v>120</v>
      </c>
      <c r="D6120" s="36" t="s">
        <v>18136</v>
      </c>
      <c r="E6120" s="36" t="s">
        <v>17264</v>
      </c>
      <c r="F6120" s="36" t="s">
        <v>18205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8595</v>
      </c>
      <c r="C6121" s="36" t="s">
        <v>120</v>
      </c>
      <c r="D6121" s="36" t="s">
        <v>24141</v>
      </c>
      <c r="E6121" s="36" t="s">
        <v>16939</v>
      </c>
      <c r="F6121" s="36" t="s">
        <v>18205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8596</v>
      </c>
      <c r="C6122" s="36" t="s">
        <v>120</v>
      </c>
      <c r="D6122" s="36" t="s">
        <v>24018</v>
      </c>
      <c r="E6122" s="36" t="s">
        <v>16982</v>
      </c>
      <c r="F6122" s="36" t="s">
        <v>18205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20542</v>
      </c>
      <c r="C6123" s="36" t="s">
        <v>120</v>
      </c>
      <c r="D6123" s="36" t="s">
        <v>24020</v>
      </c>
      <c r="E6123" s="36" t="s">
        <v>16935</v>
      </c>
      <c r="F6123" s="36" t="s">
        <v>18205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7243</v>
      </c>
      <c r="C6124" s="36" t="s">
        <v>120</v>
      </c>
      <c r="D6124" s="36" t="s">
        <v>24019</v>
      </c>
      <c r="E6124" s="36" t="s">
        <v>17339</v>
      </c>
      <c r="F6124" s="36" t="s">
        <v>18205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14569</v>
      </c>
      <c r="C6125" s="36" t="s">
        <v>120</v>
      </c>
      <c r="D6125" s="36" t="s">
        <v>24021</v>
      </c>
      <c r="E6125" s="36" t="s">
        <v>17053</v>
      </c>
      <c r="F6125" s="36" t="s">
        <v>18205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20543</v>
      </c>
      <c r="C6126" s="36" t="s">
        <v>120</v>
      </c>
      <c r="D6126" s="36" t="s">
        <v>24022</v>
      </c>
      <c r="E6126" s="36" t="s">
        <v>17232</v>
      </c>
      <c r="F6126" s="36" t="s">
        <v>18205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28415</v>
      </c>
      <c r="C6127" s="36" t="s">
        <v>120</v>
      </c>
      <c r="D6127" s="36" t="s">
        <v>24144</v>
      </c>
      <c r="E6127" s="36" t="s">
        <v>16819</v>
      </c>
      <c r="F6127" s="36" t="s">
        <v>18205</v>
      </c>
      <c r="G6127" s="36" t="s">
        <v>121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25280</v>
      </c>
      <c r="C6128" s="36" t="s">
        <v>120</v>
      </c>
      <c r="D6128" s="36" t="s">
        <v>24024</v>
      </c>
      <c r="E6128" s="36" t="s">
        <v>16845</v>
      </c>
      <c r="F6128" s="36" t="s">
        <v>18205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24207</v>
      </c>
      <c r="C6129" s="36" t="s">
        <v>120</v>
      </c>
      <c r="D6129" s="36" t="s">
        <v>17142</v>
      </c>
      <c r="E6129" s="36" t="s">
        <v>25037</v>
      </c>
      <c r="F6129" s="36" t="s">
        <v>18205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15711</v>
      </c>
      <c r="C6130" s="36" t="s">
        <v>120</v>
      </c>
      <c r="D6130" s="36" t="s">
        <v>24228</v>
      </c>
      <c r="E6130" s="36" t="s">
        <v>16884</v>
      </c>
      <c r="F6130" s="36" t="s">
        <v>18210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8399</v>
      </c>
      <c r="C6131" s="36" t="s">
        <v>120</v>
      </c>
      <c r="D6131" s="36" t="s">
        <v>16820</v>
      </c>
      <c r="E6131" s="36" t="s">
        <v>17075</v>
      </c>
      <c r="F6131" s="36" t="s">
        <v>18210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14951</v>
      </c>
      <c r="C6132" s="36" t="s">
        <v>120</v>
      </c>
      <c r="D6132" s="36" t="s">
        <v>18627</v>
      </c>
      <c r="E6132" s="36" t="s">
        <v>17714</v>
      </c>
      <c r="F6132" s="36" t="s">
        <v>18210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28481</v>
      </c>
      <c r="C6133" s="36" t="s">
        <v>120</v>
      </c>
      <c r="D6133" s="36" t="s">
        <v>18142</v>
      </c>
      <c r="E6133" s="36" t="s">
        <v>17090</v>
      </c>
      <c r="F6133" s="36" t="s">
        <v>18210</v>
      </c>
      <c r="G6133" s="36" t="s">
        <v>121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8400</v>
      </c>
      <c r="C6134" s="36" t="s">
        <v>120</v>
      </c>
      <c r="D6134" s="36" t="s">
        <v>17222</v>
      </c>
      <c r="E6134" s="36" t="s">
        <v>16891</v>
      </c>
      <c r="F6134" s="36" t="s">
        <v>18210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15712</v>
      </c>
      <c r="C6135" s="36" t="s">
        <v>120</v>
      </c>
      <c r="D6135" s="36" t="s">
        <v>24229</v>
      </c>
      <c r="E6135" s="36" t="s">
        <v>17023</v>
      </c>
      <c r="F6135" s="36" t="s">
        <v>18210</v>
      </c>
      <c r="G6135" s="36" t="s">
        <v>121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15105</v>
      </c>
      <c r="C6136" s="36" t="s">
        <v>120</v>
      </c>
      <c r="D6136" s="36" t="s">
        <v>23308</v>
      </c>
      <c r="E6136" s="36" t="s">
        <v>16954</v>
      </c>
      <c r="F6136" s="36" t="s">
        <v>18251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8497</v>
      </c>
      <c r="C6137" s="36" t="s">
        <v>120</v>
      </c>
      <c r="D6137" s="36" t="s">
        <v>18595</v>
      </c>
      <c r="E6137" s="36" t="s">
        <v>17162</v>
      </c>
      <c r="F6137" s="36" t="s">
        <v>18251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23704</v>
      </c>
      <c r="C6138" s="36" t="s">
        <v>120</v>
      </c>
      <c r="D6138" s="36" t="s">
        <v>22708</v>
      </c>
      <c r="E6138" s="36" t="s">
        <v>17412</v>
      </c>
      <c r="F6138" s="36" t="s">
        <v>18252</v>
      </c>
      <c r="G6138" s="36" t="s">
        <v>121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24551</v>
      </c>
      <c r="C6139" s="36" t="s">
        <v>120</v>
      </c>
      <c r="D6139" s="36" t="s">
        <v>24552</v>
      </c>
      <c r="E6139" s="36" t="s">
        <v>17070</v>
      </c>
      <c r="F6139" s="36" t="s">
        <v>18252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19091</v>
      </c>
      <c r="C6140" s="36" t="s">
        <v>120</v>
      </c>
      <c r="D6140" s="36" t="s">
        <v>24243</v>
      </c>
      <c r="E6140" s="36" t="s">
        <v>17310</v>
      </c>
      <c r="F6140" s="36" t="s">
        <v>18252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24292</v>
      </c>
      <c r="C6141" s="36" t="s">
        <v>120</v>
      </c>
      <c r="D6141" s="36" t="s">
        <v>22545</v>
      </c>
      <c r="E6141" s="36" t="s">
        <v>17504</v>
      </c>
      <c r="F6141" s="36" t="s">
        <v>18252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23876</v>
      </c>
      <c r="C6142" s="36" t="s">
        <v>120</v>
      </c>
      <c r="D6142" s="36" t="s">
        <v>24268</v>
      </c>
      <c r="E6142" s="36" t="s">
        <v>17577</v>
      </c>
      <c r="F6142" s="36" t="s">
        <v>18247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18839</v>
      </c>
      <c r="C6143" s="36" t="s">
        <v>120</v>
      </c>
      <c r="D6143" s="36" t="s">
        <v>24243</v>
      </c>
      <c r="E6143" s="36" t="s">
        <v>16841</v>
      </c>
      <c r="F6143" s="36" t="s">
        <v>18247</v>
      </c>
      <c r="G6143" s="36" t="s">
        <v>121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15106</v>
      </c>
      <c r="C6144" s="36" t="s">
        <v>120</v>
      </c>
      <c r="D6144" s="36" t="s">
        <v>24244</v>
      </c>
      <c r="E6144" s="36" t="s">
        <v>16870</v>
      </c>
      <c r="F6144" s="36" t="s">
        <v>18253</v>
      </c>
      <c r="G6144" s="36" t="s">
        <v>121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24245</v>
      </c>
      <c r="C6145" s="36" t="s">
        <v>120</v>
      </c>
      <c r="D6145" s="36" t="s">
        <v>24246</v>
      </c>
      <c r="E6145" s="36" t="s">
        <v>16827</v>
      </c>
      <c r="F6145" s="36" t="s">
        <v>18253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15175</v>
      </c>
      <c r="C6146" s="36" t="s">
        <v>120</v>
      </c>
      <c r="D6146" s="36" t="s">
        <v>24247</v>
      </c>
      <c r="E6146" s="36" t="s">
        <v>17232</v>
      </c>
      <c r="F6146" s="36" t="s">
        <v>18253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7675</v>
      </c>
      <c r="C6147" s="36" t="s">
        <v>120</v>
      </c>
      <c r="D6147" s="36" t="s">
        <v>24553</v>
      </c>
      <c r="E6147" s="36" t="s">
        <v>16937</v>
      </c>
      <c r="F6147" s="36" t="s">
        <v>18250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19913</v>
      </c>
      <c r="C6148" s="36" t="s">
        <v>188</v>
      </c>
      <c r="D6148" s="36" t="s">
        <v>18136</v>
      </c>
      <c r="E6148" s="36" t="s">
        <v>16819</v>
      </c>
      <c r="F6148" s="36" t="s">
        <v>18032</v>
      </c>
      <c r="G6148" s="36" t="s">
        <v>123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16675</v>
      </c>
      <c r="C6149" s="36" t="s">
        <v>188</v>
      </c>
      <c r="D6149" s="36" t="s">
        <v>24018</v>
      </c>
      <c r="E6149" s="36" t="s">
        <v>16821</v>
      </c>
      <c r="F6149" s="36" t="s">
        <v>18032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16537</v>
      </c>
      <c r="C6150" s="36" t="s">
        <v>188</v>
      </c>
      <c r="D6150" s="36" t="s">
        <v>24019</v>
      </c>
      <c r="E6150" s="36" t="s">
        <v>16957</v>
      </c>
      <c r="F6150" s="36" t="s">
        <v>18032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23646</v>
      </c>
      <c r="C6151" s="36" t="s">
        <v>188</v>
      </c>
      <c r="D6151" s="36" t="s">
        <v>24056</v>
      </c>
      <c r="E6151" s="36" t="s">
        <v>16958</v>
      </c>
      <c r="F6151" s="36" t="s">
        <v>18032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16538</v>
      </c>
      <c r="C6152" s="36" t="s">
        <v>188</v>
      </c>
      <c r="D6152" s="36" t="s">
        <v>24020</v>
      </c>
      <c r="E6152" s="36" t="s">
        <v>16916</v>
      </c>
      <c r="F6152" s="36" t="s">
        <v>18032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19694</v>
      </c>
      <c r="C6153" s="36" t="s">
        <v>188</v>
      </c>
      <c r="D6153" s="36" t="s">
        <v>24021</v>
      </c>
      <c r="E6153" s="36" t="s">
        <v>17136</v>
      </c>
      <c r="F6153" s="36" t="s">
        <v>18032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20276</v>
      </c>
      <c r="C6154" s="36" t="s">
        <v>188</v>
      </c>
      <c r="D6154" s="36" t="s">
        <v>24022</v>
      </c>
      <c r="E6154" s="36" t="s">
        <v>16884</v>
      </c>
      <c r="F6154" s="36" t="s">
        <v>18032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26072</v>
      </c>
      <c r="C6155" s="36" t="s">
        <v>188</v>
      </c>
      <c r="D6155" s="36" t="s">
        <v>24144</v>
      </c>
      <c r="E6155" s="36" t="s">
        <v>17106</v>
      </c>
      <c r="F6155" s="36" t="s">
        <v>18032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19914</v>
      </c>
      <c r="C6156" s="36" t="s">
        <v>188</v>
      </c>
      <c r="D6156" s="36" t="s">
        <v>24023</v>
      </c>
      <c r="E6156" s="36" t="s">
        <v>16979</v>
      </c>
      <c r="F6156" s="36" t="s">
        <v>18032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18960</v>
      </c>
      <c r="C6157" s="36" t="s">
        <v>188</v>
      </c>
      <c r="D6157" s="36" t="s">
        <v>24026</v>
      </c>
      <c r="E6157" s="36" t="s">
        <v>17445</v>
      </c>
      <c r="F6157" s="36" t="s">
        <v>18032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20103</v>
      </c>
      <c r="C6158" s="36" t="s">
        <v>188</v>
      </c>
      <c r="D6158" s="36" t="s">
        <v>24057</v>
      </c>
      <c r="E6158" s="36" t="s">
        <v>16866</v>
      </c>
      <c r="F6158" s="36" t="s">
        <v>18032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18961</v>
      </c>
      <c r="C6159" s="36" t="s">
        <v>188</v>
      </c>
      <c r="D6159" s="36" t="s">
        <v>17234</v>
      </c>
      <c r="E6159" s="36" t="s">
        <v>16819</v>
      </c>
      <c r="F6159" s="36" t="s">
        <v>18032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122</v>
      </c>
      <c r="B6160" s="36" t="s">
        <v>16273</v>
      </c>
      <c r="C6160" s="36" t="s">
        <v>188</v>
      </c>
      <c r="D6160" s="36" t="s">
        <v>17638</v>
      </c>
      <c r="E6160" s="36" t="s">
        <v>16819</v>
      </c>
      <c r="F6160" s="36" t="s">
        <v>18032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20648</v>
      </c>
      <c r="C6161" s="36" t="s">
        <v>188</v>
      </c>
      <c r="D6161" s="36" t="s">
        <v>17217</v>
      </c>
      <c r="E6161" s="36" t="s">
        <v>16819</v>
      </c>
      <c r="F6161" s="36" t="s">
        <v>18032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7245</v>
      </c>
      <c r="C6162" s="36" t="s">
        <v>188</v>
      </c>
      <c r="D6162" s="36" t="s">
        <v>17240</v>
      </c>
      <c r="E6162" s="36" t="s">
        <v>16819</v>
      </c>
      <c r="F6162" s="36" t="s">
        <v>18032</v>
      </c>
      <c r="G6162" s="36" t="s">
        <v>123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23199</v>
      </c>
      <c r="C6163" s="36" t="s">
        <v>188</v>
      </c>
      <c r="D6163" s="36" t="s">
        <v>17135</v>
      </c>
      <c r="E6163" s="36" t="s">
        <v>16819</v>
      </c>
      <c r="F6163" s="36" t="s">
        <v>18032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22740</v>
      </c>
      <c r="C6164" s="36" t="s">
        <v>188</v>
      </c>
      <c r="D6164" s="36" t="s">
        <v>17138</v>
      </c>
      <c r="E6164" s="36" t="s">
        <v>16821</v>
      </c>
      <c r="F6164" s="36" t="s">
        <v>18032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26468</v>
      </c>
      <c r="C6165" s="36" t="s">
        <v>188</v>
      </c>
      <c r="D6165" s="36" t="s">
        <v>17140</v>
      </c>
      <c r="E6165" s="36" t="s">
        <v>16819</v>
      </c>
      <c r="F6165" s="36" t="s">
        <v>18032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18962</v>
      </c>
      <c r="C6166" s="36" t="s">
        <v>188</v>
      </c>
      <c r="D6166" s="36" t="s">
        <v>17142</v>
      </c>
      <c r="E6166" s="36" t="s">
        <v>16819</v>
      </c>
      <c r="F6166" s="36" t="s">
        <v>18032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21885</v>
      </c>
      <c r="C6167" s="36" t="s">
        <v>188</v>
      </c>
      <c r="D6167" s="36" t="s">
        <v>17143</v>
      </c>
      <c r="E6167" s="36" t="s">
        <v>16819</v>
      </c>
      <c r="F6167" s="36" t="s">
        <v>18032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20649</v>
      </c>
      <c r="C6168" s="36" t="s">
        <v>188</v>
      </c>
      <c r="D6168" s="36" t="s">
        <v>17144</v>
      </c>
      <c r="E6168" s="36" t="s">
        <v>16819</v>
      </c>
      <c r="F6168" s="36" t="s">
        <v>18032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20650</v>
      </c>
      <c r="C6169" s="36" t="s">
        <v>188</v>
      </c>
      <c r="D6169" s="36" t="s">
        <v>17145</v>
      </c>
      <c r="E6169" s="36" t="s">
        <v>16819</v>
      </c>
      <c r="F6169" s="36" t="s">
        <v>18032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20651</v>
      </c>
      <c r="C6170" s="36" t="s">
        <v>188</v>
      </c>
      <c r="D6170" s="36" t="s">
        <v>17147</v>
      </c>
      <c r="E6170" s="36" t="s">
        <v>16819</v>
      </c>
      <c r="F6170" s="36" t="s">
        <v>18032</v>
      </c>
      <c r="G6170" s="36" t="s">
        <v>123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19513</v>
      </c>
      <c r="C6171" s="36" t="s">
        <v>188</v>
      </c>
      <c r="D6171" s="36" t="s">
        <v>17150</v>
      </c>
      <c r="E6171" s="36" t="s">
        <v>16821</v>
      </c>
      <c r="F6171" s="36" t="s">
        <v>18032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25224</v>
      </c>
      <c r="C6172" s="36" t="s">
        <v>188</v>
      </c>
      <c r="D6172" s="36" t="s">
        <v>18136</v>
      </c>
      <c r="E6172" s="36" t="s">
        <v>16823</v>
      </c>
      <c r="F6172" s="36" t="s">
        <v>18199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23225</v>
      </c>
      <c r="C6173" s="36" t="s">
        <v>188</v>
      </c>
      <c r="D6173" s="36" t="s">
        <v>24141</v>
      </c>
      <c r="E6173" s="36" t="s">
        <v>16916</v>
      </c>
      <c r="F6173" s="36" t="s">
        <v>18199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25225</v>
      </c>
      <c r="C6174" s="36" t="s">
        <v>188</v>
      </c>
      <c r="D6174" s="36" t="s">
        <v>24176</v>
      </c>
      <c r="E6174" s="36" t="s">
        <v>16912</v>
      </c>
      <c r="F6174" s="36" t="s">
        <v>18199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7101</v>
      </c>
      <c r="C6175" s="36" t="s">
        <v>188</v>
      </c>
      <c r="D6175" s="36" t="s">
        <v>24018</v>
      </c>
      <c r="E6175" s="36" t="s">
        <v>16916</v>
      </c>
      <c r="F6175" s="36" t="s">
        <v>18199</v>
      </c>
      <c r="G6175" s="36" t="s">
        <v>123</v>
      </c>
      <c r="H6175" s="1"/>
      <c r="I6175" s="1"/>
      <c r="K6175" s="1"/>
    </row>
    <row r="6176" spans="1:11" customFormat="1" ht="15" hidden="1" x14ac:dyDescent="0.25">
      <c r="A6176" s="36" t="s">
        <v>122</v>
      </c>
      <c r="B6176" s="36" t="s">
        <v>22989</v>
      </c>
      <c r="C6176" s="36" t="s">
        <v>188</v>
      </c>
      <c r="D6176" s="36" t="s">
        <v>24020</v>
      </c>
      <c r="E6176" s="36" t="s">
        <v>16825</v>
      </c>
      <c r="F6176" s="36" t="s">
        <v>18199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21944</v>
      </c>
      <c r="C6177" s="36" t="s">
        <v>188</v>
      </c>
      <c r="D6177" s="36" t="s">
        <v>24056</v>
      </c>
      <c r="E6177" s="36" t="s">
        <v>16914</v>
      </c>
      <c r="F6177" s="36" t="s">
        <v>18199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7246</v>
      </c>
      <c r="C6178" s="36" t="s">
        <v>188</v>
      </c>
      <c r="D6178" s="36" t="s">
        <v>24019</v>
      </c>
      <c r="E6178" s="36" t="s">
        <v>16917</v>
      </c>
      <c r="F6178" s="36" t="s">
        <v>18199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22168</v>
      </c>
      <c r="C6179" s="36" t="s">
        <v>188</v>
      </c>
      <c r="D6179" s="36" t="s">
        <v>24142</v>
      </c>
      <c r="E6179" s="36" t="s">
        <v>17170</v>
      </c>
      <c r="F6179" s="36" t="s">
        <v>18199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21945</v>
      </c>
      <c r="C6180" s="36" t="s">
        <v>188</v>
      </c>
      <c r="D6180" s="36" t="s">
        <v>24143</v>
      </c>
      <c r="E6180" s="36" t="s">
        <v>17001</v>
      </c>
      <c r="F6180" s="36" t="s">
        <v>18199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21946</v>
      </c>
      <c r="C6181" s="36" t="s">
        <v>188</v>
      </c>
      <c r="D6181" s="36" t="s">
        <v>24144</v>
      </c>
      <c r="E6181" s="36" t="s">
        <v>17236</v>
      </c>
      <c r="F6181" s="36" t="s">
        <v>18199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21947</v>
      </c>
      <c r="C6182" s="36" t="s">
        <v>188</v>
      </c>
      <c r="D6182" s="36" t="s">
        <v>24145</v>
      </c>
      <c r="E6182" s="36" t="s">
        <v>16821</v>
      </c>
      <c r="F6182" s="36" t="s">
        <v>18199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27901</v>
      </c>
      <c r="C6183" s="36" t="s">
        <v>188</v>
      </c>
      <c r="D6183" s="36" t="s">
        <v>17134</v>
      </c>
      <c r="E6183" s="36" t="s">
        <v>16821</v>
      </c>
      <c r="F6183" s="36" t="s">
        <v>18199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27902</v>
      </c>
      <c r="C6184" s="36" t="s">
        <v>188</v>
      </c>
      <c r="D6184" s="36" t="s">
        <v>17137</v>
      </c>
      <c r="E6184" s="36" t="s">
        <v>16822</v>
      </c>
      <c r="F6184" s="36" t="s">
        <v>18199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27903</v>
      </c>
      <c r="C6185" s="36" t="s">
        <v>188</v>
      </c>
      <c r="D6185" s="36" t="s">
        <v>17143</v>
      </c>
      <c r="E6185" s="36" t="s">
        <v>16822</v>
      </c>
      <c r="F6185" s="36" t="s">
        <v>18199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27904</v>
      </c>
      <c r="C6186" s="36" t="s">
        <v>188</v>
      </c>
      <c r="D6186" s="36" t="s">
        <v>17144</v>
      </c>
      <c r="E6186" s="36" t="s">
        <v>16957</v>
      </c>
      <c r="F6186" s="36" t="s">
        <v>18199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22990</v>
      </c>
      <c r="C6187" s="36" t="s">
        <v>188</v>
      </c>
      <c r="D6187" s="36" t="s">
        <v>17145</v>
      </c>
      <c r="E6187" s="36" t="s">
        <v>16823</v>
      </c>
      <c r="F6187" s="36" t="s">
        <v>18199</v>
      </c>
      <c r="G6187" s="36" t="s">
        <v>123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27905</v>
      </c>
      <c r="C6188" s="36" t="s">
        <v>188</v>
      </c>
      <c r="D6188" s="36" t="s">
        <v>27906</v>
      </c>
      <c r="E6188" s="36" t="s">
        <v>16912</v>
      </c>
      <c r="F6188" s="36" t="s">
        <v>18199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21248</v>
      </c>
      <c r="C6189" s="36" t="s">
        <v>188</v>
      </c>
      <c r="D6189" s="36" t="s">
        <v>17982</v>
      </c>
      <c r="E6189" s="36" t="s">
        <v>16957</v>
      </c>
      <c r="F6189" s="36" t="s">
        <v>18199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14570</v>
      </c>
      <c r="C6190" s="36" t="s">
        <v>188</v>
      </c>
      <c r="D6190" s="36" t="s">
        <v>18136</v>
      </c>
      <c r="E6190" s="36" t="s">
        <v>16917</v>
      </c>
      <c r="F6190" s="36" t="s">
        <v>18205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7102</v>
      </c>
      <c r="C6191" s="36" t="s">
        <v>188</v>
      </c>
      <c r="D6191" s="36" t="s">
        <v>24141</v>
      </c>
      <c r="E6191" s="36" t="s">
        <v>16912</v>
      </c>
      <c r="F6191" s="36" t="s">
        <v>18205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15955</v>
      </c>
      <c r="C6192" s="36" t="s">
        <v>188</v>
      </c>
      <c r="D6192" s="36" t="s">
        <v>24176</v>
      </c>
      <c r="E6192" s="36" t="s">
        <v>16917</v>
      </c>
      <c r="F6192" s="36" t="s">
        <v>18205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23033</v>
      </c>
      <c r="C6193" s="36" t="s">
        <v>188</v>
      </c>
      <c r="D6193" s="36" t="s">
        <v>24018</v>
      </c>
      <c r="E6193" s="36" t="s">
        <v>16842</v>
      </c>
      <c r="F6193" s="36" t="s">
        <v>18205</v>
      </c>
      <c r="G6193" s="36" t="s">
        <v>123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20544</v>
      </c>
      <c r="C6194" s="36" t="s">
        <v>188</v>
      </c>
      <c r="D6194" s="36" t="s">
        <v>24020</v>
      </c>
      <c r="E6194" s="36" t="s">
        <v>17359</v>
      </c>
      <c r="F6194" s="36" t="s">
        <v>18205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7103</v>
      </c>
      <c r="C6195" s="36" t="s">
        <v>188</v>
      </c>
      <c r="D6195" s="36" t="s">
        <v>24019</v>
      </c>
      <c r="E6195" s="36" t="s">
        <v>16968</v>
      </c>
      <c r="F6195" s="36" t="s">
        <v>18205</v>
      </c>
      <c r="G6195" s="36" t="s">
        <v>123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28209</v>
      </c>
      <c r="C6196" s="36" t="s">
        <v>188</v>
      </c>
      <c r="D6196" s="36" t="s">
        <v>24021</v>
      </c>
      <c r="E6196" s="36" t="s">
        <v>17233</v>
      </c>
      <c r="F6196" s="36" t="s">
        <v>18205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26322</v>
      </c>
      <c r="C6197" s="36" t="s">
        <v>188</v>
      </c>
      <c r="D6197" s="36" t="s">
        <v>24022</v>
      </c>
      <c r="E6197" s="36" t="s">
        <v>17002</v>
      </c>
      <c r="F6197" s="36" t="s">
        <v>18205</v>
      </c>
      <c r="G6197" s="36" t="s">
        <v>123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28210</v>
      </c>
      <c r="C6198" s="36" t="s">
        <v>188</v>
      </c>
      <c r="D6198" s="36" t="s">
        <v>24144</v>
      </c>
      <c r="E6198" s="36" t="s">
        <v>16891</v>
      </c>
      <c r="F6198" s="36" t="s">
        <v>18205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25281</v>
      </c>
      <c r="C6199" s="36" t="s">
        <v>188</v>
      </c>
      <c r="D6199" s="36" t="s">
        <v>24024</v>
      </c>
      <c r="E6199" s="36" t="s">
        <v>16940</v>
      </c>
      <c r="F6199" s="36" t="s">
        <v>18205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15956</v>
      </c>
      <c r="C6200" s="36" t="s">
        <v>188</v>
      </c>
      <c r="D6200" s="36" t="s">
        <v>17142</v>
      </c>
      <c r="E6200" s="36" t="s">
        <v>16951</v>
      </c>
      <c r="F6200" s="36" t="s">
        <v>18205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28211</v>
      </c>
      <c r="C6201" s="36" t="s">
        <v>188</v>
      </c>
      <c r="D6201" s="36" t="s">
        <v>17982</v>
      </c>
      <c r="E6201" s="36" t="s">
        <v>16958</v>
      </c>
      <c r="F6201" s="36" t="s">
        <v>18205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15762</v>
      </c>
      <c r="C6202" s="36" t="s">
        <v>188</v>
      </c>
      <c r="D6202" s="36" t="s">
        <v>24228</v>
      </c>
      <c r="E6202" s="36" t="s">
        <v>17235</v>
      </c>
      <c r="F6202" s="36" t="s">
        <v>18210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14416</v>
      </c>
      <c r="C6203" s="36" t="s">
        <v>188</v>
      </c>
      <c r="D6203" s="36" t="s">
        <v>16820</v>
      </c>
      <c r="E6203" s="36" t="s">
        <v>17106</v>
      </c>
      <c r="F6203" s="36" t="s">
        <v>18210</v>
      </c>
      <c r="G6203" s="36" t="s">
        <v>123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8401</v>
      </c>
      <c r="C6204" s="36" t="s">
        <v>188</v>
      </c>
      <c r="D6204" s="36" t="s">
        <v>18627</v>
      </c>
      <c r="E6204" s="36" t="s">
        <v>16958</v>
      </c>
      <c r="F6204" s="36" t="s">
        <v>18210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15763</v>
      </c>
      <c r="C6205" s="36" t="s">
        <v>188</v>
      </c>
      <c r="D6205" s="36" t="s">
        <v>18142</v>
      </c>
      <c r="E6205" s="36" t="s">
        <v>16914</v>
      </c>
      <c r="F6205" s="36" t="s">
        <v>18210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8402</v>
      </c>
      <c r="C6206" s="36" t="s">
        <v>188</v>
      </c>
      <c r="D6206" s="36" t="s">
        <v>17222</v>
      </c>
      <c r="E6206" s="36" t="s">
        <v>17023</v>
      </c>
      <c r="F6206" s="36" t="s">
        <v>18210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28887</v>
      </c>
      <c r="C6207" s="36" t="s">
        <v>188</v>
      </c>
      <c r="D6207" s="36" t="s">
        <v>23308</v>
      </c>
      <c r="E6207" s="36" t="s">
        <v>16822</v>
      </c>
      <c r="F6207" s="36" t="s">
        <v>18251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12829</v>
      </c>
      <c r="C6208" s="36" t="s">
        <v>188</v>
      </c>
      <c r="D6208" s="36" t="s">
        <v>18595</v>
      </c>
      <c r="E6208" s="36" t="s">
        <v>16957</v>
      </c>
      <c r="F6208" s="36" t="s">
        <v>18251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23883</v>
      </c>
      <c r="C6209" s="36" t="s">
        <v>188</v>
      </c>
      <c r="D6209" s="36" t="s">
        <v>24293</v>
      </c>
      <c r="E6209" s="36" t="s">
        <v>16852</v>
      </c>
      <c r="F6209" s="36" t="s">
        <v>18252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23736</v>
      </c>
      <c r="C6210" s="36" t="s">
        <v>188</v>
      </c>
      <c r="D6210" s="36" t="s">
        <v>22708</v>
      </c>
      <c r="E6210" s="36" t="s">
        <v>16819</v>
      </c>
      <c r="F6210" s="36" t="s">
        <v>18252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19137</v>
      </c>
      <c r="C6211" s="36" t="s">
        <v>188</v>
      </c>
      <c r="D6211" s="36" t="s">
        <v>24243</v>
      </c>
      <c r="E6211" s="36" t="s">
        <v>17612</v>
      </c>
      <c r="F6211" s="36" t="s">
        <v>18252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25357</v>
      </c>
      <c r="C6212" s="36" t="s">
        <v>188</v>
      </c>
      <c r="D6212" s="36" t="s">
        <v>22545</v>
      </c>
      <c r="E6212" s="36" t="s">
        <v>16825</v>
      </c>
      <c r="F6212" s="36" t="s">
        <v>18252</v>
      </c>
      <c r="G6212" s="36" t="s">
        <v>123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23890</v>
      </c>
      <c r="C6213" s="36" t="s">
        <v>188</v>
      </c>
      <c r="D6213" s="36" t="s">
        <v>24268</v>
      </c>
      <c r="E6213" s="36" t="s">
        <v>16881</v>
      </c>
      <c r="F6213" s="36" t="s">
        <v>18247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18858</v>
      </c>
      <c r="C6214" s="36" t="s">
        <v>188</v>
      </c>
      <c r="D6214" s="36" t="s">
        <v>24243</v>
      </c>
      <c r="E6214" s="36" t="s">
        <v>16819</v>
      </c>
      <c r="F6214" s="36" t="s">
        <v>18247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15176</v>
      </c>
      <c r="C6215" s="36" t="s">
        <v>188</v>
      </c>
      <c r="D6215" s="36" t="s">
        <v>24244</v>
      </c>
      <c r="E6215" s="36" t="s">
        <v>17298</v>
      </c>
      <c r="F6215" s="36" t="s">
        <v>18253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15107</v>
      </c>
      <c r="C6216" s="36" t="s">
        <v>188</v>
      </c>
      <c r="D6216" s="36" t="s">
        <v>24247</v>
      </c>
      <c r="E6216" s="36" t="s">
        <v>17037</v>
      </c>
      <c r="F6216" s="36" t="s">
        <v>18253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24582</v>
      </c>
      <c r="C6217" s="36" t="s">
        <v>188</v>
      </c>
      <c r="D6217" s="36" t="s">
        <v>24553</v>
      </c>
      <c r="E6217" s="36" t="s">
        <v>16986</v>
      </c>
      <c r="F6217" s="36" t="s">
        <v>18250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15253</v>
      </c>
      <c r="C6218" s="36" t="s">
        <v>120</v>
      </c>
      <c r="D6218" s="36" t="s">
        <v>26585</v>
      </c>
      <c r="E6218" s="36" t="s">
        <v>18213</v>
      </c>
      <c r="F6218" s="36" t="s">
        <v>18032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16676</v>
      </c>
      <c r="C6219" s="36" t="s">
        <v>120</v>
      </c>
      <c r="D6219" s="36" t="s">
        <v>26586</v>
      </c>
      <c r="E6219" s="36" t="s">
        <v>26374</v>
      </c>
      <c r="F6219" s="36" t="s">
        <v>18032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16659</v>
      </c>
      <c r="C6220" s="36" t="s">
        <v>120</v>
      </c>
      <c r="D6220" s="36" t="s">
        <v>26965</v>
      </c>
      <c r="E6220" s="36" t="s">
        <v>27077</v>
      </c>
      <c r="F6220" s="36" t="s">
        <v>18032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25744</v>
      </c>
      <c r="C6221" s="36" t="s">
        <v>120</v>
      </c>
      <c r="D6221" s="36" t="s">
        <v>26587</v>
      </c>
      <c r="E6221" s="36" t="s">
        <v>26588</v>
      </c>
      <c r="F6221" s="36" t="s">
        <v>18032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26589</v>
      </c>
      <c r="C6222" s="36" t="s">
        <v>120</v>
      </c>
      <c r="D6222" s="36" t="s">
        <v>26590</v>
      </c>
      <c r="E6222" s="36" t="s">
        <v>25730</v>
      </c>
      <c r="F6222" s="36" t="s">
        <v>18032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25803</v>
      </c>
      <c r="C6223" s="36" t="s">
        <v>120</v>
      </c>
      <c r="D6223" s="36" t="s">
        <v>26810</v>
      </c>
      <c r="E6223" s="36" t="s">
        <v>23993</v>
      </c>
      <c r="F6223" s="36" t="s">
        <v>18032</v>
      </c>
      <c r="G6223" s="36" t="s">
        <v>121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23619</v>
      </c>
      <c r="C6224" s="36" t="s">
        <v>120</v>
      </c>
      <c r="D6224" s="36" t="s">
        <v>26469</v>
      </c>
      <c r="E6224" s="36" t="s">
        <v>23011</v>
      </c>
      <c r="F6224" s="36" t="s">
        <v>18032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23620</v>
      </c>
      <c r="C6225" s="36" t="s">
        <v>120</v>
      </c>
      <c r="D6225" s="36" t="s">
        <v>26471</v>
      </c>
      <c r="E6225" s="36" t="s">
        <v>18630</v>
      </c>
      <c r="F6225" s="36" t="s">
        <v>18032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16803</v>
      </c>
      <c r="C6226" s="36" t="s">
        <v>120</v>
      </c>
      <c r="D6226" s="36" t="s">
        <v>26591</v>
      </c>
      <c r="E6226" s="36" t="s">
        <v>17395</v>
      </c>
      <c r="F6226" s="36" t="s">
        <v>18032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16781</v>
      </c>
      <c r="C6227" s="36" t="s">
        <v>120</v>
      </c>
      <c r="D6227" s="36" t="s">
        <v>26991</v>
      </c>
      <c r="E6227" s="36" t="s">
        <v>16836</v>
      </c>
      <c r="F6227" s="36" t="s">
        <v>18032</v>
      </c>
      <c r="G6227" s="36" t="s">
        <v>121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23621</v>
      </c>
      <c r="C6228" s="36" t="s">
        <v>120</v>
      </c>
      <c r="D6228" s="36" t="s">
        <v>26592</v>
      </c>
      <c r="E6228" s="36" t="s">
        <v>24654</v>
      </c>
      <c r="F6228" s="36" t="s">
        <v>18032</v>
      </c>
      <c r="G6228" s="36" t="s">
        <v>123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16660</v>
      </c>
      <c r="C6229" s="36" t="s">
        <v>120</v>
      </c>
      <c r="D6229" s="36" t="s">
        <v>26473</v>
      </c>
      <c r="E6229" s="36" t="s">
        <v>27078</v>
      </c>
      <c r="F6229" s="36" t="s">
        <v>18032</v>
      </c>
      <c r="G6229" s="36" t="s">
        <v>121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23622</v>
      </c>
      <c r="C6230" s="36" t="s">
        <v>120</v>
      </c>
      <c r="D6230" s="36" t="s">
        <v>26593</v>
      </c>
      <c r="E6230" s="36" t="s">
        <v>23334</v>
      </c>
      <c r="F6230" s="36" t="s">
        <v>18032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15254</v>
      </c>
      <c r="C6231" s="36" t="s">
        <v>120</v>
      </c>
      <c r="D6231" s="36" t="s">
        <v>26594</v>
      </c>
      <c r="E6231" s="36" t="s">
        <v>19393</v>
      </c>
      <c r="F6231" s="36" t="s">
        <v>18032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23597</v>
      </c>
      <c r="C6232" s="36" t="s">
        <v>120</v>
      </c>
      <c r="D6232" s="36" t="s">
        <v>26813</v>
      </c>
      <c r="E6232" s="36" t="s">
        <v>22090</v>
      </c>
      <c r="F6232" s="36" t="s">
        <v>18032</v>
      </c>
      <c r="G6232" s="36" t="s">
        <v>121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14474</v>
      </c>
      <c r="C6233" s="36" t="s">
        <v>120</v>
      </c>
      <c r="D6233" s="36" t="s">
        <v>26595</v>
      </c>
      <c r="E6233" s="36" t="s">
        <v>26596</v>
      </c>
      <c r="F6233" s="36" t="s">
        <v>18032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18831</v>
      </c>
      <c r="C6234" s="36" t="s">
        <v>120</v>
      </c>
      <c r="D6234" s="36" t="s">
        <v>26474</v>
      </c>
      <c r="E6234" s="36" t="s">
        <v>19661</v>
      </c>
      <c r="F6234" s="36" t="s">
        <v>18032</v>
      </c>
      <c r="G6234" s="36" t="s">
        <v>121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16804</v>
      </c>
      <c r="C6235" s="36" t="s">
        <v>120</v>
      </c>
      <c r="D6235" s="36" t="s">
        <v>26597</v>
      </c>
      <c r="E6235" s="36" t="s">
        <v>26598</v>
      </c>
      <c r="F6235" s="36" t="s">
        <v>18032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23598</v>
      </c>
      <c r="C6236" s="36" t="s">
        <v>120</v>
      </c>
      <c r="D6236" s="36" t="s">
        <v>26993</v>
      </c>
      <c r="E6236" s="36" t="s">
        <v>22090</v>
      </c>
      <c r="F6236" s="36" t="s">
        <v>18032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21125</v>
      </c>
      <c r="C6237" s="36" t="s">
        <v>120</v>
      </c>
      <c r="D6237" s="36" t="s">
        <v>26599</v>
      </c>
      <c r="E6237" s="36" t="s">
        <v>23992</v>
      </c>
      <c r="F6237" s="36" t="s">
        <v>18032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23350</v>
      </c>
      <c r="C6238" s="36" t="s">
        <v>120</v>
      </c>
      <c r="D6238" s="36" t="s">
        <v>26966</v>
      </c>
      <c r="E6238" s="36" t="s">
        <v>17777</v>
      </c>
      <c r="F6238" s="36" t="s">
        <v>18032</v>
      </c>
      <c r="G6238" s="36" t="s">
        <v>121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16274</v>
      </c>
      <c r="C6239" s="36" t="s">
        <v>120</v>
      </c>
      <c r="D6239" s="36" t="s">
        <v>26600</v>
      </c>
      <c r="E6239" s="36" t="s">
        <v>17764</v>
      </c>
      <c r="F6239" s="36" t="s">
        <v>18032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21304</v>
      </c>
      <c r="C6240" s="36" t="s">
        <v>120</v>
      </c>
      <c r="D6240" s="36" t="s">
        <v>26814</v>
      </c>
      <c r="E6240" s="36" t="s">
        <v>25421</v>
      </c>
      <c r="F6240" s="36" t="s">
        <v>18032</v>
      </c>
      <c r="G6240" s="36" t="s">
        <v>121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9651</v>
      </c>
      <c r="C6241" s="36" t="s">
        <v>120</v>
      </c>
      <c r="D6241" s="36" t="s">
        <v>26601</v>
      </c>
      <c r="E6241" s="36" t="s">
        <v>18378</v>
      </c>
      <c r="F6241" s="36" t="s">
        <v>18032</v>
      </c>
      <c r="G6241" s="36" t="s">
        <v>123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20855</v>
      </c>
      <c r="C6242" s="36" t="s">
        <v>120</v>
      </c>
      <c r="D6242" s="36" t="s">
        <v>26967</v>
      </c>
      <c r="E6242" s="36" t="s">
        <v>16993</v>
      </c>
      <c r="F6242" s="36" t="s">
        <v>18032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18998</v>
      </c>
      <c r="C6243" s="36" t="s">
        <v>120</v>
      </c>
      <c r="D6243" s="36" t="s">
        <v>26602</v>
      </c>
      <c r="E6243" s="36" t="s">
        <v>17167</v>
      </c>
      <c r="F6243" s="36" t="s">
        <v>18032</v>
      </c>
      <c r="G6243" s="36" t="s">
        <v>123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19428</v>
      </c>
      <c r="C6244" s="36" t="s">
        <v>120</v>
      </c>
      <c r="D6244" s="36" t="s">
        <v>26815</v>
      </c>
      <c r="E6244" s="36" t="s">
        <v>18530</v>
      </c>
      <c r="F6244" s="36" t="s">
        <v>18032</v>
      </c>
      <c r="G6244" s="36" t="s">
        <v>121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18999</v>
      </c>
      <c r="C6245" s="36" t="s">
        <v>120</v>
      </c>
      <c r="D6245" s="36" t="s">
        <v>26603</v>
      </c>
      <c r="E6245" s="36" t="s">
        <v>17497</v>
      </c>
      <c r="F6245" s="36" t="s">
        <v>18032</v>
      </c>
      <c r="G6245" s="36" t="s">
        <v>123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15146</v>
      </c>
      <c r="C6246" s="36" t="s">
        <v>120</v>
      </c>
      <c r="D6246" s="36" t="s">
        <v>26976</v>
      </c>
      <c r="E6246" s="36" t="s">
        <v>26546</v>
      </c>
      <c r="F6246" s="36" t="s">
        <v>18032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16275</v>
      </c>
      <c r="C6247" s="36" t="s">
        <v>120</v>
      </c>
      <c r="D6247" s="36" t="s">
        <v>26604</v>
      </c>
      <c r="E6247" s="36" t="s">
        <v>21291</v>
      </c>
      <c r="F6247" s="36" t="s">
        <v>18032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14273</v>
      </c>
      <c r="C6248" s="36" t="s">
        <v>120</v>
      </c>
      <c r="D6248" s="36" t="s">
        <v>26816</v>
      </c>
      <c r="E6248" s="36" t="s">
        <v>16991</v>
      </c>
      <c r="F6248" s="36" t="s">
        <v>18032</v>
      </c>
      <c r="G6248" s="36" t="s">
        <v>121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20449</v>
      </c>
      <c r="C6249" s="36" t="s">
        <v>120</v>
      </c>
      <c r="D6249" s="36" t="s">
        <v>26605</v>
      </c>
      <c r="E6249" s="36" t="s">
        <v>24955</v>
      </c>
      <c r="F6249" s="36" t="s">
        <v>18032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19034</v>
      </c>
      <c r="C6250" s="36" t="s">
        <v>120</v>
      </c>
      <c r="D6250" s="36" t="s">
        <v>26817</v>
      </c>
      <c r="E6250" s="36" t="s">
        <v>18511</v>
      </c>
      <c r="F6250" s="36" t="s">
        <v>18032</v>
      </c>
      <c r="G6250" s="36" t="s">
        <v>121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16677</v>
      </c>
      <c r="C6251" s="36" t="s">
        <v>120</v>
      </c>
      <c r="D6251" s="36" t="s">
        <v>26606</v>
      </c>
      <c r="E6251" s="36" t="s">
        <v>17681</v>
      </c>
      <c r="F6251" s="36" t="s">
        <v>18032</v>
      </c>
      <c r="G6251" s="36" t="s">
        <v>123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8252</v>
      </c>
      <c r="C6252" s="36" t="s">
        <v>120</v>
      </c>
      <c r="D6252" s="36" t="s">
        <v>26607</v>
      </c>
      <c r="E6252" s="36" t="s">
        <v>17477</v>
      </c>
      <c r="F6252" s="36" t="s">
        <v>18032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19429</v>
      </c>
      <c r="C6253" s="36" t="s">
        <v>120</v>
      </c>
      <c r="D6253" s="36" t="s">
        <v>26818</v>
      </c>
      <c r="E6253" s="36" t="s">
        <v>17037</v>
      </c>
      <c r="F6253" s="36" t="s">
        <v>18032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20906</v>
      </c>
      <c r="C6254" s="36" t="s">
        <v>120</v>
      </c>
      <c r="D6254" s="36" t="s">
        <v>26608</v>
      </c>
      <c r="E6254" s="36" t="s">
        <v>17746</v>
      </c>
      <c r="F6254" s="36" t="s">
        <v>18032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20856</v>
      </c>
      <c r="C6255" s="36" t="s">
        <v>120</v>
      </c>
      <c r="D6255" s="36" t="s">
        <v>26819</v>
      </c>
      <c r="E6255" s="36" t="s">
        <v>17603</v>
      </c>
      <c r="F6255" s="36" t="s">
        <v>18032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14163</v>
      </c>
      <c r="C6256" s="36" t="s">
        <v>120</v>
      </c>
      <c r="D6256" s="36" t="s">
        <v>26820</v>
      </c>
      <c r="E6256" s="36" t="s">
        <v>17127</v>
      </c>
      <c r="F6256" s="36" t="s">
        <v>18032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12873</v>
      </c>
      <c r="C6257" s="36" t="s">
        <v>120</v>
      </c>
      <c r="D6257" s="36" t="s">
        <v>26609</v>
      </c>
      <c r="E6257" s="36" t="s">
        <v>17214</v>
      </c>
      <c r="F6257" s="36" t="s">
        <v>18032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19234</v>
      </c>
      <c r="C6258" s="36" t="s">
        <v>120</v>
      </c>
      <c r="D6258" s="36" t="s">
        <v>26821</v>
      </c>
      <c r="E6258" s="36" t="s">
        <v>17332</v>
      </c>
      <c r="F6258" s="36" t="s">
        <v>18032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21126</v>
      </c>
      <c r="C6259" s="36" t="s">
        <v>120</v>
      </c>
      <c r="D6259" s="36" t="s">
        <v>26610</v>
      </c>
      <c r="E6259" s="36" t="s">
        <v>17264</v>
      </c>
      <c r="F6259" s="36" t="s">
        <v>18032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20857</v>
      </c>
      <c r="C6260" s="36" t="s">
        <v>120</v>
      </c>
      <c r="D6260" s="36" t="s">
        <v>26822</v>
      </c>
      <c r="E6260" s="36" t="s">
        <v>17368</v>
      </c>
      <c r="F6260" s="36" t="s">
        <v>18032</v>
      </c>
      <c r="G6260" s="36" t="s">
        <v>121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14164</v>
      </c>
      <c r="C6261" s="36" t="s">
        <v>120</v>
      </c>
      <c r="D6261" s="36" t="s">
        <v>26611</v>
      </c>
      <c r="E6261" s="36" t="s">
        <v>17682</v>
      </c>
      <c r="F6261" s="36" t="s">
        <v>18032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20594</v>
      </c>
      <c r="C6262" s="36" t="s">
        <v>120</v>
      </c>
      <c r="D6262" s="36" t="s">
        <v>26823</v>
      </c>
      <c r="E6262" s="36" t="s">
        <v>17510</v>
      </c>
      <c r="F6262" s="36" t="s">
        <v>18032</v>
      </c>
      <c r="G6262" s="36" t="s">
        <v>121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20450</v>
      </c>
      <c r="C6263" s="36" t="s">
        <v>120</v>
      </c>
      <c r="D6263" s="36" t="s">
        <v>26612</v>
      </c>
      <c r="E6263" s="36" t="s">
        <v>17154</v>
      </c>
      <c r="F6263" s="36" t="s">
        <v>18032</v>
      </c>
      <c r="G6263" s="36" t="s">
        <v>123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19741</v>
      </c>
      <c r="C6264" s="36" t="s">
        <v>120</v>
      </c>
      <c r="D6264" s="36" t="s">
        <v>26824</v>
      </c>
      <c r="E6264" s="36" t="s">
        <v>17196</v>
      </c>
      <c r="F6264" s="36" t="s">
        <v>18032</v>
      </c>
      <c r="G6264" s="36" t="s">
        <v>121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19722</v>
      </c>
      <c r="C6265" s="36" t="s">
        <v>120</v>
      </c>
      <c r="D6265" s="36" t="s">
        <v>26613</v>
      </c>
      <c r="E6265" s="36" t="s">
        <v>16974</v>
      </c>
      <c r="F6265" s="36" t="s">
        <v>18032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20907</v>
      </c>
      <c r="C6266" s="36" t="s">
        <v>120</v>
      </c>
      <c r="D6266" s="36" t="s">
        <v>26614</v>
      </c>
      <c r="E6266" s="36" t="s">
        <v>16841</v>
      </c>
      <c r="F6266" s="36" t="s">
        <v>18032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21462</v>
      </c>
      <c r="C6267" s="36" t="s">
        <v>120</v>
      </c>
      <c r="D6267" s="36" t="s">
        <v>26825</v>
      </c>
      <c r="E6267" s="36" t="s">
        <v>17172</v>
      </c>
      <c r="F6267" s="36" t="s">
        <v>18032</v>
      </c>
      <c r="G6267" s="36" t="s">
        <v>121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20424</v>
      </c>
      <c r="C6268" s="36" t="s">
        <v>120</v>
      </c>
      <c r="D6268" s="36" t="s">
        <v>26826</v>
      </c>
      <c r="E6268" s="36" t="s">
        <v>16883</v>
      </c>
      <c r="F6268" s="36" t="s">
        <v>18032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8179</v>
      </c>
      <c r="C6269" s="36" t="s">
        <v>120</v>
      </c>
      <c r="D6269" s="36" t="s">
        <v>26827</v>
      </c>
      <c r="E6269" s="36" t="s">
        <v>17326</v>
      </c>
      <c r="F6269" s="36" t="s">
        <v>18032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20610</v>
      </c>
      <c r="C6270" s="36" t="s">
        <v>120</v>
      </c>
      <c r="D6270" s="36" t="s">
        <v>26615</v>
      </c>
      <c r="E6270" s="36" t="s">
        <v>16921</v>
      </c>
      <c r="F6270" s="36" t="s">
        <v>18032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21689</v>
      </c>
      <c r="C6271" s="36" t="s">
        <v>120</v>
      </c>
      <c r="D6271" s="36" t="s">
        <v>26616</v>
      </c>
      <c r="E6271" s="36" t="s">
        <v>17050</v>
      </c>
      <c r="F6271" s="36" t="s">
        <v>18032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21665</v>
      </c>
      <c r="C6272" s="36" t="s">
        <v>120</v>
      </c>
      <c r="D6272" s="36" t="s">
        <v>18757</v>
      </c>
      <c r="E6272" s="36" t="s">
        <v>17014</v>
      </c>
      <c r="F6272" s="36" t="s">
        <v>18032</v>
      </c>
      <c r="G6272" s="36" t="s">
        <v>121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14165</v>
      </c>
      <c r="C6273" s="36" t="s">
        <v>120</v>
      </c>
      <c r="D6273" s="36" t="s">
        <v>26617</v>
      </c>
      <c r="E6273" s="36" t="s">
        <v>16884</v>
      </c>
      <c r="F6273" s="36" t="s">
        <v>18032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20858</v>
      </c>
      <c r="C6274" s="36" t="s">
        <v>120</v>
      </c>
      <c r="D6274" s="36" t="s">
        <v>18626</v>
      </c>
      <c r="E6274" s="36" t="s">
        <v>16968</v>
      </c>
      <c r="F6274" s="36" t="s">
        <v>18032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20611</v>
      </c>
      <c r="C6275" s="36" t="s">
        <v>120</v>
      </c>
      <c r="D6275" s="36" t="s">
        <v>26618</v>
      </c>
      <c r="E6275" s="36" t="s">
        <v>16917</v>
      </c>
      <c r="F6275" s="36" t="s">
        <v>18032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7248</v>
      </c>
      <c r="C6276" s="36" t="s">
        <v>120</v>
      </c>
      <c r="D6276" s="36" t="s">
        <v>26828</v>
      </c>
      <c r="E6276" s="36" t="s">
        <v>16824</v>
      </c>
      <c r="F6276" s="36" t="s">
        <v>18032</v>
      </c>
      <c r="G6276" s="36" t="s">
        <v>121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20909</v>
      </c>
      <c r="C6277" s="36" t="s">
        <v>120</v>
      </c>
      <c r="D6277" s="36" t="s">
        <v>26619</v>
      </c>
      <c r="E6277" s="36" t="s">
        <v>16912</v>
      </c>
      <c r="F6277" s="36" t="s">
        <v>18032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21666</v>
      </c>
      <c r="C6278" s="36" t="s">
        <v>120</v>
      </c>
      <c r="D6278" s="36" t="s">
        <v>26830</v>
      </c>
      <c r="E6278" s="36" t="s">
        <v>16916</v>
      </c>
      <c r="F6278" s="36" t="s">
        <v>18032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20613</v>
      </c>
      <c r="C6279" s="36" t="s">
        <v>120</v>
      </c>
      <c r="D6279" s="36" t="s">
        <v>26620</v>
      </c>
      <c r="E6279" s="36" t="s">
        <v>16823</v>
      </c>
      <c r="F6279" s="36" t="s">
        <v>18032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20859</v>
      </c>
      <c r="C6280" s="36" t="s">
        <v>120</v>
      </c>
      <c r="D6280" s="36" t="s">
        <v>26831</v>
      </c>
      <c r="E6280" s="36" t="s">
        <v>16960</v>
      </c>
      <c r="F6280" s="36" t="s">
        <v>18032</v>
      </c>
      <c r="G6280" s="36" t="s">
        <v>121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21667</v>
      </c>
      <c r="C6281" s="36" t="s">
        <v>120</v>
      </c>
      <c r="D6281" s="36" t="s">
        <v>26833</v>
      </c>
      <c r="E6281" s="36" t="s">
        <v>16960</v>
      </c>
      <c r="F6281" s="36" t="s">
        <v>18032</v>
      </c>
      <c r="G6281" s="36" t="s">
        <v>121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20860</v>
      </c>
      <c r="C6282" s="36" t="s">
        <v>120</v>
      </c>
      <c r="D6282" s="36" t="s">
        <v>22395</v>
      </c>
      <c r="E6282" s="36" t="s">
        <v>16957</v>
      </c>
      <c r="F6282" s="36" t="s">
        <v>18032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21668</v>
      </c>
      <c r="C6283" s="36" t="s">
        <v>120</v>
      </c>
      <c r="D6283" s="36" t="s">
        <v>27079</v>
      </c>
      <c r="E6283" s="36" t="s">
        <v>16957</v>
      </c>
      <c r="F6283" s="36" t="s">
        <v>18032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29061</v>
      </c>
      <c r="C6284" s="36" t="s">
        <v>120</v>
      </c>
      <c r="D6284" s="36" t="s">
        <v>29062</v>
      </c>
      <c r="E6284" s="36" t="s">
        <v>29063</v>
      </c>
      <c r="F6284" s="36" t="s">
        <v>18032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15</v>
      </c>
      <c r="B6285" s="36" t="s">
        <v>7249</v>
      </c>
      <c r="C6285" s="36" t="s">
        <v>120</v>
      </c>
      <c r="D6285" s="36" t="s">
        <v>18766</v>
      </c>
      <c r="E6285" s="36" t="s">
        <v>17747</v>
      </c>
      <c r="F6285" s="36" t="s">
        <v>18032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19817</v>
      </c>
      <c r="C6286" s="36" t="s">
        <v>120</v>
      </c>
      <c r="D6286" s="36" t="s">
        <v>26834</v>
      </c>
      <c r="E6286" s="36" t="s">
        <v>16958</v>
      </c>
      <c r="F6286" s="36" t="s">
        <v>18032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29034</v>
      </c>
      <c r="C6287" s="36" t="s">
        <v>120</v>
      </c>
      <c r="D6287" s="36" t="s">
        <v>29035</v>
      </c>
      <c r="E6287" s="36" t="s">
        <v>16819</v>
      </c>
      <c r="F6287" s="36" t="s">
        <v>18032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20861</v>
      </c>
      <c r="C6288" s="36" t="s">
        <v>120</v>
      </c>
      <c r="D6288" s="36" t="s">
        <v>26835</v>
      </c>
      <c r="E6288" s="36" t="s">
        <v>16821</v>
      </c>
      <c r="F6288" s="36" t="s">
        <v>18032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29036</v>
      </c>
      <c r="C6289" s="36" t="s">
        <v>120</v>
      </c>
      <c r="D6289" s="36" t="s">
        <v>29037</v>
      </c>
      <c r="E6289" s="36" t="s">
        <v>16819</v>
      </c>
      <c r="F6289" s="36" t="s">
        <v>18032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20862</v>
      </c>
      <c r="C6290" s="36" t="s">
        <v>120</v>
      </c>
      <c r="D6290" s="36" t="s">
        <v>26108</v>
      </c>
      <c r="E6290" s="36" t="s">
        <v>16819</v>
      </c>
      <c r="F6290" s="36" t="s">
        <v>18032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29038</v>
      </c>
      <c r="C6291" s="36" t="s">
        <v>120</v>
      </c>
      <c r="D6291" s="36" t="s">
        <v>29039</v>
      </c>
      <c r="E6291" s="36" t="s">
        <v>16819</v>
      </c>
      <c r="F6291" s="36" t="s">
        <v>18032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20863</v>
      </c>
      <c r="C6292" s="36" t="s">
        <v>120</v>
      </c>
      <c r="D6292" s="36" t="s">
        <v>26836</v>
      </c>
      <c r="E6292" s="36" t="s">
        <v>16819</v>
      </c>
      <c r="F6292" s="36" t="s">
        <v>18032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20864</v>
      </c>
      <c r="C6293" s="36" t="s">
        <v>120</v>
      </c>
      <c r="D6293" s="36" t="s">
        <v>26837</v>
      </c>
      <c r="E6293" s="36" t="s">
        <v>16821</v>
      </c>
      <c r="F6293" s="36" t="s">
        <v>18032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26143</v>
      </c>
      <c r="C6294" s="36" t="s">
        <v>120</v>
      </c>
      <c r="D6294" s="36" t="s">
        <v>26498</v>
      </c>
      <c r="E6294" s="36" t="s">
        <v>16819</v>
      </c>
      <c r="F6294" s="36" t="s">
        <v>18032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15</v>
      </c>
      <c r="B6295" s="36" t="s">
        <v>7250</v>
      </c>
      <c r="C6295" s="36" t="s">
        <v>120</v>
      </c>
      <c r="D6295" s="36" t="s">
        <v>18090</v>
      </c>
      <c r="E6295" s="36" t="s">
        <v>17293</v>
      </c>
      <c r="F6295" s="36" t="s">
        <v>18032</v>
      </c>
      <c r="G6295" s="36" t="s">
        <v>123</v>
      </c>
      <c r="H6295" s="1"/>
      <c r="I6295" s="1"/>
      <c r="K6295" s="1"/>
    </row>
    <row r="6296" spans="1:11" customFormat="1" ht="15" hidden="1" x14ac:dyDescent="0.25">
      <c r="A6296" s="36"/>
      <c r="B6296" s="36" t="s">
        <v>22482</v>
      </c>
      <c r="C6296" s="36" t="s">
        <v>120</v>
      </c>
      <c r="D6296" s="36" t="s">
        <v>18780</v>
      </c>
      <c r="E6296" s="36" t="s">
        <v>17641</v>
      </c>
      <c r="F6296" s="36" t="s">
        <v>18199</v>
      </c>
      <c r="G6296" s="36" t="s">
        <v>121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3585</v>
      </c>
      <c r="C6297" s="36" t="s">
        <v>120</v>
      </c>
      <c r="D6297" s="36" t="s">
        <v>18901</v>
      </c>
      <c r="E6297" s="36" t="s">
        <v>18000</v>
      </c>
      <c r="F6297" s="36" t="s">
        <v>18263</v>
      </c>
      <c r="G6297" s="36" t="s">
        <v>121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3586</v>
      </c>
      <c r="C6298" s="36" t="s">
        <v>120</v>
      </c>
      <c r="D6298" s="36" t="s">
        <v>18889</v>
      </c>
      <c r="E6298" s="36" t="s">
        <v>17548</v>
      </c>
      <c r="F6298" s="36" t="s">
        <v>18263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3587</v>
      </c>
      <c r="C6299" s="36" t="s">
        <v>120</v>
      </c>
      <c r="D6299" s="36" t="s">
        <v>18890</v>
      </c>
      <c r="E6299" s="36" t="s">
        <v>16956</v>
      </c>
      <c r="F6299" s="36" t="s">
        <v>18263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24757</v>
      </c>
      <c r="C6300" s="36" t="s">
        <v>120</v>
      </c>
      <c r="D6300" s="36" t="s">
        <v>26863</v>
      </c>
      <c r="E6300" s="36" t="s">
        <v>17658</v>
      </c>
      <c r="F6300" s="36" t="s">
        <v>18199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22434</v>
      </c>
      <c r="C6301" s="36" t="s">
        <v>120</v>
      </c>
      <c r="D6301" s="36" t="s">
        <v>27389</v>
      </c>
      <c r="E6301" s="36" t="s">
        <v>18378</v>
      </c>
      <c r="F6301" s="36" t="s">
        <v>18199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27390</v>
      </c>
      <c r="C6302" s="36" t="s">
        <v>120</v>
      </c>
      <c r="D6302" s="36" t="s">
        <v>27391</v>
      </c>
      <c r="E6302" s="36" t="s">
        <v>17280</v>
      </c>
      <c r="F6302" s="36" t="s">
        <v>18199</v>
      </c>
      <c r="G6302" s="36" t="s">
        <v>121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16435</v>
      </c>
      <c r="C6303" s="36" t="s">
        <v>120</v>
      </c>
      <c r="D6303" s="36" t="s">
        <v>27392</v>
      </c>
      <c r="E6303" s="36" t="s">
        <v>17497</v>
      </c>
      <c r="F6303" s="36" t="s">
        <v>18199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15851</v>
      </c>
      <c r="C6304" s="36" t="s">
        <v>120</v>
      </c>
      <c r="D6304" s="36" t="s">
        <v>26867</v>
      </c>
      <c r="E6304" s="36" t="s">
        <v>16993</v>
      </c>
      <c r="F6304" s="36" t="s">
        <v>18199</v>
      </c>
      <c r="G6304" s="36" t="s">
        <v>123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24459</v>
      </c>
      <c r="C6305" s="36" t="s">
        <v>120</v>
      </c>
      <c r="D6305" s="36" t="s">
        <v>19073</v>
      </c>
      <c r="E6305" s="36" t="s">
        <v>17095</v>
      </c>
      <c r="F6305" s="36" t="s">
        <v>18199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27393</v>
      </c>
      <c r="C6306" s="36" t="s">
        <v>120</v>
      </c>
      <c r="D6306" s="36" t="s">
        <v>27394</v>
      </c>
      <c r="E6306" s="36" t="s">
        <v>16840</v>
      </c>
      <c r="F6306" s="36" t="s">
        <v>18199</v>
      </c>
      <c r="G6306" s="36" t="s">
        <v>121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27634</v>
      </c>
      <c r="C6307" s="36" t="s">
        <v>120</v>
      </c>
      <c r="D6307" s="36" t="s">
        <v>26868</v>
      </c>
      <c r="E6307" s="36" t="s">
        <v>26999</v>
      </c>
      <c r="F6307" s="36" t="s">
        <v>18199</v>
      </c>
      <c r="G6307" s="36" t="s">
        <v>123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15852</v>
      </c>
      <c r="C6308" s="36" t="s">
        <v>120</v>
      </c>
      <c r="D6308" s="36" t="s">
        <v>27450</v>
      </c>
      <c r="E6308" s="36" t="s">
        <v>17403</v>
      </c>
      <c r="F6308" s="36" t="s">
        <v>18199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20761</v>
      </c>
      <c r="C6309" s="36" t="s">
        <v>120</v>
      </c>
      <c r="D6309" s="36" t="s">
        <v>27448</v>
      </c>
      <c r="E6309" s="36" t="s">
        <v>25077</v>
      </c>
      <c r="F6309" s="36" t="s">
        <v>18199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23689</v>
      </c>
      <c r="C6310" s="36" t="s">
        <v>120</v>
      </c>
      <c r="D6310" s="36" t="s">
        <v>27395</v>
      </c>
      <c r="E6310" s="36" t="s">
        <v>18905</v>
      </c>
      <c r="F6310" s="36" t="s">
        <v>18199</v>
      </c>
      <c r="G6310" s="36" t="s">
        <v>121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26254</v>
      </c>
      <c r="C6311" s="36" t="s">
        <v>120</v>
      </c>
      <c r="D6311" s="36" t="s">
        <v>26869</v>
      </c>
      <c r="E6311" s="36" t="s">
        <v>17039</v>
      </c>
      <c r="F6311" s="36" t="s">
        <v>18199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14833</v>
      </c>
      <c r="C6312" s="36" t="s">
        <v>120</v>
      </c>
      <c r="D6312" s="36" t="s">
        <v>27396</v>
      </c>
      <c r="E6312" s="36" t="s">
        <v>17075</v>
      </c>
      <c r="F6312" s="36" t="s">
        <v>18199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15226</v>
      </c>
      <c r="C6313" s="36" t="s">
        <v>120</v>
      </c>
      <c r="D6313" s="36" t="s">
        <v>27451</v>
      </c>
      <c r="E6313" s="36" t="s">
        <v>18170</v>
      </c>
      <c r="F6313" s="36" t="s">
        <v>18199</v>
      </c>
      <c r="G6313" s="36" t="s">
        <v>123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14834</v>
      </c>
      <c r="C6314" s="36" t="s">
        <v>120</v>
      </c>
      <c r="D6314" s="36" t="s">
        <v>27397</v>
      </c>
      <c r="E6314" s="36" t="s">
        <v>17833</v>
      </c>
      <c r="F6314" s="36" t="s">
        <v>18199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14952</v>
      </c>
      <c r="C6315" s="36" t="s">
        <v>120</v>
      </c>
      <c r="D6315" s="36" t="s">
        <v>26480</v>
      </c>
      <c r="E6315" s="36" t="s">
        <v>16947</v>
      </c>
      <c r="F6315" s="36" t="s">
        <v>18199</v>
      </c>
      <c r="G6315" s="36" t="s">
        <v>123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26255</v>
      </c>
      <c r="C6316" s="36" t="s">
        <v>120</v>
      </c>
      <c r="D6316" s="36" t="s">
        <v>27099</v>
      </c>
      <c r="E6316" s="36" t="s">
        <v>17256</v>
      </c>
      <c r="F6316" s="36" t="s">
        <v>18199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15000</v>
      </c>
      <c r="C6317" s="36" t="s">
        <v>120</v>
      </c>
      <c r="D6317" s="36" t="s">
        <v>27635</v>
      </c>
      <c r="E6317" s="36" t="s">
        <v>27636</v>
      </c>
      <c r="F6317" s="36" t="s">
        <v>18199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14548</v>
      </c>
      <c r="C6318" s="36" t="s">
        <v>120</v>
      </c>
      <c r="D6318" s="36" t="s">
        <v>17514</v>
      </c>
      <c r="E6318" s="36" t="s">
        <v>16940</v>
      </c>
      <c r="F6318" s="36" t="s">
        <v>18199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22595</v>
      </c>
      <c r="C6319" s="36" t="s">
        <v>120</v>
      </c>
      <c r="D6319" s="36" t="s">
        <v>27398</v>
      </c>
      <c r="E6319" s="36" t="s">
        <v>17127</v>
      </c>
      <c r="F6319" s="36" t="s">
        <v>18199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14490</v>
      </c>
      <c r="C6320" s="36" t="s">
        <v>120</v>
      </c>
      <c r="D6320" s="36" t="s">
        <v>27637</v>
      </c>
      <c r="E6320" s="36" t="s">
        <v>17274</v>
      </c>
      <c r="F6320" s="36" t="s">
        <v>18199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14393</v>
      </c>
      <c r="C6321" s="36" t="s">
        <v>120</v>
      </c>
      <c r="D6321" s="36" t="s">
        <v>27399</v>
      </c>
      <c r="E6321" s="36" t="s">
        <v>17416</v>
      </c>
      <c r="F6321" s="36" t="s">
        <v>18199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14417</v>
      </c>
      <c r="C6322" s="36" t="s">
        <v>120</v>
      </c>
      <c r="D6322" s="36" t="s">
        <v>27638</v>
      </c>
      <c r="E6322" s="36" t="s">
        <v>16985</v>
      </c>
      <c r="F6322" s="36" t="s">
        <v>18199</v>
      </c>
      <c r="G6322" s="36" t="s">
        <v>123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27639</v>
      </c>
      <c r="C6323" s="36" t="s">
        <v>120</v>
      </c>
      <c r="D6323" s="36" t="s">
        <v>27640</v>
      </c>
      <c r="E6323" s="36" t="s">
        <v>16893</v>
      </c>
      <c r="F6323" s="36" t="s">
        <v>18199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27400</v>
      </c>
      <c r="C6324" s="36" t="s">
        <v>120</v>
      </c>
      <c r="D6324" s="36" t="s">
        <v>27401</v>
      </c>
      <c r="E6324" s="36" t="s">
        <v>17469</v>
      </c>
      <c r="F6324" s="36" t="s">
        <v>18199</v>
      </c>
      <c r="G6324" s="36" t="s">
        <v>121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27641</v>
      </c>
      <c r="C6325" s="36" t="s">
        <v>120</v>
      </c>
      <c r="D6325" s="36" t="s">
        <v>17859</v>
      </c>
      <c r="E6325" s="36" t="s">
        <v>17522</v>
      </c>
      <c r="F6325" s="36" t="s">
        <v>18199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24177</v>
      </c>
      <c r="C6326" s="36" t="s">
        <v>120</v>
      </c>
      <c r="D6326" s="36" t="s">
        <v>17515</v>
      </c>
      <c r="E6326" s="36" t="s">
        <v>16891</v>
      </c>
      <c r="F6326" s="36" t="s">
        <v>18199</v>
      </c>
      <c r="G6326" s="36" t="s">
        <v>121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14504</v>
      </c>
      <c r="C6327" s="36" t="s">
        <v>120</v>
      </c>
      <c r="D6327" s="36" t="s">
        <v>27402</v>
      </c>
      <c r="E6327" s="36" t="s">
        <v>17624</v>
      </c>
      <c r="F6327" s="36" t="s">
        <v>18199</v>
      </c>
      <c r="G6327" s="36" t="s">
        <v>121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27642</v>
      </c>
      <c r="C6328" s="36" t="s">
        <v>120</v>
      </c>
      <c r="D6328" s="36" t="s">
        <v>27643</v>
      </c>
      <c r="E6328" s="36" t="s">
        <v>17264</v>
      </c>
      <c r="F6328" s="36" t="s">
        <v>18199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27403</v>
      </c>
      <c r="C6329" s="36" t="s">
        <v>120</v>
      </c>
      <c r="D6329" s="36" t="s">
        <v>17516</v>
      </c>
      <c r="E6329" s="36" t="s">
        <v>17999</v>
      </c>
      <c r="F6329" s="36" t="s">
        <v>18199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27404</v>
      </c>
      <c r="C6330" s="36" t="s">
        <v>120</v>
      </c>
      <c r="D6330" s="36" t="s">
        <v>17753</v>
      </c>
      <c r="E6330" s="36" t="s">
        <v>17577</v>
      </c>
      <c r="F6330" s="36" t="s">
        <v>18199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24166</v>
      </c>
      <c r="C6331" s="36" t="s">
        <v>120</v>
      </c>
      <c r="D6331" s="36" t="s">
        <v>17861</v>
      </c>
      <c r="E6331" s="36" t="s">
        <v>17544</v>
      </c>
      <c r="F6331" s="36" t="s">
        <v>18199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25138</v>
      </c>
      <c r="C6332" s="36" t="s">
        <v>120</v>
      </c>
      <c r="D6332" s="36" t="s">
        <v>17517</v>
      </c>
      <c r="E6332" s="36" t="s">
        <v>17510</v>
      </c>
      <c r="F6332" s="36" t="s">
        <v>18199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24758</v>
      </c>
      <c r="C6333" s="36" t="s">
        <v>120</v>
      </c>
      <c r="D6333" s="36" t="s">
        <v>17863</v>
      </c>
      <c r="E6333" s="36" t="s">
        <v>17290</v>
      </c>
      <c r="F6333" s="36" t="s">
        <v>18199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23681</v>
      </c>
      <c r="C6334" s="36" t="s">
        <v>120</v>
      </c>
      <c r="D6334" s="36" t="s">
        <v>17860</v>
      </c>
      <c r="E6334" s="36" t="s">
        <v>17265</v>
      </c>
      <c r="F6334" s="36" t="s">
        <v>18199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21583</v>
      </c>
      <c r="C6335" s="36" t="s">
        <v>120</v>
      </c>
      <c r="D6335" s="36" t="s">
        <v>17866</v>
      </c>
      <c r="E6335" s="36" t="s">
        <v>17002</v>
      </c>
      <c r="F6335" s="36" t="s">
        <v>18199</v>
      </c>
      <c r="G6335" s="36" t="s">
        <v>121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20762</v>
      </c>
      <c r="C6336" s="36" t="s">
        <v>120</v>
      </c>
      <c r="D6336" s="36" t="s">
        <v>27090</v>
      </c>
      <c r="E6336" s="36" t="s">
        <v>17388</v>
      </c>
      <c r="F6336" s="36" t="s">
        <v>18199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8597</v>
      </c>
      <c r="C6337" s="36" t="s">
        <v>120</v>
      </c>
      <c r="D6337" s="36" t="s">
        <v>17518</v>
      </c>
      <c r="E6337" s="36" t="s">
        <v>17023</v>
      </c>
      <c r="F6337" s="36" t="s">
        <v>18199</v>
      </c>
      <c r="G6337" s="36" t="s">
        <v>121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25139</v>
      </c>
      <c r="C6338" s="36" t="s">
        <v>120</v>
      </c>
      <c r="D6338" s="36" t="s">
        <v>17943</v>
      </c>
      <c r="E6338" s="36" t="s">
        <v>16885</v>
      </c>
      <c r="F6338" s="36" t="s">
        <v>18199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8598</v>
      </c>
      <c r="C6339" s="36" t="s">
        <v>120</v>
      </c>
      <c r="D6339" s="36" t="s">
        <v>17862</v>
      </c>
      <c r="E6339" s="36" t="s">
        <v>17575</v>
      </c>
      <c r="F6339" s="36" t="s">
        <v>18199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27405</v>
      </c>
      <c r="C6340" s="36" t="s">
        <v>120</v>
      </c>
      <c r="D6340" s="36" t="s">
        <v>17521</v>
      </c>
      <c r="E6340" s="36" t="s">
        <v>16826</v>
      </c>
      <c r="F6340" s="36" t="s">
        <v>18199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29160</v>
      </c>
      <c r="C6341" s="36" t="s">
        <v>120</v>
      </c>
      <c r="D6341" s="36" t="s">
        <v>27426</v>
      </c>
      <c r="E6341" s="36" t="s">
        <v>16821</v>
      </c>
      <c r="F6341" s="36" t="s">
        <v>18199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29128</v>
      </c>
      <c r="C6342" s="36" t="s">
        <v>120</v>
      </c>
      <c r="D6342" s="36" t="s">
        <v>20402</v>
      </c>
      <c r="E6342" s="36" t="s">
        <v>16819</v>
      </c>
      <c r="F6342" s="36" t="s">
        <v>18199</v>
      </c>
      <c r="G6342" s="36" t="s">
        <v>121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8599</v>
      </c>
      <c r="C6343" s="36" t="s">
        <v>120</v>
      </c>
      <c r="D6343" s="36" t="s">
        <v>27644</v>
      </c>
      <c r="E6343" s="36" t="s">
        <v>16875</v>
      </c>
      <c r="F6343" s="36" t="s">
        <v>18199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20108</v>
      </c>
      <c r="C6344" s="36" t="s">
        <v>120</v>
      </c>
      <c r="D6344" s="36" t="s">
        <v>19197</v>
      </c>
      <c r="E6344" s="36" t="s">
        <v>20109</v>
      </c>
      <c r="F6344" s="36" t="s">
        <v>18205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22441</v>
      </c>
      <c r="C6345" s="36" t="s">
        <v>120</v>
      </c>
      <c r="D6345" s="36" t="s">
        <v>28214</v>
      </c>
      <c r="E6345" s="36" t="s">
        <v>16955</v>
      </c>
      <c r="F6345" s="36" t="s">
        <v>18205</v>
      </c>
      <c r="G6345" s="36" t="s">
        <v>121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15957</v>
      </c>
      <c r="C6346" s="36" t="s">
        <v>120</v>
      </c>
      <c r="D6346" s="36" t="s">
        <v>26864</v>
      </c>
      <c r="E6346" s="36" t="s">
        <v>16895</v>
      </c>
      <c r="F6346" s="36" t="s">
        <v>18205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16019</v>
      </c>
      <c r="C6347" s="36" t="s">
        <v>120</v>
      </c>
      <c r="D6347" s="36" t="s">
        <v>26865</v>
      </c>
      <c r="E6347" s="36" t="s">
        <v>17668</v>
      </c>
      <c r="F6347" s="36" t="s">
        <v>18205</v>
      </c>
      <c r="G6347" s="36" t="s">
        <v>123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14549</v>
      </c>
      <c r="C6348" s="36" t="s">
        <v>120</v>
      </c>
      <c r="D6348" s="36" t="s">
        <v>27394</v>
      </c>
      <c r="E6348" s="36" t="s">
        <v>17325</v>
      </c>
      <c r="F6348" s="36" t="s">
        <v>18205</v>
      </c>
      <c r="G6348" s="36" t="s">
        <v>121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15108</v>
      </c>
      <c r="C6349" s="36" t="s">
        <v>120</v>
      </c>
      <c r="D6349" s="36" t="s">
        <v>27389</v>
      </c>
      <c r="E6349" s="36" t="s">
        <v>16836</v>
      </c>
      <c r="F6349" s="36" t="s">
        <v>18205</v>
      </c>
      <c r="G6349" s="36" t="s">
        <v>121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14835</v>
      </c>
      <c r="C6350" s="36" t="s">
        <v>120</v>
      </c>
      <c r="D6350" s="36" t="s">
        <v>27908</v>
      </c>
      <c r="E6350" s="36" t="s">
        <v>23939</v>
      </c>
      <c r="F6350" s="36" t="s">
        <v>18205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15109</v>
      </c>
      <c r="C6351" s="36" t="s">
        <v>120</v>
      </c>
      <c r="D6351" s="36" t="s">
        <v>27392</v>
      </c>
      <c r="E6351" s="36" t="s">
        <v>17035</v>
      </c>
      <c r="F6351" s="36" t="s">
        <v>18205</v>
      </c>
      <c r="G6351" s="36" t="s">
        <v>121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14836</v>
      </c>
      <c r="C6352" s="36" t="s">
        <v>120</v>
      </c>
      <c r="D6352" s="36" t="s">
        <v>26867</v>
      </c>
      <c r="E6352" s="36" t="s">
        <v>18908</v>
      </c>
      <c r="F6352" s="36" t="s">
        <v>18205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14550</v>
      </c>
      <c r="C6353" s="36" t="s">
        <v>120</v>
      </c>
      <c r="D6353" s="36" t="s">
        <v>27391</v>
      </c>
      <c r="E6353" s="36" t="s">
        <v>21394</v>
      </c>
      <c r="F6353" s="36" t="s">
        <v>18205</v>
      </c>
      <c r="G6353" s="36" t="s">
        <v>121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14953</v>
      </c>
      <c r="C6354" s="36" t="s">
        <v>120</v>
      </c>
      <c r="D6354" s="36" t="s">
        <v>27448</v>
      </c>
      <c r="E6354" s="36" t="s">
        <v>17611</v>
      </c>
      <c r="F6354" s="36" t="s">
        <v>18205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14394</v>
      </c>
      <c r="C6355" s="36" t="s">
        <v>120</v>
      </c>
      <c r="D6355" s="36" t="s">
        <v>27395</v>
      </c>
      <c r="E6355" s="36" t="s">
        <v>16835</v>
      </c>
      <c r="F6355" s="36" t="s">
        <v>18205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14954</v>
      </c>
      <c r="C6356" s="36" t="s">
        <v>120</v>
      </c>
      <c r="D6356" s="36" t="s">
        <v>26869</v>
      </c>
      <c r="E6356" s="36" t="s">
        <v>17075</v>
      </c>
      <c r="F6356" s="36" t="s">
        <v>18205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14395</v>
      </c>
      <c r="C6357" s="36" t="s">
        <v>120</v>
      </c>
      <c r="D6357" s="36" t="s">
        <v>27911</v>
      </c>
      <c r="E6357" s="36" t="s">
        <v>16895</v>
      </c>
      <c r="F6357" s="36" t="s">
        <v>18205</v>
      </c>
      <c r="G6357" s="36" t="s">
        <v>121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14837</v>
      </c>
      <c r="C6358" s="36" t="s">
        <v>120</v>
      </c>
      <c r="D6358" s="36" t="s">
        <v>27450</v>
      </c>
      <c r="E6358" s="36" t="s">
        <v>16954</v>
      </c>
      <c r="F6358" s="36" t="s">
        <v>18205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14838</v>
      </c>
      <c r="C6359" s="36" t="s">
        <v>120</v>
      </c>
      <c r="D6359" s="36" t="s">
        <v>27098</v>
      </c>
      <c r="E6359" s="36" t="s">
        <v>16895</v>
      </c>
      <c r="F6359" s="36" t="s">
        <v>18205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15958</v>
      </c>
      <c r="C6360" s="36" t="s">
        <v>120</v>
      </c>
      <c r="D6360" s="36" t="s">
        <v>17941</v>
      </c>
      <c r="E6360" s="36" t="s">
        <v>16885</v>
      </c>
      <c r="F6360" s="36" t="s">
        <v>18205</v>
      </c>
      <c r="G6360" s="36" t="s">
        <v>121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14075</v>
      </c>
      <c r="C6361" s="36" t="s">
        <v>120</v>
      </c>
      <c r="D6361" s="36" t="s">
        <v>27451</v>
      </c>
      <c r="E6361" s="36" t="s">
        <v>17028</v>
      </c>
      <c r="F6361" s="36" t="s">
        <v>18205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13866</v>
      </c>
      <c r="C6362" s="36" t="s">
        <v>120</v>
      </c>
      <c r="D6362" s="36" t="s">
        <v>27397</v>
      </c>
      <c r="E6362" s="36" t="s">
        <v>17225</v>
      </c>
      <c r="F6362" s="36" t="s">
        <v>18205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14245</v>
      </c>
      <c r="C6363" s="36" t="s">
        <v>120</v>
      </c>
      <c r="D6363" s="36" t="s">
        <v>26480</v>
      </c>
      <c r="E6363" s="36" t="s">
        <v>17372</v>
      </c>
      <c r="F6363" s="36" t="s">
        <v>18205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14246</v>
      </c>
      <c r="C6364" s="36" t="s">
        <v>120</v>
      </c>
      <c r="D6364" s="36" t="s">
        <v>27396</v>
      </c>
      <c r="E6364" s="36" t="s">
        <v>17497</v>
      </c>
      <c r="F6364" s="36" t="s">
        <v>18205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14571</v>
      </c>
      <c r="C6365" s="36" t="s">
        <v>120</v>
      </c>
      <c r="D6365" s="36" t="s">
        <v>27635</v>
      </c>
      <c r="E6365" s="36" t="s">
        <v>16899</v>
      </c>
      <c r="F6365" s="36" t="s">
        <v>18205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22842</v>
      </c>
      <c r="C6366" s="36" t="s">
        <v>120</v>
      </c>
      <c r="D6366" s="36" t="s">
        <v>27638</v>
      </c>
      <c r="E6366" s="36" t="s">
        <v>17028</v>
      </c>
      <c r="F6366" s="36" t="s">
        <v>18205</v>
      </c>
      <c r="G6366" s="36" t="s">
        <v>123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14418</v>
      </c>
      <c r="C6367" s="36" t="s">
        <v>120</v>
      </c>
      <c r="D6367" s="36" t="s">
        <v>27099</v>
      </c>
      <c r="E6367" s="36" t="s">
        <v>17075</v>
      </c>
      <c r="F6367" s="36" t="s">
        <v>18205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14419</v>
      </c>
      <c r="C6368" s="36" t="s">
        <v>120</v>
      </c>
      <c r="D6368" s="36" t="s">
        <v>27637</v>
      </c>
      <c r="E6368" s="36" t="s">
        <v>16899</v>
      </c>
      <c r="F6368" s="36" t="s">
        <v>18205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29276</v>
      </c>
      <c r="C6369" s="36" t="s">
        <v>120</v>
      </c>
      <c r="D6369" s="36" t="s">
        <v>27399</v>
      </c>
      <c r="E6369" s="36" t="s">
        <v>17668</v>
      </c>
      <c r="F6369" s="36" t="s">
        <v>18205</v>
      </c>
      <c r="G6369" s="36" t="s">
        <v>121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29277</v>
      </c>
      <c r="C6370" s="36" t="s">
        <v>120</v>
      </c>
      <c r="D6370" s="36" t="s">
        <v>27402</v>
      </c>
      <c r="E6370" s="36" t="s">
        <v>16917</v>
      </c>
      <c r="F6370" s="36" t="s">
        <v>18205</v>
      </c>
      <c r="G6370" s="36" t="s">
        <v>121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29254</v>
      </c>
      <c r="C6371" s="36" t="s">
        <v>120</v>
      </c>
      <c r="D6371" s="36" t="s">
        <v>27640</v>
      </c>
      <c r="E6371" s="36" t="s">
        <v>16957</v>
      </c>
      <c r="F6371" s="36" t="s">
        <v>18205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29278</v>
      </c>
      <c r="C6372" s="36" t="s">
        <v>120</v>
      </c>
      <c r="D6372" s="36" t="s">
        <v>27401</v>
      </c>
      <c r="E6372" s="36" t="s">
        <v>29279</v>
      </c>
      <c r="F6372" s="36" t="s">
        <v>18205</v>
      </c>
      <c r="G6372" s="36" t="s">
        <v>121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14076</v>
      </c>
      <c r="C6373" s="36" t="s">
        <v>120</v>
      </c>
      <c r="D6373" s="36" t="s">
        <v>17859</v>
      </c>
      <c r="E6373" s="36" t="s">
        <v>16932</v>
      </c>
      <c r="F6373" s="36" t="s">
        <v>18205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13867</v>
      </c>
      <c r="C6374" s="36" t="s">
        <v>120</v>
      </c>
      <c r="D6374" s="36" t="s">
        <v>27643</v>
      </c>
      <c r="E6374" s="36" t="s">
        <v>17993</v>
      </c>
      <c r="F6374" s="36" t="s">
        <v>18205</v>
      </c>
      <c r="G6374" s="36" t="s">
        <v>123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14247</v>
      </c>
      <c r="C6375" s="36" t="s">
        <v>120</v>
      </c>
      <c r="D6375" s="36" t="s">
        <v>17861</v>
      </c>
      <c r="E6375" s="36" t="s">
        <v>17564</v>
      </c>
      <c r="F6375" s="36" t="s">
        <v>18205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23027</v>
      </c>
      <c r="C6376" s="36" t="s">
        <v>120</v>
      </c>
      <c r="D6376" s="36" t="s">
        <v>17517</v>
      </c>
      <c r="E6376" s="36" t="s">
        <v>17243</v>
      </c>
      <c r="F6376" s="36" t="s">
        <v>18205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29280</v>
      </c>
      <c r="C6377" s="36" t="s">
        <v>120</v>
      </c>
      <c r="D6377" s="36" t="s">
        <v>17753</v>
      </c>
      <c r="E6377" s="36" t="s">
        <v>17611</v>
      </c>
      <c r="F6377" s="36" t="s">
        <v>18205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23028</v>
      </c>
      <c r="C6378" s="36" t="s">
        <v>120</v>
      </c>
      <c r="D6378" s="36" t="s">
        <v>17518</v>
      </c>
      <c r="E6378" s="36" t="s">
        <v>16935</v>
      </c>
      <c r="F6378" s="36" t="s">
        <v>18205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15959</v>
      </c>
      <c r="C6379" s="36" t="s">
        <v>120</v>
      </c>
      <c r="D6379" s="36" t="s">
        <v>17519</v>
      </c>
      <c r="E6379" s="36" t="s">
        <v>17121</v>
      </c>
      <c r="F6379" s="36" t="s">
        <v>18205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15</v>
      </c>
      <c r="B6380" s="36" t="s">
        <v>7251</v>
      </c>
      <c r="C6380" s="36" t="s">
        <v>120</v>
      </c>
      <c r="D6380" s="36" t="s">
        <v>18757</v>
      </c>
      <c r="E6380" s="36" t="s">
        <v>17483</v>
      </c>
      <c r="F6380" s="36" t="s">
        <v>18205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/>
      <c r="B6381" s="36" t="s">
        <v>29328</v>
      </c>
      <c r="C6381" s="36" t="s">
        <v>120</v>
      </c>
      <c r="D6381" s="36" t="s">
        <v>17943</v>
      </c>
      <c r="E6381" s="36" t="s">
        <v>16821</v>
      </c>
      <c r="F6381" s="36" t="s">
        <v>18205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15</v>
      </c>
      <c r="B6382" s="36" t="s">
        <v>7252</v>
      </c>
      <c r="C6382" s="36" t="s">
        <v>120</v>
      </c>
      <c r="D6382" s="36" t="s">
        <v>18626</v>
      </c>
      <c r="E6382" s="36" t="s">
        <v>17332</v>
      </c>
      <c r="F6382" s="36" t="s">
        <v>18205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/>
      <c r="B6383" s="36" t="s">
        <v>22913</v>
      </c>
      <c r="C6383" s="36" t="s">
        <v>120</v>
      </c>
      <c r="D6383" s="36" t="s">
        <v>27092</v>
      </c>
      <c r="E6383" s="36" t="s">
        <v>17006</v>
      </c>
      <c r="F6383" s="36" t="s">
        <v>18205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29281</v>
      </c>
      <c r="C6384" s="36" t="s">
        <v>120</v>
      </c>
      <c r="D6384" s="36" t="s">
        <v>29282</v>
      </c>
      <c r="E6384" s="36" t="s">
        <v>22604</v>
      </c>
      <c r="F6384" s="36" t="s">
        <v>18205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29255</v>
      </c>
      <c r="C6385" s="36" t="s">
        <v>120</v>
      </c>
      <c r="D6385" s="36" t="s">
        <v>27426</v>
      </c>
      <c r="E6385" s="36" t="s">
        <v>16819</v>
      </c>
      <c r="F6385" s="36" t="s">
        <v>18205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29283</v>
      </c>
      <c r="C6386" s="36" t="s">
        <v>120</v>
      </c>
      <c r="D6386" s="36" t="s">
        <v>17523</v>
      </c>
      <c r="E6386" s="36" t="s">
        <v>17245</v>
      </c>
      <c r="F6386" s="36" t="s">
        <v>18205</v>
      </c>
      <c r="G6386" s="36" t="s">
        <v>121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20384</v>
      </c>
      <c r="C6387" s="36" t="s">
        <v>120</v>
      </c>
      <c r="D6387" s="36" t="s">
        <v>17942</v>
      </c>
      <c r="E6387" s="36" t="s">
        <v>16850</v>
      </c>
      <c r="F6387" s="36" t="s">
        <v>18205</v>
      </c>
      <c r="G6387" s="36" t="s">
        <v>121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29256</v>
      </c>
      <c r="C6388" s="36" t="s">
        <v>120</v>
      </c>
      <c r="D6388" s="36" t="s">
        <v>18631</v>
      </c>
      <c r="E6388" s="36" t="s">
        <v>16819</v>
      </c>
      <c r="F6388" s="36" t="s">
        <v>18205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29257</v>
      </c>
      <c r="C6389" s="36" t="s">
        <v>120</v>
      </c>
      <c r="D6389" s="36" t="s">
        <v>27644</v>
      </c>
      <c r="E6389" s="36" t="s">
        <v>16819</v>
      </c>
      <c r="F6389" s="36" t="s">
        <v>18205</v>
      </c>
      <c r="G6389" s="36" t="s">
        <v>123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7105</v>
      </c>
      <c r="C6390" s="36" t="s">
        <v>120</v>
      </c>
      <c r="D6390" s="36" t="s">
        <v>28217</v>
      </c>
      <c r="E6390" s="36" t="s">
        <v>16876</v>
      </c>
      <c r="F6390" s="36" t="s">
        <v>18205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8600</v>
      </c>
      <c r="C6391" s="36" t="s">
        <v>120</v>
      </c>
      <c r="D6391" s="36" t="s">
        <v>27090</v>
      </c>
      <c r="E6391" s="36" t="s">
        <v>17270</v>
      </c>
      <c r="F6391" s="36" t="s">
        <v>18205</v>
      </c>
      <c r="G6391" s="36" t="s">
        <v>123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8601</v>
      </c>
      <c r="C6392" s="36" t="s">
        <v>120</v>
      </c>
      <c r="D6392" s="36" t="s">
        <v>17864</v>
      </c>
      <c r="E6392" s="36" t="s">
        <v>16932</v>
      </c>
      <c r="F6392" s="36" t="s">
        <v>18205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7253</v>
      </c>
      <c r="C6393" s="36" t="s">
        <v>120</v>
      </c>
      <c r="D6393" s="36" t="s">
        <v>28482</v>
      </c>
      <c r="E6393" s="36" t="s">
        <v>20503</v>
      </c>
      <c r="F6393" s="36" t="s">
        <v>18210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7254</v>
      </c>
      <c r="C6394" s="36" t="s">
        <v>120</v>
      </c>
      <c r="D6394" s="36" t="s">
        <v>28483</v>
      </c>
      <c r="E6394" s="36" t="s">
        <v>16835</v>
      </c>
      <c r="F6394" s="36" t="s">
        <v>18210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8403</v>
      </c>
      <c r="C6395" s="36" t="s">
        <v>120</v>
      </c>
      <c r="D6395" s="36" t="s">
        <v>28484</v>
      </c>
      <c r="E6395" s="36" t="s">
        <v>16881</v>
      </c>
      <c r="F6395" s="36" t="s">
        <v>18210</v>
      </c>
      <c r="G6395" s="36" t="s">
        <v>121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8404</v>
      </c>
      <c r="C6396" s="36" t="s">
        <v>120</v>
      </c>
      <c r="D6396" s="36" t="s">
        <v>28485</v>
      </c>
      <c r="E6396" s="36" t="s">
        <v>17035</v>
      </c>
      <c r="F6396" s="36" t="s">
        <v>18210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8405</v>
      </c>
      <c r="C6397" s="36" t="s">
        <v>120</v>
      </c>
      <c r="D6397" s="36" t="s">
        <v>28486</v>
      </c>
      <c r="E6397" s="36" t="s">
        <v>16822</v>
      </c>
      <c r="F6397" s="36" t="s">
        <v>18210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15764</v>
      </c>
      <c r="C6398" s="36" t="s">
        <v>120</v>
      </c>
      <c r="D6398" s="36" t="s">
        <v>26628</v>
      </c>
      <c r="E6398" s="36" t="s">
        <v>17399</v>
      </c>
      <c r="F6398" s="36" t="s">
        <v>18210</v>
      </c>
      <c r="G6398" s="36" t="s">
        <v>123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14420</v>
      </c>
      <c r="C6399" s="36" t="s">
        <v>120</v>
      </c>
      <c r="D6399" s="36" t="s">
        <v>26631</v>
      </c>
      <c r="E6399" s="36" t="s">
        <v>16939</v>
      </c>
      <c r="F6399" s="36" t="s">
        <v>18210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28487</v>
      </c>
      <c r="C6400" s="36" t="s">
        <v>120</v>
      </c>
      <c r="D6400" s="36" t="s">
        <v>28488</v>
      </c>
      <c r="E6400" s="36" t="s">
        <v>16834</v>
      </c>
      <c r="F6400" s="36" t="s">
        <v>18210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28525</v>
      </c>
      <c r="C6401" s="36" t="s">
        <v>120</v>
      </c>
      <c r="D6401" s="36" t="s">
        <v>28526</v>
      </c>
      <c r="E6401" s="36" t="s">
        <v>17575</v>
      </c>
      <c r="F6401" s="36" t="s">
        <v>18210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23893</v>
      </c>
      <c r="C6402" s="36" t="s">
        <v>120</v>
      </c>
      <c r="D6402" s="36" t="s">
        <v>24058</v>
      </c>
      <c r="E6402" s="36" t="s">
        <v>23894</v>
      </c>
      <c r="F6402" s="36" t="s">
        <v>18251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8498</v>
      </c>
      <c r="C6403" s="36" t="s">
        <v>120</v>
      </c>
      <c r="D6403" s="36" t="s">
        <v>28888</v>
      </c>
      <c r="E6403" s="36" t="s">
        <v>18186</v>
      </c>
      <c r="F6403" s="36" t="s">
        <v>18251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3588</v>
      </c>
      <c r="C6404" s="36" t="s">
        <v>120</v>
      </c>
      <c r="D6404" s="36" t="s">
        <v>28587</v>
      </c>
      <c r="E6404" s="36" t="s">
        <v>24829</v>
      </c>
      <c r="F6404" s="36" t="s">
        <v>18246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21030</v>
      </c>
      <c r="C6405" s="36" t="s">
        <v>120</v>
      </c>
      <c r="D6405" s="36" t="s">
        <v>18898</v>
      </c>
      <c r="E6405" s="36" t="s">
        <v>21031</v>
      </c>
      <c r="F6405" s="36" t="s">
        <v>18251</v>
      </c>
      <c r="G6405" s="36" t="s">
        <v>123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21218</v>
      </c>
      <c r="C6406" s="36" t="s">
        <v>120</v>
      </c>
      <c r="D6406" s="36" t="s">
        <v>20392</v>
      </c>
      <c r="E6406" s="36" t="s">
        <v>17752</v>
      </c>
      <c r="F6406" s="36" t="s">
        <v>18251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14839</v>
      </c>
      <c r="C6407" s="36" t="s">
        <v>120</v>
      </c>
      <c r="D6407" s="36" t="s">
        <v>28586</v>
      </c>
      <c r="E6407" s="36" t="s">
        <v>17703</v>
      </c>
      <c r="F6407" s="36" t="s">
        <v>18252</v>
      </c>
      <c r="G6407" s="36" t="s">
        <v>121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15647</v>
      </c>
      <c r="C6408" s="36" t="s">
        <v>120</v>
      </c>
      <c r="D6408" s="36" t="s">
        <v>26635</v>
      </c>
      <c r="E6408" s="36" t="s">
        <v>16985</v>
      </c>
      <c r="F6408" s="36" t="s">
        <v>18252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8602</v>
      </c>
      <c r="C6409" s="36" t="s">
        <v>120</v>
      </c>
      <c r="D6409" s="36" t="s">
        <v>28587</v>
      </c>
      <c r="E6409" s="36" t="s">
        <v>17767</v>
      </c>
      <c r="F6409" s="36" t="s">
        <v>18252</v>
      </c>
      <c r="G6409" s="36" t="s">
        <v>121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14840</v>
      </c>
      <c r="C6410" s="36" t="s">
        <v>120</v>
      </c>
      <c r="D6410" s="36" t="s">
        <v>26628</v>
      </c>
      <c r="E6410" s="36" t="s">
        <v>17040</v>
      </c>
      <c r="F6410" s="36" t="s">
        <v>18252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19138</v>
      </c>
      <c r="C6411" s="36" t="s">
        <v>120</v>
      </c>
      <c r="D6411" s="36" t="s">
        <v>28867</v>
      </c>
      <c r="E6411" s="36" t="s">
        <v>17767</v>
      </c>
      <c r="F6411" s="36" t="s">
        <v>18252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14841</v>
      </c>
      <c r="C6412" s="36" t="s">
        <v>120</v>
      </c>
      <c r="D6412" s="36" t="s">
        <v>26630</v>
      </c>
      <c r="E6412" s="36" t="s">
        <v>16948</v>
      </c>
      <c r="F6412" s="36" t="s">
        <v>18252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15648</v>
      </c>
      <c r="C6413" s="36" t="s">
        <v>120</v>
      </c>
      <c r="D6413" s="36" t="s">
        <v>26624</v>
      </c>
      <c r="E6413" s="36" t="s">
        <v>17032</v>
      </c>
      <c r="F6413" s="36" t="s">
        <v>18252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21403</v>
      </c>
      <c r="C6414" s="36" t="s">
        <v>120</v>
      </c>
      <c r="D6414" s="36" t="s">
        <v>26625</v>
      </c>
      <c r="E6414" s="36" t="s">
        <v>18072</v>
      </c>
      <c r="F6414" s="36" t="s">
        <v>18252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19139</v>
      </c>
      <c r="C6415" s="36" t="s">
        <v>120</v>
      </c>
      <c r="D6415" s="36" t="s">
        <v>26631</v>
      </c>
      <c r="E6415" s="36" t="s">
        <v>17327</v>
      </c>
      <c r="F6415" s="36" t="s">
        <v>18252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21404</v>
      </c>
      <c r="C6416" s="36" t="s">
        <v>120</v>
      </c>
      <c r="D6416" s="36" t="s">
        <v>28868</v>
      </c>
      <c r="E6416" s="36" t="s">
        <v>18509</v>
      </c>
      <c r="F6416" s="36" t="s">
        <v>18252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8603</v>
      </c>
      <c r="C6417" s="36" t="s">
        <v>120</v>
      </c>
      <c r="D6417" s="36" t="s">
        <v>28869</v>
      </c>
      <c r="E6417" s="36" t="s">
        <v>17332</v>
      </c>
      <c r="F6417" s="36" t="s">
        <v>18252</v>
      </c>
      <c r="G6417" s="36" t="s">
        <v>123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8604</v>
      </c>
      <c r="C6418" s="36" t="s">
        <v>120</v>
      </c>
      <c r="D6418" s="36" t="s">
        <v>28588</v>
      </c>
      <c r="E6418" s="36" t="s">
        <v>17494</v>
      </c>
      <c r="F6418" s="36" t="s">
        <v>18252</v>
      </c>
      <c r="G6418" s="36" t="s">
        <v>121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24294</v>
      </c>
      <c r="C6419" s="36" t="s">
        <v>120</v>
      </c>
      <c r="D6419" s="36" t="s">
        <v>28870</v>
      </c>
      <c r="E6419" s="36" t="s">
        <v>17004</v>
      </c>
      <c r="F6419" s="36" t="s">
        <v>18252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3611</v>
      </c>
      <c r="C6420" s="36" t="s">
        <v>120</v>
      </c>
      <c r="D6420" s="36" t="s">
        <v>28598</v>
      </c>
      <c r="E6420" s="36" t="s">
        <v>17270</v>
      </c>
      <c r="F6420" s="36" t="s">
        <v>18247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3613</v>
      </c>
      <c r="C6421" s="36" t="s">
        <v>120</v>
      </c>
      <c r="D6421" s="36" t="s">
        <v>28599</v>
      </c>
      <c r="E6421" s="36" t="s">
        <v>17350</v>
      </c>
      <c r="F6421" s="36" t="s">
        <v>18247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15681</v>
      </c>
      <c r="C6422" s="36" t="s">
        <v>120</v>
      </c>
      <c r="D6422" s="36" t="s">
        <v>28600</v>
      </c>
      <c r="E6422" s="36" t="s">
        <v>17154</v>
      </c>
      <c r="F6422" s="36" t="s">
        <v>18247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15110</v>
      </c>
      <c r="C6423" s="36" t="s">
        <v>120</v>
      </c>
      <c r="D6423" s="36" t="s">
        <v>28851</v>
      </c>
      <c r="E6423" s="36" t="s">
        <v>16929</v>
      </c>
      <c r="F6423" s="36" t="s">
        <v>18247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3669</v>
      </c>
      <c r="C6424" s="36" t="s">
        <v>120</v>
      </c>
      <c r="D6424" s="36" t="s">
        <v>28601</v>
      </c>
      <c r="E6424" s="36" t="s">
        <v>16835</v>
      </c>
      <c r="F6424" s="36" t="s">
        <v>18264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14055</v>
      </c>
      <c r="C6425" s="36" t="s">
        <v>120</v>
      </c>
      <c r="D6425" s="36" t="s">
        <v>21847</v>
      </c>
      <c r="E6425" s="36" t="s">
        <v>28602</v>
      </c>
      <c r="F6425" s="36" t="s">
        <v>18249</v>
      </c>
      <c r="G6425" s="36" t="s">
        <v>121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3685</v>
      </c>
      <c r="C6426" s="36" t="s">
        <v>120</v>
      </c>
      <c r="D6426" s="36" t="s">
        <v>28600</v>
      </c>
      <c r="E6426" s="36" t="s">
        <v>18607</v>
      </c>
      <c r="F6426" s="36" t="s">
        <v>18264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3687</v>
      </c>
      <c r="C6427" s="36" t="s">
        <v>120</v>
      </c>
      <c r="D6427" s="36" t="s">
        <v>28708</v>
      </c>
      <c r="E6427" s="36" t="s">
        <v>16860</v>
      </c>
      <c r="F6427" s="36" t="s">
        <v>18264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14842</v>
      </c>
      <c r="C6428" s="36" t="s">
        <v>120</v>
      </c>
      <c r="D6428" s="36" t="s">
        <v>19144</v>
      </c>
      <c r="E6428" s="36" t="s">
        <v>17225</v>
      </c>
      <c r="F6428" s="36" t="s">
        <v>18256</v>
      </c>
      <c r="G6428" s="36" t="s">
        <v>121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10543</v>
      </c>
      <c r="C6429" s="36" t="s">
        <v>120</v>
      </c>
      <c r="D6429" s="36" t="s">
        <v>28709</v>
      </c>
      <c r="E6429" s="36" t="s">
        <v>17035</v>
      </c>
      <c r="F6429" s="36" t="s">
        <v>18253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20712</v>
      </c>
      <c r="C6430" s="36" t="s">
        <v>120</v>
      </c>
      <c r="D6430" s="36" t="s">
        <v>24944</v>
      </c>
      <c r="E6430" s="36" t="s">
        <v>19662</v>
      </c>
      <c r="F6430" s="36" t="s">
        <v>18262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8023</v>
      </c>
      <c r="C6431" s="36" t="s">
        <v>120</v>
      </c>
      <c r="D6431" s="36" t="s">
        <v>24945</v>
      </c>
      <c r="E6431" s="36" t="s">
        <v>17039</v>
      </c>
      <c r="F6431" s="36" t="s">
        <v>18262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20713</v>
      </c>
      <c r="C6432" s="36" t="s">
        <v>120</v>
      </c>
      <c r="D6432" s="36" t="s">
        <v>28710</v>
      </c>
      <c r="E6432" s="36" t="s">
        <v>17332</v>
      </c>
      <c r="F6432" s="36" t="s">
        <v>18262</v>
      </c>
      <c r="G6432" s="36" t="s">
        <v>123</v>
      </c>
      <c r="H6432" s="1"/>
      <c r="I6432" s="1"/>
      <c r="K6432" s="1"/>
    </row>
    <row r="6433" spans="1:11" customFormat="1" ht="15" hidden="1" x14ac:dyDescent="0.25">
      <c r="A6433" s="36" t="s">
        <v>122</v>
      </c>
      <c r="B6433" s="36" t="s">
        <v>23966</v>
      </c>
      <c r="C6433" s="36" t="s">
        <v>120</v>
      </c>
      <c r="D6433" s="36" t="s">
        <v>28711</v>
      </c>
      <c r="E6433" s="36" t="s">
        <v>17023</v>
      </c>
      <c r="F6433" s="36" t="s">
        <v>18262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24272</v>
      </c>
      <c r="C6434" s="36" t="s">
        <v>120</v>
      </c>
      <c r="D6434" s="36" t="s">
        <v>28712</v>
      </c>
      <c r="E6434" s="36" t="s">
        <v>17021</v>
      </c>
      <c r="F6434" s="36" t="s">
        <v>18262</v>
      </c>
      <c r="G6434" s="36" t="s">
        <v>123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22224</v>
      </c>
      <c r="C6435" s="36" t="s">
        <v>120</v>
      </c>
      <c r="D6435" s="36" t="s">
        <v>28603</v>
      </c>
      <c r="E6435" s="36" t="s">
        <v>16839</v>
      </c>
      <c r="F6435" s="36" t="s">
        <v>21194</v>
      </c>
      <c r="G6435" s="36" t="s">
        <v>121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15649</v>
      </c>
      <c r="C6436" s="36" t="s">
        <v>120</v>
      </c>
      <c r="D6436" s="36" t="s">
        <v>28800</v>
      </c>
      <c r="E6436" s="36" t="s">
        <v>17030</v>
      </c>
      <c r="F6436" s="36" t="s">
        <v>18265</v>
      </c>
      <c r="G6436" s="36" t="s">
        <v>123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16276</v>
      </c>
      <c r="C6437" s="36" t="s">
        <v>188</v>
      </c>
      <c r="D6437" s="36" t="s">
        <v>26585</v>
      </c>
      <c r="E6437" s="36" t="s">
        <v>16821</v>
      </c>
      <c r="F6437" s="36" t="s">
        <v>18032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18963</v>
      </c>
      <c r="C6438" s="36" t="s">
        <v>188</v>
      </c>
      <c r="D6438" s="36" t="s">
        <v>26965</v>
      </c>
      <c r="E6438" s="36" t="s">
        <v>16822</v>
      </c>
      <c r="F6438" s="36" t="s">
        <v>18032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26989</v>
      </c>
      <c r="C6439" s="36" t="s">
        <v>188</v>
      </c>
      <c r="D6439" s="36" t="s">
        <v>26587</v>
      </c>
      <c r="E6439" s="36" t="s">
        <v>16821</v>
      </c>
      <c r="F6439" s="36" t="s">
        <v>18032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16277</v>
      </c>
      <c r="C6440" s="36" t="s">
        <v>188</v>
      </c>
      <c r="D6440" s="36" t="s">
        <v>26990</v>
      </c>
      <c r="E6440" s="36" t="s">
        <v>16821</v>
      </c>
      <c r="F6440" s="36" t="s">
        <v>18032</v>
      </c>
      <c r="G6440" s="36" t="s">
        <v>123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18964</v>
      </c>
      <c r="C6441" s="36" t="s">
        <v>188</v>
      </c>
      <c r="D6441" s="36" t="s">
        <v>26810</v>
      </c>
      <c r="E6441" s="36" t="s">
        <v>16951</v>
      </c>
      <c r="F6441" s="36" t="s">
        <v>18032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19514</v>
      </c>
      <c r="C6442" s="36" t="s">
        <v>188</v>
      </c>
      <c r="D6442" s="36" t="s">
        <v>26469</v>
      </c>
      <c r="E6442" s="36" t="s">
        <v>16819</v>
      </c>
      <c r="F6442" s="36" t="s">
        <v>18032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18821</v>
      </c>
      <c r="C6443" s="36" t="s">
        <v>188</v>
      </c>
      <c r="D6443" s="36" t="s">
        <v>26470</v>
      </c>
      <c r="E6443" s="36" t="s">
        <v>16819</v>
      </c>
      <c r="F6443" s="36" t="s">
        <v>18032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18965</v>
      </c>
      <c r="C6444" s="36" t="s">
        <v>188</v>
      </c>
      <c r="D6444" s="36" t="s">
        <v>26471</v>
      </c>
      <c r="E6444" s="36" t="s">
        <v>16819</v>
      </c>
      <c r="F6444" s="36" t="s">
        <v>18032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18966</v>
      </c>
      <c r="C6445" s="36" t="s">
        <v>188</v>
      </c>
      <c r="D6445" s="36" t="s">
        <v>26811</v>
      </c>
      <c r="E6445" s="36" t="s">
        <v>16958</v>
      </c>
      <c r="F6445" s="36" t="s">
        <v>18032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19515</v>
      </c>
      <c r="C6446" s="36" t="s">
        <v>188</v>
      </c>
      <c r="D6446" s="36" t="s">
        <v>26591</v>
      </c>
      <c r="E6446" s="36" t="s">
        <v>16823</v>
      </c>
      <c r="F6446" s="36" t="s">
        <v>18032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24090</v>
      </c>
      <c r="C6447" s="36" t="s">
        <v>188</v>
      </c>
      <c r="D6447" s="36" t="s">
        <v>26991</v>
      </c>
      <c r="E6447" s="36" t="s">
        <v>16821</v>
      </c>
      <c r="F6447" s="36" t="s">
        <v>18032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20277</v>
      </c>
      <c r="C6448" s="36" t="s">
        <v>188</v>
      </c>
      <c r="D6448" s="36" t="s">
        <v>26992</v>
      </c>
      <c r="E6448" s="36" t="s">
        <v>16821</v>
      </c>
      <c r="F6448" s="36" t="s">
        <v>18032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21352</v>
      </c>
      <c r="C6449" s="36" t="s">
        <v>188</v>
      </c>
      <c r="D6449" s="36" t="s">
        <v>26472</v>
      </c>
      <c r="E6449" s="36" t="s">
        <v>16819</v>
      </c>
      <c r="F6449" s="36" t="s">
        <v>18032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18967</v>
      </c>
      <c r="C6450" s="36" t="s">
        <v>188</v>
      </c>
      <c r="D6450" s="36" t="s">
        <v>26592</v>
      </c>
      <c r="E6450" s="36" t="s">
        <v>16822</v>
      </c>
      <c r="F6450" s="36" t="s">
        <v>18032</v>
      </c>
      <c r="G6450" s="36" t="s">
        <v>123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16805</v>
      </c>
      <c r="C6451" s="36" t="s">
        <v>188</v>
      </c>
      <c r="D6451" s="36" t="s">
        <v>26473</v>
      </c>
      <c r="E6451" s="36" t="s">
        <v>16819</v>
      </c>
      <c r="F6451" s="36" t="s">
        <v>18032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22741</v>
      </c>
      <c r="C6452" s="36" t="s">
        <v>188</v>
      </c>
      <c r="D6452" s="36" t="s">
        <v>26593</v>
      </c>
      <c r="E6452" s="36" t="s">
        <v>16821</v>
      </c>
      <c r="F6452" s="36" t="s">
        <v>18032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20478</v>
      </c>
      <c r="C6453" s="36" t="s">
        <v>188</v>
      </c>
      <c r="D6453" s="36" t="s">
        <v>26812</v>
      </c>
      <c r="E6453" s="36" t="s">
        <v>16842</v>
      </c>
      <c r="F6453" s="36" t="s">
        <v>18032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16278</v>
      </c>
      <c r="C6454" s="36" t="s">
        <v>188</v>
      </c>
      <c r="D6454" s="36" t="s">
        <v>26594</v>
      </c>
      <c r="E6454" s="36" t="s">
        <v>16958</v>
      </c>
      <c r="F6454" s="36" t="s">
        <v>18032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16279</v>
      </c>
      <c r="C6455" s="36" t="s">
        <v>188</v>
      </c>
      <c r="D6455" s="36" t="s">
        <v>26813</v>
      </c>
      <c r="E6455" s="36" t="s">
        <v>16874</v>
      </c>
      <c r="F6455" s="36" t="s">
        <v>18032</v>
      </c>
      <c r="G6455" s="36" t="s">
        <v>123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12874</v>
      </c>
      <c r="C6456" s="36" t="s">
        <v>188</v>
      </c>
      <c r="D6456" s="36" t="s">
        <v>26595</v>
      </c>
      <c r="E6456" s="36" t="s">
        <v>16821</v>
      </c>
      <c r="F6456" s="36" t="s">
        <v>18032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20479</v>
      </c>
      <c r="C6457" s="36" t="s">
        <v>188</v>
      </c>
      <c r="D6457" s="36" t="s">
        <v>26474</v>
      </c>
      <c r="E6457" s="36" t="s">
        <v>16819</v>
      </c>
      <c r="F6457" s="36" t="s">
        <v>18032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16280</v>
      </c>
      <c r="C6458" s="36" t="s">
        <v>188</v>
      </c>
      <c r="D6458" s="36" t="s">
        <v>26597</v>
      </c>
      <c r="E6458" s="36" t="s">
        <v>16912</v>
      </c>
      <c r="F6458" s="36" t="s">
        <v>18032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16281</v>
      </c>
      <c r="C6459" s="36" t="s">
        <v>188</v>
      </c>
      <c r="D6459" s="36" t="s">
        <v>26993</v>
      </c>
      <c r="E6459" s="36" t="s">
        <v>16821</v>
      </c>
      <c r="F6459" s="36" t="s">
        <v>18032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16282</v>
      </c>
      <c r="C6460" s="36" t="s">
        <v>188</v>
      </c>
      <c r="D6460" s="36" t="s">
        <v>26599</v>
      </c>
      <c r="E6460" s="36" t="s">
        <v>16821</v>
      </c>
      <c r="F6460" s="36" t="s">
        <v>18032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16283</v>
      </c>
      <c r="C6461" s="36" t="s">
        <v>188</v>
      </c>
      <c r="D6461" s="36" t="s">
        <v>26966</v>
      </c>
      <c r="E6461" s="36" t="s">
        <v>16822</v>
      </c>
      <c r="F6461" s="36" t="s">
        <v>18032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16539</v>
      </c>
      <c r="C6462" s="36" t="s">
        <v>188</v>
      </c>
      <c r="D6462" s="36" t="s">
        <v>26600</v>
      </c>
      <c r="E6462" s="36" t="s">
        <v>16874</v>
      </c>
      <c r="F6462" s="36" t="s">
        <v>18032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16467</v>
      </c>
      <c r="C6463" s="36" t="s">
        <v>188</v>
      </c>
      <c r="D6463" s="36" t="s">
        <v>26814</v>
      </c>
      <c r="E6463" s="36" t="s">
        <v>16957</v>
      </c>
      <c r="F6463" s="36" t="s">
        <v>18032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16468</v>
      </c>
      <c r="C6464" s="36" t="s">
        <v>188</v>
      </c>
      <c r="D6464" s="36" t="s">
        <v>26601</v>
      </c>
      <c r="E6464" s="36" t="s">
        <v>16822</v>
      </c>
      <c r="F6464" s="36" t="s">
        <v>18032</v>
      </c>
      <c r="G6464" s="36" t="s">
        <v>123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19516</v>
      </c>
      <c r="C6465" s="36" t="s">
        <v>188</v>
      </c>
      <c r="D6465" s="36" t="s">
        <v>26967</v>
      </c>
      <c r="E6465" s="36" t="s">
        <v>16822</v>
      </c>
      <c r="F6465" s="36" t="s">
        <v>18032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19517</v>
      </c>
      <c r="C6466" s="36" t="s">
        <v>188</v>
      </c>
      <c r="D6466" s="36" t="s">
        <v>26602</v>
      </c>
      <c r="E6466" s="36" t="s">
        <v>16822</v>
      </c>
      <c r="F6466" s="36" t="s">
        <v>18032</v>
      </c>
      <c r="G6466" s="36" t="s">
        <v>123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12875</v>
      </c>
      <c r="C6467" s="36" t="s">
        <v>188</v>
      </c>
      <c r="D6467" s="36" t="s">
        <v>26815</v>
      </c>
      <c r="E6467" s="36" t="s">
        <v>16957</v>
      </c>
      <c r="F6467" s="36" t="s">
        <v>18032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20480</v>
      </c>
      <c r="C6468" s="36" t="s">
        <v>188</v>
      </c>
      <c r="D6468" s="36" t="s">
        <v>26603</v>
      </c>
      <c r="E6468" s="36" t="s">
        <v>16957</v>
      </c>
      <c r="F6468" s="36" t="s">
        <v>18032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14166</v>
      </c>
      <c r="C6469" s="36" t="s">
        <v>188</v>
      </c>
      <c r="D6469" s="36" t="s">
        <v>26976</v>
      </c>
      <c r="E6469" s="36" t="s">
        <v>16960</v>
      </c>
      <c r="F6469" s="36" t="s">
        <v>18032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18968</v>
      </c>
      <c r="C6470" s="36" t="s">
        <v>188</v>
      </c>
      <c r="D6470" s="36" t="s">
        <v>26604</v>
      </c>
      <c r="E6470" s="36" t="s">
        <v>16960</v>
      </c>
      <c r="F6470" s="36" t="s">
        <v>18032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14274</v>
      </c>
      <c r="C6471" s="36" t="s">
        <v>188</v>
      </c>
      <c r="D6471" s="36" t="s">
        <v>26816</v>
      </c>
      <c r="E6471" s="36" t="s">
        <v>16958</v>
      </c>
      <c r="F6471" s="36" t="s">
        <v>18032</v>
      </c>
      <c r="G6471" s="36" t="s">
        <v>123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19915</v>
      </c>
      <c r="C6472" s="36" t="s">
        <v>188</v>
      </c>
      <c r="D6472" s="36" t="s">
        <v>26605</v>
      </c>
      <c r="E6472" s="36" t="s">
        <v>16823</v>
      </c>
      <c r="F6472" s="36" t="s">
        <v>18032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19518</v>
      </c>
      <c r="C6473" s="36" t="s">
        <v>188</v>
      </c>
      <c r="D6473" s="36" t="s">
        <v>26817</v>
      </c>
      <c r="E6473" s="36" t="s">
        <v>16874</v>
      </c>
      <c r="F6473" s="36" t="s">
        <v>18032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19519</v>
      </c>
      <c r="C6474" s="36" t="s">
        <v>188</v>
      </c>
      <c r="D6474" s="36" t="s">
        <v>26606</v>
      </c>
      <c r="E6474" s="36" t="s">
        <v>16874</v>
      </c>
      <c r="F6474" s="36" t="s">
        <v>18032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20969</v>
      </c>
      <c r="C6475" s="36" t="s">
        <v>188</v>
      </c>
      <c r="D6475" s="36" t="s">
        <v>26607</v>
      </c>
      <c r="E6475" s="36" t="s">
        <v>16875</v>
      </c>
      <c r="F6475" s="36" t="s">
        <v>18032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122</v>
      </c>
      <c r="B6476" s="36" t="s">
        <v>19695</v>
      </c>
      <c r="C6476" s="36" t="s">
        <v>188</v>
      </c>
      <c r="D6476" s="36" t="s">
        <v>26818</v>
      </c>
      <c r="E6476" s="36" t="s">
        <v>16824</v>
      </c>
      <c r="F6476" s="36" t="s">
        <v>18032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21144</v>
      </c>
      <c r="C6477" s="36" t="s">
        <v>188</v>
      </c>
      <c r="D6477" s="36" t="s">
        <v>26608</v>
      </c>
      <c r="E6477" s="36" t="s">
        <v>16964</v>
      </c>
      <c r="F6477" s="36" t="s">
        <v>18032</v>
      </c>
      <c r="G6477" s="36" t="s">
        <v>123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21145</v>
      </c>
      <c r="C6478" s="36" t="s">
        <v>188</v>
      </c>
      <c r="D6478" s="36" t="s">
        <v>26819</v>
      </c>
      <c r="E6478" s="36" t="s">
        <v>16848</v>
      </c>
      <c r="F6478" s="36" t="s">
        <v>18032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8253</v>
      </c>
      <c r="C6479" s="36" t="s">
        <v>188</v>
      </c>
      <c r="D6479" s="36" t="s">
        <v>26820</v>
      </c>
      <c r="E6479" s="36" t="s">
        <v>16916</v>
      </c>
      <c r="F6479" s="36" t="s">
        <v>18032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19211</v>
      </c>
      <c r="C6480" s="36" t="s">
        <v>188</v>
      </c>
      <c r="D6480" s="36" t="s">
        <v>26609</v>
      </c>
      <c r="E6480" s="36" t="s">
        <v>16878</v>
      </c>
      <c r="F6480" s="36" t="s">
        <v>18032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19696</v>
      </c>
      <c r="C6481" s="36" t="s">
        <v>188</v>
      </c>
      <c r="D6481" s="36" t="s">
        <v>26821</v>
      </c>
      <c r="E6481" s="36" t="s">
        <v>16921</v>
      </c>
      <c r="F6481" s="36" t="s">
        <v>18032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21528</v>
      </c>
      <c r="C6482" s="36" t="s">
        <v>188</v>
      </c>
      <c r="D6482" s="36" t="s">
        <v>26610</v>
      </c>
      <c r="E6482" s="36" t="s">
        <v>17231</v>
      </c>
      <c r="F6482" s="36" t="s">
        <v>18032</v>
      </c>
      <c r="G6482" s="36" t="s">
        <v>123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23200</v>
      </c>
      <c r="C6483" s="36" t="s">
        <v>188</v>
      </c>
      <c r="D6483" s="36" t="s">
        <v>26822</v>
      </c>
      <c r="E6483" s="36" t="s">
        <v>17359</v>
      </c>
      <c r="F6483" s="36" t="s">
        <v>18032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23201</v>
      </c>
      <c r="C6484" s="36" t="s">
        <v>188</v>
      </c>
      <c r="D6484" s="36" t="s">
        <v>26611</v>
      </c>
      <c r="E6484" s="36" t="s">
        <v>17000</v>
      </c>
      <c r="F6484" s="36" t="s">
        <v>18032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21886</v>
      </c>
      <c r="C6485" s="36" t="s">
        <v>188</v>
      </c>
      <c r="D6485" s="36" t="s">
        <v>26823</v>
      </c>
      <c r="E6485" s="36" t="s">
        <v>17365</v>
      </c>
      <c r="F6485" s="36" t="s">
        <v>18032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19916</v>
      </c>
      <c r="C6486" s="36" t="s">
        <v>188</v>
      </c>
      <c r="D6486" s="36" t="s">
        <v>26612</v>
      </c>
      <c r="E6486" s="36" t="s">
        <v>17141</v>
      </c>
      <c r="F6486" s="36" t="s">
        <v>18032</v>
      </c>
      <c r="G6486" s="36" t="s">
        <v>123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19697</v>
      </c>
      <c r="C6487" s="36" t="s">
        <v>188</v>
      </c>
      <c r="D6487" s="36" t="s">
        <v>26824</v>
      </c>
      <c r="E6487" s="36" t="s">
        <v>17006</v>
      </c>
      <c r="F6487" s="36" t="s">
        <v>18032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19520</v>
      </c>
      <c r="C6488" s="36" t="s">
        <v>188</v>
      </c>
      <c r="D6488" s="36" t="s">
        <v>26613</v>
      </c>
      <c r="E6488" s="36" t="s">
        <v>17235</v>
      </c>
      <c r="F6488" s="36" t="s">
        <v>18032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21720</v>
      </c>
      <c r="C6489" s="36" t="s">
        <v>188</v>
      </c>
      <c r="D6489" s="36" t="s">
        <v>26614</v>
      </c>
      <c r="E6489" s="36" t="s">
        <v>17072</v>
      </c>
      <c r="F6489" s="36" t="s">
        <v>18032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22371</v>
      </c>
      <c r="C6490" s="36" t="s">
        <v>188</v>
      </c>
      <c r="D6490" s="36" t="s">
        <v>26825</v>
      </c>
      <c r="E6490" s="36" t="s">
        <v>17004</v>
      </c>
      <c r="F6490" s="36" t="s">
        <v>18032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21721</v>
      </c>
      <c r="C6491" s="36" t="s">
        <v>188</v>
      </c>
      <c r="D6491" s="36" t="s">
        <v>26826</v>
      </c>
      <c r="E6491" s="36" t="s">
        <v>17755</v>
      </c>
      <c r="F6491" s="36" t="s">
        <v>18032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8254</v>
      </c>
      <c r="C6492" s="36" t="s">
        <v>188</v>
      </c>
      <c r="D6492" s="36" t="s">
        <v>26827</v>
      </c>
      <c r="E6492" s="36" t="s">
        <v>17457</v>
      </c>
      <c r="F6492" s="36" t="s">
        <v>18032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20652</v>
      </c>
      <c r="C6493" s="36" t="s">
        <v>188</v>
      </c>
      <c r="D6493" s="36" t="s">
        <v>26615</v>
      </c>
      <c r="E6493" s="36" t="s">
        <v>17087</v>
      </c>
      <c r="F6493" s="36" t="s">
        <v>18032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20653</v>
      </c>
      <c r="C6494" s="36" t="s">
        <v>188</v>
      </c>
      <c r="D6494" s="36" t="s">
        <v>26616</v>
      </c>
      <c r="E6494" s="36" t="s">
        <v>17675</v>
      </c>
      <c r="F6494" s="36" t="s">
        <v>18032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24684</v>
      </c>
      <c r="C6495" s="36" t="s">
        <v>188</v>
      </c>
      <c r="D6495" s="36" t="s">
        <v>18757</v>
      </c>
      <c r="E6495" s="36" t="s">
        <v>17420</v>
      </c>
      <c r="F6495" s="36" t="s">
        <v>18032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8255</v>
      </c>
      <c r="C6496" s="36" t="s">
        <v>188</v>
      </c>
      <c r="D6496" s="36" t="s">
        <v>26617</v>
      </c>
      <c r="E6496" s="36" t="s">
        <v>16888</v>
      </c>
      <c r="F6496" s="36" t="s">
        <v>18032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24091</v>
      </c>
      <c r="C6497" s="36" t="s">
        <v>188</v>
      </c>
      <c r="D6497" s="36" t="s">
        <v>18626</v>
      </c>
      <c r="E6497" s="36" t="s">
        <v>17602</v>
      </c>
      <c r="F6497" s="36" t="s">
        <v>18032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20655</v>
      </c>
      <c r="C6498" s="36" t="s">
        <v>188</v>
      </c>
      <c r="D6498" s="36" t="s">
        <v>26618</v>
      </c>
      <c r="E6498" s="36" t="s">
        <v>17041</v>
      </c>
      <c r="F6498" s="36" t="s">
        <v>18032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8256</v>
      </c>
      <c r="C6499" s="36" t="s">
        <v>188</v>
      </c>
      <c r="D6499" s="36" t="s">
        <v>26828</v>
      </c>
      <c r="E6499" s="36" t="s">
        <v>16949</v>
      </c>
      <c r="F6499" s="36" t="s">
        <v>18032</v>
      </c>
      <c r="G6499" s="36" t="s">
        <v>123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26829</v>
      </c>
      <c r="C6500" s="36" t="s">
        <v>188</v>
      </c>
      <c r="D6500" s="36" t="s">
        <v>26619</v>
      </c>
      <c r="E6500" s="36" t="s">
        <v>17469</v>
      </c>
      <c r="F6500" s="36" t="s">
        <v>18032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21722</v>
      </c>
      <c r="C6501" s="36" t="s">
        <v>188</v>
      </c>
      <c r="D6501" s="36" t="s">
        <v>26830</v>
      </c>
      <c r="E6501" s="36" t="s">
        <v>18509</v>
      </c>
      <c r="F6501" s="36" t="s">
        <v>18032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20656</v>
      </c>
      <c r="C6502" s="36" t="s">
        <v>188</v>
      </c>
      <c r="D6502" s="36" t="s">
        <v>26620</v>
      </c>
      <c r="E6502" s="36" t="s">
        <v>17690</v>
      </c>
      <c r="F6502" s="36" t="s">
        <v>18032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23647</v>
      </c>
      <c r="C6503" s="36" t="s">
        <v>188</v>
      </c>
      <c r="D6503" s="36" t="s">
        <v>26831</v>
      </c>
      <c r="E6503" s="36" t="s">
        <v>17643</v>
      </c>
      <c r="F6503" s="36" t="s">
        <v>18032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26832</v>
      </c>
      <c r="C6504" s="36" t="s">
        <v>188</v>
      </c>
      <c r="D6504" s="36" t="s">
        <v>26833</v>
      </c>
      <c r="E6504" s="36" t="s">
        <v>17383</v>
      </c>
      <c r="F6504" s="36" t="s">
        <v>18032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20970</v>
      </c>
      <c r="C6505" s="36" t="s">
        <v>188</v>
      </c>
      <c r="D6505" s="36" t="s">
        <v>22395</v>
      </c>
      <c r="E6505" s="36" t="s">
        <v>26643</v>
      </c>
      <c r="F6505" s="36" t="s">
        <v>18032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8257</v>
      </c>
      <c r="C6506" s="36" t="s">
        <v>188</v>
      </c>
      <c r="D6506" s="36" t="s">
        <v>26834</v>
      </c>
      <c r="E6506" s="36" t="s">
        <v>18123</v>
      </c>
      <c r="F6506" s="36" t="s">
        <v>18032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29090</v>
      </c>
      <c r="C6507" s="36" t="s">
        <v>188</v>
      </c>
      <c r="D6507" s="36" t="s">
        <v>29035</v>
      </c>
      <c r="E6507" s="36" t="s">
        <v>17032</v>
      </c>
      <c r="F6507" s="36" t="s">
        <v>18032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20971</v>
      </c>
      <c r="C6508" s="36" t="s">
        <v>188</v>
      </c>
      <c r="D6508" s="36" t="s">
        <v>26835</v>
      </c>
      <c r="E6508" s="36" t="s">
        <v>19965</v>
      </c>
      <c r="F6508" s="36" t="s">
        <v>18032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29091</v>
      </c>
      <c r="C6509" s="36" t="s">
        <v>188</v>
      </c>
      <c r="D6509" s="36" t="s">
        <v>29037</v>
      </c>
      <c r="E6509" s="36" t="s">
        <v>17535</v>
      </c>
      <c r="F6509" s="36" t="s">
        <v>18032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20972</v>
      </c>
      <c r="C6510" s="36" t="s">
        <v>188</v>
      </c>
      <c r="D6510" s="36" t="s">
        <v>26108</v>
      </c>
      <c r="E6510" s="36" t="s">
        <v>17858</v>
      </c>
      <c r="F6510" s="36" t="s">
        <v>18032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29092</v>
      </c>
      <c r="C6511" s="36" t="s">
        <v>188</v>
      </c>
      <c r="D6511" s="36" t="s">
        <v>29039</v>
      </c>
      <c r="E6511" s="36" t="s">
        <v>17261</v>
      </c>
      <c r="F6511" s="36" t="s">
        <v>18032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20973</v>
      </c>
      <c r="C6512" s="36" t="s">
        <v>188</v>
      </c>
      <c r="D6512" s="36" t="s">
        <v>26836</v>
      </c>
      <c r="E6512" s="36" t="s">
        <v>17642</v>
      </c>
      <c r="F6512" s="36" t="s">
        <v>18032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20974</v>
      </c>
      <c r="C6513" s="36" t="s">
        <v>188</v>
      </c>
      <c r="D6513" s="36" t="s">
        <v>26837</v>
      </c>
      <c r="E6513" s="36" t="s">
        <v>17325</v>
      </c>
      <c r="F6513" s="36" t="s">
        <v>18032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22964</v>
      </c>
      <c r="C6514" s="36" t="s">
        <v>188</v>
      </c>
      <c r="D6514" s="36" t="s">
        <v>26498</v>
      </c>
      <c r="E6514" s="36" t="s">
        <v>17672</v>
      </c>
      <c r="F6514" s="36" t="s">
        <v>18032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15853</v>
      </c>
      <c r="C6515" s="36" t="s">
        <v>188</v>
      </c>
      <c r="D6515" s="36" t="s">
        <v>18780</v>
      </c>
      <c r="E6515" s="36" t="s">
        <v>16821</v>
      </c>
      <c r="F6515" s="36" t="s">
        <v>18199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3736</v>
      </c>
      <c r="C6516" s="36" t="s">
        <v>188</v>
      </c>
      <c r="D6516" s="36" t="s">
        <v>18901</v>
      </c>
      <c r="E6516" s="36" t="s">
        <v>16939</v>
      </c>
      <c r="F6516" s="36" t="s">
        <v>18263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3737</v>
      </c>
      <c r="C6517" s="36" t="s">
        <v>188</v>
      </c>
      <c r="D6517" s="36" t="s">
        <v>18889</v>
      </c>
      <c r="E6517" s="36" t="s">
        <v>16819</v>
      </c>
      <c r="F6517" s="36" t="s">
        <v>18263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3738</v>
      </c>
      <c r="C6518" s="36" t="s">
        <v>188</v>
      </c>
      <c r="D6518" s="36" t="s">
        <v>18890</v>
      </c>
      <c r="E6518" s="36" t="s">
        <v>16960</v>
      </c>
      <c r="F6518" s="36" t="s">
        <v>18263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122</v>
      </c>
      <c r="B6519" s="36" t="s">
        <v>15227</v>
      </c>
      <c r="C6519" s="36" t="s">
        <v>188</v>
      </c>
      <c r="D6519" s="36" t="s">
        <v>26865</v>
      </c>
      <c r="E6519" s="36" t="s">
        <v>16823</v>
      </c>
      <c r="F6519" s="36" t="s">
        <v>18199</v>
      </c>
      <c r="G6519" s="36" t="s">
        <v>123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15854</v>
      </c>
      <c r="C6520" s="36" t="s">
        <v>188</v>
      </c>
      <c r="D6520" s="36" t="s">
        <v>26863</v>
      </c>
      <c r="E6520" s="36" t="s">
        <v>16884</v>
      </c>
      <c r="F6520" s="36" t="s">
        <v>18199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14843</v>
      </c>
      <c r="C6521" s="36" t="s">
        <v>188</v>
      </c>
      <c r="D6521" s="36" t="s">
        <v>27389</v>
      </c>
      <c r="E6521" s="36" t="s">
        <v>17231</v>
      </c>
      <c r="F6521" s="36" t="s">
        <v>18199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27907</v>
      </c>
      <c r="C6522" s="36" t="s">
        <v>188</v>
      </c>
      <c r="D6522" s="36" t="s">
        <v>26864</v>
      </c>
      <c r="E6522" s="36" t="s">
        <v>16823</v>
      </c>
      <c r="F6522" s="36" t="s">
        <v>18199</v>
      </c>
      <c r="G6522" s="36" t="s">
        <v>123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14844</v>
      </c>
      <c r="C6523" s="36" t="s">
        <v>188</v>
      </c>
      <c r="D6523" s="36" t="s">
        <v>27908</v>
      </c>
      <c r="E6523" s="36" t="s">
        <v>16958</v>
      </c>
      <c r="F6523" s="36" t="s">
        <v>18199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27909</v>
      </c>
      <c r="C6524" s="36" t="s">
        <v>188</v>
      </c>
      <c r="D6524" s="36" t="s">
        <v>27392</v>
      </c>
      <c r="E6524" s="36" t="s">
        <v>16964</v>
      </c>
      <c r="F6524" s="36" t="s">
        <v>18199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14955</v>
      </c>
      <c r="C6525" s="36" t="s">
        <v>188</v>
      </c>
      <c r="D6525" s="36" t="s">
        <v>26866</v>
      </c>
      <c r="E6525" s="36" t="s">
        <v>16958</v>
      </c>
      <c r="F6525" s="36" t="s">
        <v>18199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15001</v>
      </c>
      <c r="C6526" s="36" t="s">
        <v>188</v>
      </c>
      <c r="D6526" s="36" t="s">
        <v>26867</v>
      </c>
      <c r="E6526" s="36" t="s">
        <v>16959</v>
      </c>
      <c r="F6526" s="36" t="s">
        <v>18199</v>
      </c>
      <c r="G6526" s="36" t="s">
        <v>123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27910</v>
      </c>
      <c r="C6527" s="36" t="s">
        <v>188</v>
      </c>
      <c r="D6527" s="36" t="s">
        <v>17941</v>
      </c>
      <c r="E6527" s="36" t="s">
        <v>16914</v>
      </c>
      <c r="F6527" s="36" t="s">
        <v>18199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14572</v>
      </c>
      <c r="C6528" s="36" t="s">
        <v>188</v>
      </c>
      <c r="D6528" s="36" t="s">
        <v>27394</v>
      </c>
      <c r="E6528" s="36" t="s">
        <v>16968</v>
      </c>
      <c r="F6528" s="36" t="s">
        <v>18199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14491</v>
      </c>
      <c r="C6529" s="36" t="s">
        <v>188</v>
      </c>
      <c r="D6529" s="36" t="s">
        <v>26868</v>
      </c>
      <c r="E6529" s="36" t="s">
        <v>16959</v>
      </c>
      <c r="F6529" s="36" t="s">
        <v>18199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24146</v>
      </c>
      <c r="C6530" s="36" t="s">
        <v>188</v>
      </c>
      <c r="D6530" s="36" t="s">
        <v>27450</v>
      </c>
      <c r="E6530" s="36" t="s">
        <v>16959</v>
      </c>
      <c r="F6530" s="36" t="s">
        <v>18199</v>
      </c>
      <c r="G6530" s="36" t="s">
        <v>123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24147</v>
      </c>
      <c r="C6531" s="36" t="s">
        <v>188</v>
      </c>
      <c r="D6531" s="36" t="s">
        <v>27448</v>
      </c>
      <c r="E6531" s="36" t="s">
        <v>16875</v>
      </c>
      <c r="F6531" s="36" t="s">
        <v>18199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14421</v>
      </c>
      <c r="C6532" s="36" t="s">
        <v>188</v>
      </c>
      <c r="D6532" s="36" t="s">
        <v>27395</v>
      </c>
      <c r="E6532" s="36" t="s">
        <v>16875</v>
      </c>
      <c r="F6532" s="36" t="s">
        <v>18199</v>
      </c>
      <c r="G6532" s="36" t="s">
        <v>123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14492</v>
      </c>
      <c r="C6533" s="36" t="s">
        <v>188</v>
      </c>
      <c r="D6533" s="36" t="s">
        <v>26869</v>
      </c>
      <c r="E6533" s="36" t="s">
        <v>16824</v>
      </c>
      <c r="F6533" s="36" t="s">
        <v>18199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24148</v>
      </c>
      <c r="C6534" s="36" t="s">
        <v>188</v>
      </c>
      <c r="D6534" s="36" t="s">
        <v>27911</v>
      </c>
      <c r="E6534" s="36" t="s">
        <v>16842</v>
      </c>
      <c r="F6534" s="36" t="s">
        <v>18199</v>
      </c>
      <c r="G6534" s="36" t="s">
        <v>123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22169</v>
      </c>
      <c r="C6535" s="36" t="s">
        <v>188</v>
      </c>
      <c r="D6535" s="36" t="s">
        <v>27396</v>
      </c>
      <c r="E6535" s="36" t="s">
        <v>16877</v>
      </c>
      <c r="F6535" s="36" t="s">
        <v>18199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22781</v>
      </c>
      <c r="C6536" s="36" t="s">
        <v>188</v>
      </c>
      <c r="D6536" s="36" t="s">
        <v>27451</v>
      </c>
      <c r="E6536" s="36" t="s">
        <v>17136</v>
      </c>
      <c r="F6536" s="36" t="s">
        <v>18199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27912</v>
      </c>
      <c r="C6537" s="36" t="s">
        <v>188</v>
      </c>
      <c r="D6537" s="36" t="s">
        <v>27397</v>
      </c>
      <c r="E6537" s="36" t="s">
        <v>16876</v>
      </c>
      <c r="F6537" s="36" t="s">
        <v>18199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27913</v>
      </c>
      <c r="C6538" s="36" t="s">
        <v>188</v>
      </c>
      <c r="D6538" s="36" t="s">
        <v>26480</v>
      </c>
      <c r="E6538" s="36" t="s">
        <v>16920</v>
      </c>
      <c r="F6538" s="36" t="s">
        <v>18199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21425</v>
      </c>
      <c r="C6539" s="36" t="s">
        <v>188</v>
      </c>
      <c r="D6539" s="36" t="s">
        <v>27099</v>
      </c>
      <c r="E6539" s="36" t="s">
        <v>17357</v>
      </c>
      <c r="F6539" s="36" t="s">
        <v>18199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22170</v>
      </c>
      <c r="C6540" s="36" t="s">
        <v>188</v>
      </c>
      <c r="D6540" s="36" t="s">
        <v>27635</v>
      </c>
      <c r="E6540" s="36" t="s">
        <v>16879</v>
      </c>
      <c r="F6540" s="36" t="s">
        <v>18199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20763</v>
      </c>
      <c r="C6541" s="36" t="s">
        <v>188</v>
      </c>
      <c r="D6541" s="36" t="s">
        <v>17514</v>
      </c>
      <c r="E6541" s="36" t="s">
        <v>17000</v>
      </c>
      <c r="F6541" s="36" t="s">
        <v>18199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22414</v>
      </c>
      <c r="C6542" s="36" t="s">
        <v>188</v>
      </c>
      <c r="D6542" s="36" t="s">
        <v>27398</v>
      </c>
      <c r="E6542" s="36" t="s">
        <v>17021</v>
      </c>
      <c r="F6542" s="36" t="s">
        <v>18199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20530</v>
      </c>
      <c r="C6543" s="36" t="s">
        <v>188</v>
      </c>
      <c r="D6543" s="36" t="s">
        <v>27637</v>
      </c>
      <c r="E6543" s="36" t="s">
        <v>16885</v>
      </c>
      <c r="F6543" s="36" t="s">
        <v>18199</v>
      </c>
      <c r="G6543" s="36" t="s">
        <v>123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20764</v>
      </c>
      <c r="C6544" s="36" t="s">
        <v>188</v>
      </c>
      <c r="D6544" s="36" t="s">
        <v>27399</v>
      </c>
      <c r="E6544" s="36" t="s">
        <v>16929</v>
      </c>
      <c r="F6544" s="36" t="s">
        <v>18199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14422</v>
      </c>
      <c r="C6545" s="36" t="s">
        <v>188</v>
      </c>
      <c r="D6545" s="36" t="s">
        <v>27638</v>
      </c>
      <c r="E6545" s="36" t="s">
        <v>16841</v>
      </c>
      <c r="F6545" s="36" t="s">
        <v>18199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23226</v>
      </c>
      <c r="C6546" s="36" t="s">
        <v>188</v>
      </c>
      <c r="D6546" s="36" t="s">
        <v>27640</v>
      </c>
      <c r="E6546" s="36" t="s">
        <v>16963</v>
      </c>
      <c r="F6546" s="36" t="s">
        <v>18199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20765</v>
      </c>
      <c r="C6547" s="36" t="s">
        <v>188</v>
      </c>
      <c r="D6547" s="36" t="s">
        <v>17859</v>
      </c>
      <c r="E6547" s="36" t="s">
        <v>17023</v>
      </c>
      <c r="F6547" s="36" t="s">
        <v>18199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24506</v>
      </c>
      <c r="C6548" s="36" t="s">
        <v>188</v>
      </c>
      <c r="D6548" s="36" t="s">
        <v>17515</v>
      </c>
      <c r="E6548" s="36" t="s">
        <v>17004</v>
      </c>
      <c r="F6548" s="36" t="s">
        <v>18199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8605</v>
      </c>
      <c r="C6549" s="36" t="s">
        <v>188</v>
      </c>
      <c r="D6549" s="36" t="s">
        <v>27402</v>
      </c>
      <c r="E6549" s="36" t="s">
        <v>17235</v>
      </c>
      <c r="F6549" s="36" t="s">
        <v>18199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27914</v>
      </c>
      <c r="C6550" s="36" t="s">
        <v>188</v>
      </c>
      <c r="D6550" s="36" t="s">
        <v>27643</v>
      </c>
      <c r="E6550" s="36" t="s">
        <v>16862</v>
      </c>
      <c r="F6550" s="36" t="s">
        <v>18199</v>
      </c>
      <c r="G6550" s="36" t="s">
        <v>123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25881</v>
      </c>
      <c r="C6551" s="36" t="s">
        <v>188</v>
      </c>
      <c r="D6551" s="36" t="s">
        <v>17516</v>
      </c>
      <c r="E6551" s="36" t="s">
        <v>17154</v>
      </c>
      <c r="F6551" s="36" t="s">
        <v>18199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26283</v>
      </c>
      <c r="C6552" s="36" t="s">
        <v>188</v>
      </c>
      <c r="D6552" s="36" t="s">
        <v>17753</v>
      </c>
      <c r="E6552" s="36" t="s">
        <v>17544</v>
      </c>
      <c r="F6552" s="36" t="s">
        <v>18199</v>
      </c>
      <c r="G6552" s="36" t="s">
        <v>123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22782</v>
      </c>
      <c r="C6553" s="36" t="s">
        <v>188</v>
      </c>
      <c r="D6553" s="36" t="s">
        <v>17861</v>
      </c>
      <c r="E6553" s="36" t="s">
        <v>17577</v>
      </c>
      <c r="F6553" s="36" t="s">
        <v>18199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25226</v>
      </c>
      <c r="C6554" s="36" t="s">
        <v>188</v>
      </c>
      <c r="D6554" s="36" t="s">
        <v>17517</v>
      </c>
      <c r="E6554" s="36" t="s">
        <v>17238</v>
      </c>
      <c r="F6554" s="36" t="s">
        <v>18199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26284</v>
      </c>
      <c r="C6555" s="36" t="s">
        <v>188</v>
      </c>
      <c r="D6555" s="36" t="s">
        <v>17863</v>
      </c>
      <c r="E6555" s="36" t="s">
        <v>17323</v>
      </c>
      <c r="F6555" s="36" t="s">
        <v>18199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27915</v>
      </c>
      <c r="C6556" s="36" t="s">
        <v>188</v>
      </c>
      <c r="D6556" s="36" t="s">
        <v>17860</v>
      </c>
      <c r="E6556" s="36" t="s">
        <v>17420</v>
      </c>
      <c r="F6556" s="36" t="s">
        <v>18199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24778</v>
      </c>
      <c r="C6557" s="36" t="s">
        <v>188</v>
      </c>
      <c r="D6557" s="36" t="s">
        <v>17866</v>
      </c>
      <c r="E6557" s="36" t="s">
        <v>17993</v>
      </c>
      <c r="F6557" s="36" t="s">
        <v>18199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8606</v>
      </c>
      <c r="C6558" s="36" t="s">
        <v>188</v>
      </c>
      <c r="D6558" s="36" t="s">
        <v>27090</v>
      </c>
      <c r="E6558" s="36" t="s">
        <v>17567</v>
      </c>
      <c r="F6558" s="36" t="s">
        <v>18199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8607</v>
      </c>
      <c r="C6559" s="36" t="s">
        <v>188</v>
      </c>
      <c r="D6559" s="36" t="s">
        <v>17518</v>
      </c>
      <c r="E6559" s="36" t="s">
        <v>16831</v>
      </c>
      <c r="F6559" s="36" t="s">
        <v>18199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29191</v>
      </c>
      <c r="C6560" s="36" t="s">
        <v>188</v>
      </c>
      <c r="D6560" s="36" t="s">
        <v>27426</v>
      </c>
      <c r="E6560" s="36" t="s">
        <v>16834</v>
      </c>
      <c r="F6560" s="36" t="s">
        <v>18199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29192</v>
      </c>
      <c r="C6561" s="36" t="s">
        <v>188</v>
      </c>
      <c r="D6561" s="36" t="s">
        <v>20402</v>
      </c>
      <c r="E6561" s="36" t="s">
        <v>17977</v>
      </c>
      <c r="F6561" s="36" t="s">
        <v>18199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19986</v>
      </c>
      <c r="C6562" s="36" t="s">
        <v>188</v>
      </c>
      <c r="D6562" s="36" t="s">
        <v>27644</v>
      </c>
      <c r="E6562" s="36" t="s">
        <v>16903</v>
      </c>
      <c r="F6562" s="36" t="s">
        <v>18199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20743</v>
      </c>
      <c r="C6563" s="36" t="s">
        <v>188</v>
      </c>
      <c r="D6563" s="36" t="s">
        <v>19197</v>
      </c>
      <c r="E6563" s="36" t="s">
        <v>16821</v>
      </c>
      <c r="F6563" s="36" t="s">
        <v>18205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15960</v>
      </c>
      <c r="C6564" s="36" t="s">
        <v>188</v>
      </c>
      <c r="D6564" s="36" t="s">
        <v>28212</v>
      </c>
      <c r="E6564" s="36" t="s">
        <v>17233</v>
      </c>
      <c r="F6564" s="36" t="s">
        <v>18205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28213</v>
      </c>
      <c r="C6565" s="36" t="s">
        <v>188</v>
      </c>
      <c r="D6565" s="36" t="s">
        <v>28214</v>
      </c>
      <c r="E6565" s="36" t="s">
        <v>16960</v>
      </c>
      <c r="F6565" s="36" t="s">
        <v>18205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15111</v>
      </c>
      <c r="C6566" s="36" t="s">
        <v>188</v>
      </c>
      <c r="D6566" s="36" t="s">
        <v>26864</v>
      </c>
      <c r="E6566" s="36" t="s">
        <v>16850</v>
      </c>
      <c r="F6566" s="36" t="s">
        <v>18205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14845</v>
      </c>
      <c r="C6567" s="36" t="s">
        <v>188</v>
      </c>
      <c r="D6567" s="36" t="s">
        <v>26865</v>
      </c>
      <c r="E6567" s="36" t="s">
        <v>16912</v>
      </c>
      <c r="F6567" s="36" t="s">
        <v>18205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14956</v>
      </c>
      <c r="C6568" s="36" t="s">
        <v>188</v>
      </c>
      <c r="D6568" s="36" t="s">
        <v>27394</v>
      </c>
      <c r="E6568" s="36" t="s">
        <v>16951</v>
      </c>
      <c r="F6568" s="36" t="s">
        <v>18205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14846</v>
      </c>
      <c r="C6569" s="36" t="s">
        <v>188</v>
      </c>
      <c r="D6569" s="36" t="s">
        <v>27389</v>
      </c>
      <c r="E6569" s="36" t="s">
        <v>16883</v>
      </c>
      <c r="F6569" s="36" t="s">
        <v>18205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15961</v>
      </c>
      <c r="C6570" s="36" t="s">
        <v>188</v>
      </c>
      <c r="D6570" s="36" t="s">
        <v>26863</v>
      </c>
      <c r="E6570" s="36" t="s">
        <v>16912</v>
      </c>
      <c r="F6570" s="36" t="s">
        <v>18205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14847</v>
      </c>
      <c r="C6571" s="36" t="s">
        <v>188</v>
      </c>
      <c r="D6571" s="36" t="s">
        <v>27908</v>
      </c>
      <c r="E6571" s="36" t="s">
        <v>16884</v>
      </c>
      <c r="F6571" s="36" t="s">
        <v>18205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14573</v>
      </c>
      <c r="C6572" s="36" t="s">
        <v>188</v>
      </c>
      <c r="D6572" s="36" t="s">
        <v>26866</v>
      </c>
      <c r="E6572" s="36" t="s">
        <v>16912</v>
      </c>
      <c r="F6572" s="36" t="s">
        <v>18205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14574</v>
      </c>
      <c r="C6573" s="36" t="s">
        <v>188</v>
      </c>
      <c r="D6573" s="36" t="s">
        <v>26867</v>
      </c>
      <c r="E6573" s="36" t="s">
        <v>16884</v>
      </c>
      <c r="F6573" s="36" t="s">
        <v>18205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14423</v>
      </c>
      <c r="C6574" s="36" t="s">
        <v>188</v>
      </c>
      <c r="D6574" s="36" t="s">
        <v>26868</v>
      </c>
      <c r="E6574" s="36" t="s">
        <v>17075</v>
      </c>
      <c r="F6574" s="36" t="s">
        <v>18205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14424</v>
      </c>
      <c r="C6575" s="36" t="s">
        <v>188</v>
      </c>
      <c r="D6575" s="36" t="s">
        <v>27448</v>
      </c>
      <c r="E6575" s="36" t="s">
        <v>17006</v>
      </c>
      <c r="F6575" s="36" t="s">
        <v>18205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14077</v>
      </c>
      <c r="C6576" s="36" t="s">
        <v>188</v>
      </c>
      <c r="D6576" s="36" t="s">
        <v>27450</v>
      </c>
      <c r="E6576" s="36" t="s">
        <v>16880</v>
      </c>
      <c r="F6576" s="36" t="s">
        <v>18205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13868</v>
      </c>
      <c r="C6577" s="36" t="s">
        <v>188</v>
      </c>
      <c r="D6577" s="36" t="s">
        <v>27098</v>
      </c>
      <c r="E6577" s="36" t="s">
        <v>17359</v>
      </c>
      <c r="F6577" s="36" t="s">
        <v>18205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15112</v>
      </c>
      <c r="C6578" s="36" t="s">
        <v>188</v>
      </c>
      <c r="D6578" s="36" t="s">
        <v>17514</v>
      </c>
      <c r="E6578" s="36" t="s">
        <v>16991</v>
      </c>
      <c r="F6578" s="36" t="s">
        <v>18205</v>
      </c>
      <c r="G6578" s="36" t="s">
        <v>123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14248</v>
      </c>
      <c r="C6579" s="36" t="s">
        <v>188</v>
      </c>
      <c r="D6579" s="36" t="s">
        <v>17941</v>
      </c>
      <c r="E6579" s="36" t="s">
        <v>17170</v>
      </c>
      <c r="F6579" s="36" t="s">
        <v>18205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14249</v>
      </c>
      <c r="C6580" s="36" t="s">
        <v>188</v>
      </c>
      <c r="D6580" s="36" t="s">
        <v>27451</v>
      </c>
      <c r="E6580" s="36" t="s">
        <v>17075</v>
      </c>
      <c r="F6580" s="36" t="s">
        <v>18205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23957</v>
      </c>
      <c r="C6581" s="36" t="s">
        <v>188</v>
      </c>
      <c r="D6581" s="36" t="s">
        <v>27397</v>
      </c>
      <c r="E6581" s="36" t="s">
        <v>16979</v>
      </c>
      <c r="F6581" s="36" t="s">
        <v>18205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14250</v>
      </c>
      <c r="C6582" s="36" t="s">
        <v>188</v>
      </c>
      <c r="D6582" s="36" t="s">
        <v>27396</v>
      </c>
      <c r="E6582" s="36" t="s">
        <v>17546</v>
      </c>
      <c r="F6582" s="36" t="s">
        <v>18205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14575</v>
      </c>
      <c r="C6583" s="36" t="s">
        <v>188</v>
      </c>
      <c r="D6583" s="36" t="s">
        <v>27635</v>
      </c>
      <c r="E6583" s="36" t="s">
        <v>16927</v>
      </c>
      <c r="F6583" s="36" t="s">
        <v>18205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22843</v>
      </c>
      <c r="C6584" s="36" t="s">
        <v>188</v>
      </c>
      <c r="D6584" s="36" t="s">
        <v>27638</v>
      </c>
      <c r="E6584" s="36" t="s">
        <v>17236</v>
      </c>
      <c r="F6584" s="36" t="s">
        <v>18205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29232</v>
      </c>
      <c r="C6585" s="36" t="s">
        <v>188</v>
      </c>
      <c r="D6585" s="36" t="s">
        <v>27399</v>
      </c>
      <c r="E6585" s="36" t="s">
        <v>16819</v>
      </c>
      <c r="F6585" s="36" t="s">
        <v>18205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29233</v>
      </c>
      <c r="C6586" s="36" t="s">
        <v>188</v>
      </c>
      <c r="D6586" s="36" t="s">
        <v>27402</v>
      </c>
      <c r="E6586" s="36" t="s">
        <v>17091</v>
      </c>
      <c r="F6586" s="36" t="s">
        <v>18205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29234</v>
      </c>
      <c r="C6587" s="36" t="s">
        <v>188</v>
      </c>
      <c r="D6587" s="36" t="s">
        <v>27640</v>
      </c>
      <c r="E6587" s="36" t="s">
        <v>17704</v>
      </c>
      <c r="F6587" s="36" t="s">
        <v>18205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29235</v>
      </c>
      <c r="C6588" s="36" t="s">
        <v>188</v>
      </c>
      <c r="D6588" s="36" t="s">
        <v>27401</v>
      </c>
      <c r="E6588" s="36" t="s">
        <v>17170</v>
      </c>
      <c r="F6588" s="36" t="s">
        <v>18205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23958</v>
      </c>
      <c r="C6589" s="36" t="s">
        <v>188</v>
      </c>
      <c r="D6589" s="36" t="s">
        <v>17859</v>
      </c>
      <c r="E6589" s="36" t="s">
        <v>16828</v>
      </c>
      <c r="F6589" s="36" t="s">
        <v>18205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22445</v>
      </c>
      <c r="C6590" s="36" t="s">
        <v>188</v>
      </c>
      <c r="D6590" s="36" t="s">
        <v>27643</v>
      </c>
      <c r="E6590" s="36" t="s">
        <v>17389</v>
      </c>
      <c r="F6590" s="36" t="s">
        <v>18205</v>
      </c>
      <c r="G6590" s="36" t="s">
        <v>123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14251</v>
      </c>
      <c r="C6591" s="36" t="s">
        <v>188</v>
      </c>
      <c r="D6591" s="36" t="s">
        <v>17861</v>
      </c>
      <c r="E6591" s="36" t="s">
        <v>17605</v>
      </c>
      <c r="F6591" s="36" t="s">
        <v>18205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28215</v>
      </c>
      <c r="C6592" s="36" t="s">
        <v>188</v>
      </c>
      <c r="D6592" s="36" t="s">
        <v>17517</v>
      </c>
      <c r="E6592" s="36" t="s">
        <v>17260</v>
      </c>
      <c r="F6592" s="36" t="s">
        <v>18205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29236</v>
      </c>
      <c r="C6593" s="36" t="s">
        <v>188</v>
      </c>
      <c r="D6593" s="36" t="s">
        <v>17753</v>
      </c>
      <c r="E6593" s="36" t="s">
        <v>16960</v>
      </c>
      <c r="F6593" s="36" t="s">
        <v>18205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23034</v>
      </c>
      <c r="C6594" s="36" t="s">
        <v>188</v>
      </c>
      <c r="D6594" s="36" t="s">
        <v>17518</v>
      </c>
      <c r="E6594" s="36" t="s">
        <v>17247</v>
      </c>
      <c r="F6594" s="36" t="s">
        <v>18205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28216</v>
      </c>
      <c r="C6595" s="36" t="s">
        <v>188</v>
      </c>
      <c r="D6595" s="36" t="s">
        <v>17863</v>
      </c>
      <c r="E6595" s="36" t="s">
        <v>17467</v>
      </c>
      <c r="F6595" s="36" t="s">
        <v>18205</v>
      </c>
      <c r="G6595" s="36" t="s">
        <v>123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15962</v>
      </c>
      <c r="C6596" s="36" t="s">
        <v>188</v>
      </c>
      <c r="D6596" s="36" t="s">
        <v>17519</v>
      </c>
      <c r="E6596" s="36" t="s">
        <v>18206</v>
      </c>
      <c r="F6596" s="36" t="s">
        <v>18205</v>
      </c>
      <c r="G6596" s="36" t="s">
        <v>123</v>
      </c>
      <c r="H6596" s="1"/>
      <c r="I6596" s="1"/>
      <c r="K6596" s="1"/>
    </row>
    <row r="6597" spans="1:11" customFormat="1" ht="15" hidden="1" x14ac:dyDescent="0.25">
      <c r="A6597" s="36" t="s">
        <v>15</v>
      </c>
      <c r="B6597" s="36" t="s">
        <v>7106</v>
      </c>
      <c r="C6597" s="36" t="s">
        <v>188</v>
      </c>
      <c r="D6597" s="36" t="s">
        <v>18757</v>
      </c>
      <c r="E6597" s="36" t="s">
        <v>16819</v>
      </c>
      <c r="F6597" s="36" t="s">
        <v>18205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/>
      <c r="B6598" s="36" t="s">
        <v>29329</v>
      </c>
      <c r="C6598" s="36" t="s">
        <v>188</v>
      </c>
      <c r="D6598" s="36" t="s">
        <v>17943</v>
      </c>
      <c r="E6598" s="36" t="s">
        <v>17673</v>
      </c>
      <c r="F6598" s="36" t="s">
        <v>18205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29237</v>
      </c>
      <c r="C6599" s="36" t="s">
        <v>188</v>
      </c>
      <c r="D6599" s="36" t="s">
        <v>27091</v>
      </c>
      <c r="E6599" s="36" t="s">
        <v>16937</v>
      </c>
      <c r="F6599" s="36" t="s">
        <v>18205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15</v>
      </c>
      <c r="B6600" s="36" t="s">
        <v>7258</v>
      </c>
      <c r="C6600" s="36" t="s">
        <v>188</v>
      </c>
      <c r="D6600" s="36" t="s">
        <v>18626</v>
      </c>
      <c r="E6600" s="36" t="s">
        <v>16960</v>
      </c>
      <c r="F6600" s="36" t="s">
        <v>18205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/>
      <c r="B6601" s="36" t="s">
        <v>22914</v>
      </c>
      <c r="C6601" s="36" t="s">
        <v>188</v>
      </c>
      <c r="D6601" s="36" t="s">
        <v>27092</v>
      </c>
      <c r="E6601" s="36" t="s">
        <v>20366</v>
      </c>
      <c r="F6601" s="36" t="s">
        <v>18205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29238</v>
      </c>
      <c r="C6602" s="36" t="s">
        <v>188</v>
      </c>
      <c r="D6602" s="36" t="s">
        <v>27426</v>
      </c>
      <c r="E6602" s="36" t="s">
        <v>20837</v>
      </c>
      <c r="F6602" s="36" t="s">
        <v>18205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29239</v>
      </c>
      <c r="C6603" s="36" t="s">
        <v>188</v>
      </c>
      <c r="D6603" s="36" t="s">
        <v>17523</v>
      </c>
      <c r="E6603" s="36" t="s">
        <v>16819</v>
      </c>
      <c r="F6603" s="36" t="s">
        <v>18205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20385</v>
      </c>
      <c r="C6604" s="36" t="s">
        <v>188</v>
      </c>
      <c r="D6604" s="36" t="s">
        <v>17942</v>
      </c>
      <c r="E6604" s="36" t="s">
        <v>19884</v>
      </c>
      <c r="F6604" s="36" t="s">
        <v>18205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29240</v>
      </c>
      <c r="C6605" s="36" t="s">
        <v>188</v>
      </c>
      <c r="D6605" s="36" t="s">
        <v>18631</v>
      </c>
      <c r="E6605" s="36" t="s">
        <v>29241</v>
      </c>
      <c r="F6605" s="36" t="s">
        <v>18205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29242</v>
      </c>
      <c r="C6606" s="36" t="s">
        <v>188</v>
      </c>
      <c r="D6606" s="36" t="s">
        <v>27644</v>
      </c>
      <c r="E6606" s="36" t="s">
        <v>26261</v>
      </c>
      <c r="F6606" s="36" t="s">
        <v>18205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8608</v>
      </c>
      <c r="C6607" s="36" t="s">
        <v>188</v>
      </c>
      <c r="D6607" s="36" t="s">
        <v>28217</v>
      </c>
      <c r="E6607" s="36" t="s">
        <v>16897</v>
      </c>
      <c r="F6607" s="36" t="s">
        <v>18205</v>
      </c>
      <c r="G6607" s="36" t="s">
        <v>123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28218</v>
      </c>
      <c r="C6608" s="36" t="s">
        <v>188</v>
      </c>
      <c r="D6608" s="36" t="s">
        <v>17864</v>
      </c>
      <c r="E6608" s="36" t="s">
        <v>17959</v>
      </c>
      <c r="F6608" s="36" t="s">
        <v>18205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7259</v>
      </c>
      <c r="C6609" s="36" t="s">
        <v>188</v>
      </c>
      <c r="D6609" s="36" t="s">
        <v>28482</v>
      </c>
      <c r="E6609" s="36" t="s">
        <v>16874</v>
      </c>
      <c r="F6609" s="36" t="s">
        <v>18210</v>
      </c>
      <c r="G6609" s="36" t="s">
        <v>123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8406</v>
      </c>
      <c r="C6610" s="36" t="s">
        <v>188</v>
      </c>
      <c r="D6610" s="36" t="s">
        <v>28483</v>
      </c>
      <c r="E6610" s="36" t="s">
        <v>16970</v>
      </c>
      <c r="F6610" s="36" t="s">
        <v>18210</v>
      </c>
      <c r="G6610" s="36" t="s">
        <v>123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8407</v>
      </c>
      <c r="C6611" s="36" t="s">
        <v>188</v>
      </c>
      <c r="D6611" s="36" t="s">
        <v>28484</v>
      </c>
      <c r="E6611" s="36" t="s">
        <v>17014</v>
      </c>
      <c r="F6611" s="36" t="s">
        <v>18210</v>
      </c>
      <c r="G6611" s="36" t="s">
        <v>123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8408</v>
      </c>
      <c r="C6612" s="36" t="s">
        <v>188</v>
      </c>
      <c r="D6612" s="36" t="s">
        <v>28486</v>
      </c>
      <c r="E6612" s="36" t="s">
        <v>17388</v>
      </c>
      <c r="F6612" s="36" t="s">
        <v>18210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14425</v>
      </c>
      <c r="C6613" s="36" t="s">
        <v>188</v>
      </c>
      <c r="D6613" s="36" t="s">
        <v>26628</v>
      </c>
      <c r="E6613" s="36" t="s">
        <v>17075</v>
      </c>
      <c r="F6613" s="36" t="s">
        <v>18210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122</v>
      </c>
      <c r="B6614" s="36" t="s">
        <v>20335</v>
      </c>
      <c r="C6614" s="36" t="s">
        <v>188</v>
      </c>
      <c r="D6614" s="36" t="s">
        <v>28488</v>
      </c>
      <c r="E6614" s="36" t="s">
        <v>17512</v>
      </c>
      <c r="F6614" s="36" t="s">
        <v>18210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7107</v>
      </c>
      <c r="C6615" s="36" t="s">
        <v>188</v>
      </c>
      <c r="D6615" s="36" t="s">
        <v>28888</v>
      </c>
      <c r="E6615" s="36" t="s">
        <v>16819</v>
      </c>
      <c r="F6615" s="36" t="s">
        <v>18251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3739</v>
      </c>
      <c r="C6616" s="36" t="s">
        <v>188</v>
      </c>
      <c r="D6616" s="36" t="s">
        <v>28587</v>
      </c>
      <c r="E6616" s="36" t="s">
        <v>17176</v>
      </c>
      <c r="F6616" s="36" t="s">
        <v>18246</v>
      </c>
      <c r="G6616" s="36" t="s">
        <v>123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25364</v>
      </c>
      <c r="C6617" s="36" t="s">
        <v>188</v>
      </c>
      <c r="D6617" s="36" t="s">
        <v>18897</v>
      </c>
      <c r="E6617" s="36" t="s">
        <v>17072</v>
      </c>
      <c r="F6617" s="36" t="s">
        <v>18251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21219</v>
      </c>
      <c r="C6618" s="36" t="s">
        <v>188</v>
      </c>
      <c r="D6618" s="36" t="s">
        <v>18898</v>
      </c>
      <c r="E6618" s="36" t="s">
        <v>16935</v>
      </c>
      <c r="F6618" s="36" t="s">
        <v>18251</v>
      </c>
      <c r="G6618" s="36" t="s">
        <v>123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21220</v>
      </c>
      <c r="C6619" s="36" t="s">
        <v>188</v>
      </c>
      <c r="D6619" s="36" t="s">
        <v>18886</v>
      </c>
      <c r="E6619" s="36" t="s">
        <v>17011</v>
      </c>
      <c r="F6619" s="36" t="s">
        <v>18251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26397</v>
      </c>
      <c r="C6620" s="36" t="s">
        <v>188</v>
      </c>
      <c r="D6620" s="36" t="s">
        <v>20392</v>
      </c>
      <c r="E6620" s="36" t="s">
        <v>16836</v>
      </c>
      <c r="F6620" s="36" t="s">
        <v>18251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14867</v>
      </c>
      <c r="C6621" s="36" t="s">
        <v>188</v>
      </c>
      <c r="D6621" s="36" t="s">
        <v>28586</v>
      </c>
      <c r="E6621" s="36" t="s">
        <v>16819</v>
      </c>
      <c r="F6621" s="36" t="s">
        <v>18252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122</v>
      </c>
      <c r="B6622" s="36" t="s">
        <v>15650</v>
      </c>
      <c r="C6622" s="36" t="s">
        <v>188</v>
      </c>
      <c r="D6622" s="36" t="s">
        <v>28876</v>
      </c>
      <c r="E6622" s="36" t="s">
        <v>16860</v>
      </c>
      <c r="F6622" s="36" t="s">
        <v>18252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15651</v>
      </c>
      <c r="C6623" s="36" t="s">
        <v>188</v>
      </c>
      <c r="D6623" s="36" t="s">
        <v>26635</v>
      </c>
      <c r="E6623" s="36" t="s">
        <v>17034</v>
      </c>
      <c r="F6623" s="36" t="s">
        <v>18252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8609</v>
      </c>
      <c r="C6624" s="36" t="s">
        <v>188</v>
      </c>
      <c r="D6624" s="36" t="s">
        <v>26628</v>
      </c>
      <c r="E6624" s="36" t="s">
        <v>17022</v>
      </c>
      <c r="F6624" s="36" t="s">
        <v>18252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19140</v>
      </c>
      <c r="C6625" s="36" t="s">
        <v>188</v>
      </c>
      <c r="D6625" s="36" t="s">
        <v>28867</v>
      </c>
      <c r="E6625" s="36" t="s">
        <v>17035</v>
      </c>
      <c r="F6625" s="36" t="s">
        <v>18252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8610</v>
      </c>
      <c r="C6626" s="36" t="s">
        <v>188</v>
      </c>
      <c r="D6626" s="36" t="s">
        <v>26630</v>
      </c>
      <c r="E6626" s="36" t="s">
        <v>16939</v>
      </c>
      <c r="F6626" s="36" t="s">
        <v>18252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15652</v>
      </c>
      <c r="C6627" s="36" t="s">
        <v>188</v>
      </c>
      <c r="D6627" s="36" t="s">
        <v>26624</v>
      </c>
      <c r="E6627" s="36" t="s">
        <v>16939</v>
      </c>
      <c r="F6627" s="36" t="s">
        <v>18252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24599</v>
      </c>
      <c r="C6628" s="36" t="s">
        <v>188</v>
      </c>
      <c r="D6628" s="36" t="s">
        <v>26625</v>
      </c>
      <c r="E6628" s="36" t="s">
        <v>17068</v>
      </c>
      <c r="F6628" s="36" t="s">
        <v>18252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7260</v>
      </c>
      <c r="C6629" s="36" t="s">
        <v>188</v>
      </c>
      <c r="D6629" s="36" t="s">
        <v>28588</v>
      </c>
      <c r="E6629" s="36" t="s">
        <v>16957</v>
      </c>
      <c r="F6629" s="36" t="s">
        <v>18252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24295</v>
      </c>
      <c r="C6630" s="36" t="s">
        <v>188</v>
      </c>
      <c r="D6630" s="36" t="s">
        <v>28870</v>
      </c>
      <c r="E6630" s="36" t="s">
        <v>24950</v>
      </c>
      <c r="F6630" s="36" t="s">
        <v>18252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15682</v>
      </c>
      <c r="C6631" s="36" t="s">
        <v>188</v>
      </c>
      <c r="D6631" s="36" t="s">
        <v>17740</v>
      </c>
      <c r="E6631" s="36" t="s">
        <v>17023</v>
      </c>
      <c r="F6631" s="36" t="s">
        <v>18247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15113</v>
      </c>
      <c r="C6632" s="36" t="s">
        <v>188</v>
      </c>
      <c r="D6632" s="36" t="s">
        <v>28852</v>
      </c>
      <c r="E6632" s="36" t="s">
        <v>17752</v>
      </c>
      <c r="F6632" s="36" t="s">
        <v>18247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15683</v>
      </c>
      <c r="C6633" s="36" t="s">
        <v>188</v>
      </c>
      <c r="D6633" s="36" t="s">
        <v>28853</v>
      </c>
      <c r="E6633" s="36" t="s">
        <v>17270</v>
      </c>
      <c r="F6633" s="36" t="s">
        <v>18247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3759</v>
      </c>
      <c r="C6634" s="36" t="s">
        <v>188</v>
      </c>
      <c r="D6634" s="36" t="s">
        <v>28598</v>
      </c>
      <c r="E6634" s="36" t="s">
        <v>16822</v>
      </c>
      <c r="F6634" s="36" t="s">
        <v>18247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3761</v>
      </c>
      <c r="C6635" s="36" t="s">
        <v>188</v>
      </c>
      <c r="D6635" s="36" t="s">
        <v>28599</v>
      </c>
      <c r="E6635" s="36" t="s">
        <v>16957</v>
      </c>
      <c r="F6635" s="36" t="s">
        <v>18247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15653</v>
      </c>
      <c r="C6636" s="36" t="s">
        <v>188</v>
      </c>
      <c r="D6636" s="36" t="s">
        <v>17928</v>
      </c>
      <c r="E6636" s="36" t="s">
        <v>17055</v>
      </c>
      <c r="F6636" s="36" t="s">
        <v>18249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15114</v>
      </c>
      <c r="C6637" s="36" t="s">
        <v>188</v>
      </c>
      <c r="D6637" s="36" t="s">
        <v>28713</v>
      </c>
      <c r="E6637" s="36" t="s">
        <v>17075</v>
      </c>
      <c r="F6637" s="36" t="s">
        <v>18264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3820</v>
      </c>
      <c r="C6638" s="36" t="s">
        <v>188</v>
      </c>
      <c r="D6638" s="36" t="s">
        <v>28601</v>
      </c>
      <c r="E6638" s="36" t="s">
        <v>16874</v>
      </c>
      <c r="F6638" s="36" t="s">
        <v>18264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14063</v>
      </c>
      <c r="C6639" s="36" t="s">
        <v>188</v>
      </c>
      <c r="D6639" s="36" t="s">
        <v>21847</v>
      </c>
      <c r="E6639" s="36" t="s">
        <v>17493</v>
      </c>
      <c r="F6639" s="36" t="s">
        <v>18249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3836</v>
      </c>
      <c r="C6640" s="36" t="s">
        <v>188</v>
      </c>
      <c r="D6640" s="36" t="s">
        <v>28600</v>
      </c>
      <c r="E6640" s="36" t="s">
        <v>17473</v>
      </c>
      <c r="F6640" s="36" t="s">
        <v>18264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10475</v>
      </c>
      <c r="C6641" s="36" t="s">
        <v>188</v>
      </c>
      <c r="D6641" s="36" t="s">
        <v>28708</v>
      </c>
      <c r="E6641" s="36" t="s">
        <v>17625</v>
      </c>
      <c r="F6641" s="36" t="s">
        <v>18264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15654</v>
      </c>
      <c r="C6642" s="36" t="s">
        <v>188</v>
      </c>
      <c r="D6642" s="36" t="s">
        <v>17741</v>
      </c>
      <c r="E6642" s="36" t="s">
        <v>17075</v>
      </c>
      <c r="F6642" s="36" t="s">
        <v>18253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14848</v>
      </c>
      <c r="C6643" s="36" t="s">
        <v>188</v>
      </c>
      <c r="D6643" s="36" t="s">
        <v>19144</v>
      </c>
      <c r="E6643" s="36" t="s">
        <v>17023</v>
      </c>
      <c r="F6643" s="36" t="s">
        <v>18256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15655</v>
      </c>
      <c r="C6644" s="36" t="s">
        <v>188</v>
      </c>
      <c r="D6644" s="36" t="s">
        <v>28714</v>
      </c>
      <c r="E6644" s="36" t="s">
        <v>17023</v>
      </c>
      <c r="F6644" s="36" t="s">
        <v>18253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3860</v>
      </c>
      <c r="C6645" s="36" t="s">
        <v>188</v>
      </c>
      <c r="D6645" s="36" t="s">
        <v>28709</v>
      </c>
      <c r="E6645" s="36" t="s">
        <v>20401</v>
      </c>
      <c r="F6645" s="36" t="s">
        <v>18253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20714</v>
      </c>
      <c r="C6646" s="36" t="s">
        <v>188</v>
      </c>
      <c r="D6646" s="36" t="s">
        <v>24944</v>
      </c>
      <c r="E6646" s="36" t="s">
        <v>16939</v>
      </c>
      <c r="F6646" s="36" t="s">
        <v>18262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20715</v>
      </c>
      <c r="C6647" s="36" t="s">
        <v>188</v>
      </c>
      <c r="D6647" s="36" t="s">
        <v>24945</v>
      </c>
      <c r="E6647" s="36" t="s">
        <v>17089</v>
      </c>
      <c r="F6647" s="36" t="s">
        <v>18262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20716</v>
      </c>
      <c r="C6648" s="36" t="s">
        <v>188</v>
      </c>
      <c r="D6648" s="36" t="s">
        <v>28710</v>
      </c>
      <c r="E6648" s="36" t="s">
        <v>16819</v>
      </c>
      <c r="F6648" s="36" t="s">
        <v>18262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24283</v>
      </c>
      <c r="C6649" s="36" t="s">
        <v>188</v>
      </c>
      <c r="D6649" s="36" t="s">
        <v>28712</v>
      </c>
      <c r="E6649" s="36" t="s">
        <v>17359</v>
      </c>
      <c r="F6649" s="36" t="s">
        <v>18262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15656</v>
      </c>
      <c r="C6650" s="36" t="s">
        <v>188</v>
      </c>
      <c r="D6650" s="36" t="s">
        <v>17741</v>
      </c>
      <c r="E6650" s="36" t="s">
        <v>17075</v>
      </c>
      <c r="F6650" s="36" t="s">
        <v>18265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15657</v>
      </c>
      <c r="C6651" s="36" t="s">
        <v>188</v>
      </c>
      <c r="D6651" s="36" t="s">
        <v>28714</v>
      </c>
      <c r="E6651" s="36" t="s">
        <v>16979</v>
      </c>
      <c r="F6651" s="36" t="s">
        <v>18265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21614</v>
      </c>
      <c r="C6652" s="36" t="s">
        <v>188</v>
      </c>
      <c r="D6652" s="36" t="s">
        <v>28603</v>
      </c>
      <c r="E6652" s="36" t="s">
        <v>16835</v>
      </c>
      <c r="F6652" s="36" t="s">
        <v>21194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21326</v>
      </c>
      <c r="C6653" s="36" t="s">
        <v>120</v>
      </c>
      <c r="D6653" s="36" t="s">
        <v>18036</v>
      </c>
      <c r="E6653" s="36" t="s">
        <v>17801</v>
      </c>
      <c r="F6653" s="36" t="s">
        <v>18032</v>
      </c>
      <c r="G6653" s="36" t="s">
        <v>123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21305</v>
      </c>
      <c r="C6654" s="36" t="s">
        <v>120</v>
      </c>
      <c r="D6654" s="36" t="s">
        <v>17408</v>
      </c>
      <c r="E6654" s="36" t="s">
        <v>17906</v>
      </c>
      <c r="F6654" s="36" t="s">
        <v>18032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22318</v>
      </c>
      <c r="C6655" s="36" t="s">
        <v>120</v>
      </c>
      <c r="D6655" s="36" t="s">
        <v>18037</v>
      </c>
      <c r="E6655" s="36" t="s">
        <v>19446</v>
      </c>
      <c r="F6655" s="36" t="s">
        <v>18032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22504</v>
      </c>
      <c r="C6656" s="36" t="s">
        <v>120</v>
      </c>
      <c r="D6656" s="36" t="s">
        <v>17409</v>
      </c>
      <c r="E6656" s="36" t="s">
        <v>17395</v>
      </c>
      <c r="F6656" s="36" t="s">
        <v>18032</v>
      </c>
      <c r="G6656" s="36" t="s">
        <v>121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18840</v>
      </c>
      <c r="C6657" s="36" t="s">
        <v>120</v>
      </c>
      <c r="D6657" s="36" t="s">
        <v>16849</v>
      </c>
      <c r="E6657" s="36" t="s">
        <v>17628</v>
      </c>
      <c r="F6657" s="36" t="s">
        <v>18841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16806</v>
      </c>
      <c r="C6658" s="36" t="s">
        <v>120</v>
      </c>
      <c r="D6658" s="36" t="s">
        <v>17410</v>
      </c>
      <c r="E6658" s="36" t="s">
        <v>17384</v>
      </c>
      <c r="F6658" s="36" t="s">
        <v>18032</v>
      </c>
      <c r="G6658" s="36" t="s">
        <v>123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19035</v>
      </c>
      <c r="C6659" s="36" t="s">
        <v>120</v>
      </c>
      <c r="D6659" s="36" t="s">
        <v>17411</v>
      </c>
      <c r="E6659" s="36" t="s">
        <v>17402</v>
      </c>
      <c r="F6659" s="36" t="s">
        <v>18032</v>
      </c>
      <c r="G6659" s="36" t="s">
        <v>121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16284</v>
      </c>
      <c r="C6660" s="36" t="s">
        <v>120</v>
      </c>
      <c r="D6660" s="36" t="s">
        <v>17413</v>
      </c>
      <c r="E6660" s="36" t="s">
        <v>16836</v>
      </c>
      <c r="F6660" s="36" t="s">
        <v>18032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122</v>
      </c>
      <c r="B6661" s="36" t="s">
        <v>19036</v>
      </c>
      <c r="C6661" s="36" t="s">
        <v>120</v>
      </c>
      <c r="D6661" s="36" t="s">
        <v>17415</v>
      </c>
      <c r="E6661" s="36" t="s">
        <v>17315</v>
      </c>
      <c r="F6661" s="36" t="s">
        <v>18032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19222</v>
      </c>
      <c r="C6662" s="36" t="s">
        <v>120</v>
      </c>
      <c r="D6662" s="36" t="s">
        <v>17919</v>
      </c>
      <c r="E6662" s="36" t="s">
        <v>17690</v>
      </c>
      <c r="F6662" s="36" t="s">
        <v>18032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13427</v>
      </c>
      <c r="C6663" s="36" t="s">
        <v>120</v>
      </c>
      <c r="D6663" s="36" t="s">
        <v>17414</v>
      </c>
      <c r="E6663" s="36" t="s">
        <v>16834</v>
      </c>
      <c r="F6663" s="36" t="s">
        <v>18032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9653</v>
      </c>
      <c r="C6664" s="36" t="s">
        <v>120</v>
      </c>
      <c r="D6664" s="36" t="s">
        <v>17921</v>
      </c>
      <c r="E6664" s="36" t="s">
        <v>17714</v>
      </c>
      <c r="F6664" s="36" t="s">
        <v>18032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8180</v>
      </c>
      <c r="C6665" s="36" t="s">
        <v>120</v>
      </c>
      <c r="D6665" s="36" t="s">
        <v>17417</v>
      </c>
      <c r="E6665" s="36" t="s">
        <v>17654</v>
      </c>
      <c r="F6665" s="36" t="s">
        <v>18032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14167</v>
      </c>
      <c r="C6666" s="36" t="s">
        <v>120</v>
      </c>
      <c r="D6666" s="36" t="s">
        <v>17920</v>
      </c>
      <c r="E6666" s="36" t="s">
        <v>17400</v>
      </c>
      <c r="F6666" s="36" t="s">
        <v>18032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9751</v>
      </c>
      <c r="C6667" s="36" t="s">
        <v>120</v>
      </c>
      <c r="D6667" s="36" t="s">
        <v>17418</v>
      </c>
      <c r="E6667" s="36" t="s">
        <v>17609</v>
      </c>
      <c r="F6667" s="36" t="s">
        <v>18032</v>
      </c>
      <c r="G6667" s="36" t="s">
        <v>121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8258</v>
      </c>
      <c r="C6668" s="36" t="s">
        <v>120</v>
      </c>
      <c r="D6668" s="36" t="s">
        <v>17893</v>
      </c>
      <c r="E6668" s="36" t="s">
        <v>16843</v>
      </c>
      <c r="F6668" s="36" t="s">
        <v>18032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14456</v>
      </c>
      <c r="C6669" s="36" t="s">
        <v>120</v>
      </c>
      <c r="D6669" s="36" t="s">
        <v>17422</v>
      </c>
      <c r="E6669" s="36" t="s">
        <v>17034</v>
      </c>
      <c r="F6669" s="36" t="s">
        <v>18032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15147</v>
      </c>
      <c r="C6670" s="36" t="s">
        <v>120</v>
      </c>
      <c r="D6670" s="36" t="s">
        <v>17421</v>
      </c>
      <c r="E6670" s="36" t="s">
        <v>17190</v>
      </c>
      <c r="F6670" s="36" t="s">
        <v>18032</v>
      </c>
      <c r="G6670" s="36" t="s">
        <v>121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15148</v>
      </c>
      <c r="C6671" s="36" t="s">
        <v>120</v>
      </c>
      <c r="D6671" s="36" t="s">
        <v>17419</v>
      </c>
      <c r="E6671" s="36" t="s">
        <v>17390</v>
      </c>
      <c r="F6671" s="36" t="s">
        <v>18032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12876</v>
      </c>
      <c r="C6672" s="36" t="s">
        <v>120</v>
      </c>
      <c r="D6672" s="36" t="s">
        <v>17656</v>
      </c>
      <c r="E6672" s="36" t="s">
        <v>16884</v>
      </c>
      <c r="F6672" s="36" t="s">
        <v>18032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8181</v>
      </c>
      <c r="C6673" s="36" t="s">
        <v>120</v>
      </c>
      <c r="D6673" s="36" t="s">
        <v>17423</v>
      </c>
      <c r="E6673" s="36" t="s">
        <v>16920</v>
      </c>
      <c r="F6673" s="36" t="s">
        <v>18032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8182</v>
      </c>
      <c r="C6674" s="36" t="s">
        <v>120</v>
      </c>
      <c r="D6674" s="36" t="s">
        <v>17728</v>
      </c>
      <c r="E6674" s="36" t="s">
        <v>16826</v>
      </c>
      <c r="F6674" s="36" t="s">
        <v>18032</v>
      </c>
      <c r="G6674" s="36" t="s">
        <v>121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8259</v>
      </c>
      <c r="C6675" s="36" t="s">
        <v>120</v>
      </c>
      <c r="D6675" s="36" t="s">
        <v>17424</v>
      </c>
      <c r="E6675" s="36" t="s">
        <v>16876</v>
      </c>
      <c r="F6675" s="36" t="s">
        <v>18032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12877</v>
      </c>
      <c r="C6676" s="36" t="s">
        <v>120</v>
      </c>
      <c r="D6676" s="36" t="s">
        <v>17426</v>
      </c>
      <c r="E6676" s="36" t="s">
        <v>16848</v>
      </c>
      <c r="F6676" s="36" t="s">
        <v>18032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12349</v>
      </c>
      <c r="C6677" s="36" t="s">
        <v>120</v>
      </c>
      <c r="D6677" s="36" t="s">
        <v>17922</v>
      </c>
      <c r="E6677" s="36" t="s">
        <v>16824</v>
      </c>
      <c r="F6677" s="36" t="s">
        <v>18032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8183</v>
      </c>
      <c r="C6678" s="36" t="s">
        <v>120</v>
      </c>
      <c r="D6678" s="36" t="s">
        <v>17429</v>
      </c>
      <c r="E6678" s="36" t="s">
        <v>16951</v>
      </c>
      <c r="F6678" s="36" t="s">
        <v>18032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9752</v>
      </c>
      <c r="C6679" s="36" t="s">
        <v>120</v>
      </c>
      <c r="D6679" s="36" t="s">
        <v>17427</v>
      </c>
      <c r="E6679" s="36" t="s">
        <v>16916</v>
      </c>
      <c r="F6679" s="36" t="s">
        <v>18032</v>
      </c>
      <c r="G6679" s="36" t="s">
        <v>121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8260</v>
      </c>
      <c r="C6680" s="36" t="s">
        <v>120</v>
      </c>
      <c r="D6680" s="36" t="s">
        <v>17923</v>
      </c>
      <c r="E6680" s="36" t="s">
        <v>16823</v>
      </c>
      <c r="F6680" s="36" t="s">
        <v>18032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15149</v>
      </c>
      <c r="C6681" s="36" t="s">
        <v>120</v>
      </c>
      <c r="D6681" s="36" t="s">
        <v>17729</v>
      </c>
      <c r="E6681" s="36" t="s">
        <v>16958</v>
      </c>
      <c r="F6681" s="36" t="s">
        <v>18032</v>
      </c>
      <c r="G6681" s="36" t="s">
        <v>121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15150</v>
      </c>
      <c r="C6682" s="36" t="s">
        <v>120</v>
      </c>
      <c r="D6682" s="36" t="s">
        <v>17430</v>
      </c>
      <c r="E6682" s="36" t="s">
        <v>16964</v>
      </c>
      <c r="F6682" s="36" t="s">
        <v>18032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15151</v>
      </c>
      <c r="C6683" s="36" t="s">
        <v>120</v>
      </c>
      <c r="D6683" s="36" t="s">
        <v>17731</v>
      </c>
      <c r="E6683" s="36" t="s">
        <v>16912</v>
      </c>
      <c r="F6683" s="36" t="s">
        <v>18032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20865</v>
      </c>
      <c r="C6684" s="36" t="s">
        <v>120</v>
      </c>
      <c r="D6684" s="36" t="s">
        <v>20866</v>
      </c>
      <c r="E6684" s="36" t="s">
        <v>16821</v>
      </c>
      <c r="F6684" s="36" t="s">
        <v>18032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22693</v>
      </c>
      <c r="C6685" s="36" t="s">
        <v>120</v>
      </c>
      <c r="D6685" s="36" t="s">
        <v>17730</v>
      </c>
      <c r="E6685" s="36" t="s">
        <v>16874</v>
      </c>
      <c r="F6685" s="36" t="s">
        <v>18032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22505</v>
      </c>
      <c r="C6686" s="36" t="s">
        <v>120</v>
      </c>
      <c r="D6686" s="36" t="s">
        <v>17841</v>
      </c>
      <c r="E6686" s="36" t="s">
        <v>16958</v>
      </c>
      <c r="F6686" s="36" t="s">
        <v>18032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15152</v>
      </c>
      <c r="C6687" s="36" t="s">
        <v>120</v>
      </c>
      <c r="D6687" s="36" t="s">
        <v>17432</v>
      </c>
      <c r="E6687" s="36" t="s">
        <v>16957</v>
      </c>
      <c r="F6687" s="36" t="s">
        <v>18032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8184</v>
      </c>
      <c r="C6688" s="36" t="s">
        <v>120</v>
      </c>
      <c r="D6688" s="36" t="s">
        <v>17842</v>
      </c>
      <c r="E6688" s="36" t="s">
        <v>16822</v>
      </c>
      <c r="F6688" s="36" t="s">
        <v>18032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8185</v>
      </c>
      <c r="C6689" s="36" t="s">
        <v>120</v>
      </c>
      <c r="D6689" s="36" t="s">
        <v>18175</v>
      </c>
      <c r="E6689" s="36" t="s">
        <v>17261</v>
      </c>
      <c r="F6689" s="36" t="s">
        <v>18032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27645</v>
      </c>
      <c r="C6690" s="36" t="s">
        <v>120</v>
      </c>
      <c r="D6690" s="36" t="s">
        <v>17086</v>
      </c>
      <c r="E6690" s="36" t="s">
        <v>27646</v>
      </c>
      <c r="F6690" s="36" t="s">
        <v>18199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27647</v>
      </c>
      <c r="C6691" s="36" t="s">
        <v>120</v>
      </c>
      <c r="D6691" s="36" t="s">
        <v>17063</v>
      </c>
      <c r="E6691" s="36" t="s">
        <v>17486</v>
      </c>
      <c r="F6691" s="36" t="s">
        <v>18199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27648</v>
      </c>
      <c r="C6692" s="36" t="s">
        <v>120</v>
      </c>
      <c r="D6692" s="36" t="s">
        <v>16844</v>
      </c>
      <c r="E6692" s="36" t="s">
        <v>26110</v>
      </c>
      <c r="F6692" s="36" t="s">
        <v>18199</v>
      </c>
      <c r="G6692" s="36" t="s">
        <v>123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24167</v>
      </c>
      <c r="C6693" s="36" t="s">
        <v>120</v>
      </c>
      <c r="D6693" s="36" t="s">
        <v>16847</v>
      </c>
      <c r="E6693" s="36" t="s">
        <v>17686</v>
      </c>
      <c r="F6693" s="36" t="s">
        <v>18199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27406</v>
      </c>
      <c r="C6694" s="36" t="s">
        <v>120</v>
      </c>
      <c r="D6694" s="36" t="s">
        <v>17065</v>
      </c>
      <c r="E6694" s="36" t="s">
        <v>21827</v>
      </c>
      <c r="F6694" s="36" t="s">
        <v>18199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19160</v>
      </c>
      <c r="C6695" s="36" t="s">
        <v>120</v>
      </c>
      <c r="D6695" s="36" t="s">
        <v>16849</v>
      </c>
      <c r="E6695" s="36" t="s">
        <v>16991</v>
      </c>
      <c r="F6695" s="36" t="s">
        <v>18199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15855</v>
      </c>
      <c r="C6696" s="36" t="s">
        <v>120</v>
      </c>
      <c r="D6696" s="36" t="s">
        <v>17073</v>
      </c>
      <c r="E6696" s="36" t="s">
        <v>16944</v>
      </c>
      <c r="F6696" s="36" t="s">
        <v>18199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19161</v>
      </c>
      <c r="C6697" s="36" t="s">
        <v>120</v>
      </c>
      <c r="D6697" s="36" t="s">
        <v>16853</v>
      </c>
      <c r="E6697" s="36" t="s">
        <v>17023</v>
      </c>
      <c r="F6697" s="36" t="s">
        <v>18199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25140</v>
      </c>
      <c r="C6698" s="36" t="s">
        <v>120</v>
      </c>
      <c r="D6698" s="36" t="s">
        <v>17291</v>
      </c>
      <c r="E6698" s="36" t="s">
        <v>17315</v>
      </c>
      <c r="F6698" s="36" t="s">
        <v>18199</v>
      </c>
      <c r="G6698" s="36" t="s">
        <v>121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15856</v>
      </c>
      <c r="C6699" s="36" t="s">
        <v>120</v>
      </c>
      <c r="D6699" s="36" t="s">
        <v>16998</v>
      </c>
      <c r="E6699" s="36" t="s">
        <v>17023</v>
      </c>
      <c r="F6699" s="36" t="s">
        <v>18199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25489</v>
      </c>
      <c r="C6700" s="36" t="s">
        <v>120</v>
      </c>
      <c r="D6700" s="36" t="s">
        <v>16855</v>
      </c>
      <c r="E6700" s="36" t="s">
        <v>17603</v>
      </c>
      <c r="F6700" s="36" t="s">
        <v>18199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23846</v>
      </c>
      <c r="C6701" s="36" t="s">
        <v>120</v>
      </c>
      <c r="D6701" s="36" t="s">
        <v>17531</v>
      </c>
      <c r="E6701" s="36" t="s">
        <v>17018</v>
      </c>
      <c r="F6701" s="36" t="s">
        <v>18199</v>
      </c>
      <c r="G6701" s="36" t="s">
        <v>121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23690</v>
      </c>
      <c r="C6702" s="36" t="s">
        <v>120</v>
      </c>
      <c r="D6702" s="36" t="s">
        <v>17632</v>
      </c>
      <c r="E6702" s="36" t="s">
        <v>16939</v>
      </c>
      <c r="F6702" s="36" t="s">
        <v>18199</v>
      </c>
      <c r="G6702" s="36" t="s">
        <v>121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25490</v>
      </c>
      <c r="C6703" s="36" t="s">
        <v>120</v>
      </c>
      <c r="D6703" s="36" t="s">
        <v>17361</v>
      </c>
      <c r="E6703" s="36" t="s">
        <v>16858</v>
      </c>
      <c r="F6703" s="36" t="s">
        <v>18199</v>
      </c>
      <c r="G6703" s="36" t="s">
        <v>121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23245</v>
      </c>
      <c r="C6704" s="36" t="s">
        <v>120</v>
      </c>
      <c r="D6704" s="36" t="s">
        <v>17925</v>
      </c>
      <c r="E6704" s="36" t="s">
        <v>17035</v>
      </c>
      <c r="F6704" s="36" t="s">
        <v>18199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24178</v>
      </c>
      <c r="C6705" s="36" t="s">
        <v>120</v>
      </c>
      <c r="D6705" s="36" t="s">
        <v>17362</v>
      </c>
      <c r="E6705" s="36" t="s">
        <v>17237</v>
      </c>
      <c r="F6705" s="36" t="s">
        <v>18199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15857</v>
      </c>
      <c r="C6706" s="36" t="s">
        <v>120</v>
      </c>
      <c r="D6706" s="36" t="s">
        <v>17003</v>
      </c>
      <c r="E6706" s="36" t="s">
        <v>17002</v>
      </c>
      <c r="F6706" s="36" t="s">
        <v>18199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22435</v>
      </c>
      <c r="C6707" s="36" t="s">
        <v>120</v>
      </c>
      <c r="D6707" s="36" t="s">
        <v>17846</v>
      </c>
      <c r="E6707" s="36" t="s">
        <v>17310</v>
      </c>
      <c r="F6707" s="36" t="s">
        <v>18199</v>
      </c>
      <c r="G6707" s="36" t="s">
        <v>121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22818</v>
      </c>
      <c r="C6708" s="36" t="s">
        <v>120</v>
      </c>
      <c r="D6708" s="36" t="s">
        <v>17646</v>
      </c>
      <c r="E6708" s="36" t="s">
        <v>17006</v>
      </c>
      <c r="F6708" s="36" t="s">
        <v>18199</v>
      </c>
      <c r="G6708" s="36" t="s">
        <v>121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14849</v>
      </c>
      <c r="C6709" s="36" t="s">
        <v>120</v>
      </c>
      <c r="D6709" s="36" t="s">
        <v>16865</v>
      </c>
      <c r="E6709" s="36" t="s">
        <v>17190</v>
      </c>
      <c r="F6709" s="36" t="s">
        <v>18199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22819</v>
      </c>
      <c r="C6710" s="36" t="s">
        <v>120</v>
      </c>
      <c r="D6710" s="36" t="s">
        <v>17661</v>
      </c>
      <c r="E6710" s="36" t="s">
        <v>16884</v>
      </c>
      <c r="F6710" s="36" t="s">
        <v>18199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20303</v>
      </c>
      <c r="C6711" s="36" t="s">
        <v>120</v>
      </c>
      <c r="D6711" s="36" t="s">
        <v>17363</v>
      </c>
      <c r="E6711" s="36" t="s">
        <v>16883</v>
      </c>
      <c r="F6711" s="36" t="s">
        <v>18199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14576</v>
      </c>
      <c r="C6712" s="36" t="s">
        <v>120</v>
      </c>
      <c r="D6712" s="36" t="s">
        <v>16867</v>
      </c>
      <c r="E6712" s="36" t="s">
        <v>17232</v>
      </c>
      <c r="F6712" s="36" t="s">
        <v>18199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27407</v>
      </c>
      <c r="C6713" s="36" t="s">
        <v>120</v>
      </c>
      <c r="D6713" s="36" t="s">
        <v>17944</v>
      </c>
      <c r="E6713" s="36" t="s">
        <v>16826</v>
      </c>
      <c r="F6713" s="36" t="s">
        <v>18199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22436</v>
      </c>
      <c r="C6714" s="36" t="s">
        <v>120</v>
      </c>
      <c r="D6714" s="36" t="s">
        <v>18002</v>
      </c>
      <c r="E6714" s="36" t="s">
        <v>16960</v>
      </c>
      <c r="F6714" s="36" t="s">
        <v>18199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21752</v>
      </c>
      <c r="C6715" s="36" t="s">
        <v>120</v>
      </c>
      <c r="D6715" s="36" t="s">
        <v>17380</v>
      </c>
      <c r="E6715" s="36" t="s">
        <v>16850</v>
      </c>
      <c r="F6715" s="36" t="s">
        <v>18199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14577</v>
      </c>
      <c r="C6716" s="36" t="s">
        <v>120</v>
      </c>
      <c r="D6716" s="36" t="s">
        <v>17259</v>
      </c>
      <c r="E6716" s="36" t="s">
        <v>16848</v>
      </c>
      <c r="F6716" s="36" t="s">
        <v>18199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15858</v>
      </c>
      <c r="C6717" s="36" t="s">
        <v>120</v>
      </c>
      <c r="D6717" s="36" t="s">
        <v>16871</v>
      </c>
      <c r="E6717" s="36" t="s">
        <v>16841</v>
      </c>
      <c r="F6717" s="36" t="s">
        <v>18199</v>
      </c>
      <c r="G6717" s="36" t="s">
        <v>121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15859</v>
      </c>
      <c r="C6718" s="36" t="s">
        <v>120</v>
      </c>
      <c r="D6718" s="36" t="s">
        <v>17319</v>
      </c>
      <c r="E6718" s="36" t="s">
        <v>16916</v>
      </c>
      <c r="F6718" s="36" t="s">
        <v>18199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28416</v>
      </c>
      <c r="C6719" s="36" t="s">
        <v>120</v>
      </c>
      <c r="D6719" s="36" t="s">
        <v>16998</v>
      </c>
      <c r="E6719" s="36" t="s">
        <v>20562</v>
      </c>
      <c r="F6719" s="36" t="s">
        <v>18205</v>
      </c>
      <c r="G6719" s="36" t="s">
        <v>121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14957</v>
      </c>
      <c r="C6720" s="36" t="s">
        <v>120</v>
      </c>
      <c r="D6720" s="36" t="s">
        <v>16855</v>
      </c>
      <c r="E6720" s="36" t="s">
        <v>17400</v>
      </c>
      <c r="F6720" s="36" t="s">
        <v>18205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14078</v>
      </c>
      <c r="C6721" s="36" t="s">
        <v>120</v>
      </c>
      <c r="D6721" s="36" t="s">
        <v>16999</v>
      </c>
      <c r="E6721" s="36" t="s">
        <v>16939</v>
      </c>
      <c r="F6721" s="36" t="s">
        <v>18205</v>
      </c>
      <c r="G6721" s="36" t="s">
        <v>121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15963</v>
      </c>
      <c r="C6722" s="36" t="s">
        <v>120</v>
      </c>
      <c r="D6722" s="36" t="s">
        <v>16857</v>
      </c>
      <c r="E6722" s="36" t="s">
        <v>17088</v>
      </c>
      <c r="F6722" s="36" t="s">
        <v>18205</v>
      </c>
      <c r="G6722" s="36" t="s">
        <v>121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24817</v>
      </c>
      <c r="C6723" s="36" t="s">
        <v>120</v>
      </c>
      <c r="D6723" s="36" t="s">
        <v>16859</v>
      </c>
      <c r="E6723" s="36" t="s">
        <v>17050</v>
      </c>
      <c r="F6723" s="36" t="s">
        <v>18205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14079</v>
      </c>
      <c r="C6724" s="36" t="s">
        <v>120</v>
      </c>
      <c r="D6724" s="36" t="s">
        <v>17362</v>
      </c>
      <c r="E6724" s="36" t="s">
        <v>17023</v>
      </c>
      <c r="F6724" s="36" t="s">
        <v>18205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15964</v>
      </c>
      <c r="C6725" s="36" t="s">
        <v>120</v>
      </c>
      <c r="D6725" s="36" t="s">
        <v>17003</v>
      </c>
      <c r="E6725" s="36" t="s">
        <v>16888</v>
      </c>
      <c r="F6725" s="36" t="s">
        <v>18205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14958</v>
      </c>
      <c r="C6726" s="36" t="s">
        <v>120</v>
      </c>
      <c r="D6726" s="36" t="s">
        <v>17846</v>
      </c>
      <c r="E6726" s="36" t="s">
        <v>17397</v>
      </c>
      <c r="F6726" s="36" t="s">
        <v>18205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20309</v>
      </c>
      <c r="C6727" s="36" t="s">
        <v>120</v>
      </c>
      <c r="D6727" s="36" t="s">
        <v>17008</v>
      </c>
      <c r="E6727" s="36" t="s">
        <v>16884</v>
      </c>
      <c r="F6727" s="36" t="s">
        <v>18205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15965</v>
      </c>
      <c r="C6728" s="36" t="s">
        <v>120</v>
      </c>
      <c r="D6728" s="36" t="s">
        <v>17363</v>
      </c>
      <c r="E6728" s="36" t="s">
        <v>16841</v>
      </c>
      <c r="F6728" s="36" t="s">
        <v>18205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28417</v>
      </c>
      <c r="C6729" s="36" t="s">
        <v>120</v>
      </c>
      <c r="D6729" s="36" t="s">
        <v>16867</v>
      </c>
      <c r="E6729" s="36" t="s">
        <v>17034</v>
      </c>
      <c r="F6729" s="36" t="s">
        <v>18205</v>
      </c>
      <c r="G6729" s="36" t="s">
        <v>121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25608</v>
      </c>
      <c r="C6730" s="36" t="s">
        <v>120</v>
      </c>
      <c r="D6730" s="36" t="s">
        <v>17010</v>
      </c>
      <c r="E6730" s="36" t="s">
        <v>17235</v>
      </c>
      <c r="F6730" s="36" t="s">
        <v>18205</v>
      </c>
      <c r="G6730" s="36" t="s">
        <v>121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24818</v>
      </c>
      <c r="C6731" s="36" t="s">
        <v>120</v>
      </c>
      <c r="D6731" s="36" t="s">
        <v>16869</v>
      </c>
      <c r="E6731" s="36" t="s">
        <v>16819</v>
      </c>
      <c r="F6731" s="36" t="s">
        <v>18205</v>
      </c>
      <c r="G6731" s="36" t="s">
        <v>121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19947</v>
      </c>
      <c r="C6732" s="36" t="s">
        <v>120</v>
      </c>
      <c r="D6732" s="36" t="s">
        <v>17062</v>
      </c>
      <c r="E6732" s="36" t="s">
        <v>18510</v>
      </c>
      <c r="F6732" s="36" t="s">
        <v>18210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15765</v>
      </c>
      <c r="C6733" s="36" t="s">
        <v>120</v>
      </c>
      <c r="D6733" s="36" t="s">
        <v>16844</v>
      </c>
      <c r="E6733" s="36" t="s">
        <v>18509</v>
      </c>
      <c r="F6733" s="36" t="s">
        <v>18210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25613</v>
      </c>
      <c r="C6734" s="36" t="s">
        <v>120</v>
      </c>
      <c r="D6734" s="36" t="s">
        <v>17067</v>
      </c>
      <c r="E6734" s="36" t="s">
        <v>22670</v>
      </c>
      <c r="F6734" s="36" t="s">
        <v>18210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15713</v>
      </c>
      <c r="C6735" s="36" t="s">
        <v>120</v>
      </c>
      <c r="D6735" s="36" t="s">
        <v>17531</v>
      </c>
      <c r="E6735" s="36" t="s">
        <v>17577</v>
      </c>
      <c r="F6735" s="36" t="s">
        <v>18210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16030</v>
      </c>
      <c r="C6736" s="36" t="s">
        <v>120</v>
      </c>
      <c r="D6736" s="36" t="s">
        <v>16857</v>
      </c>
      <c r="E6736" s="36" t="s">
        <v>16819</v>
      </c>
      <c r="F6736" s="36" t="s">
        <v>18210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24230</v>
      </c>
      <c r="C6737" s="36" t="s">
        <v>120</v>
      </c>
      <c r="D6737" s="36" t="s">
        <v>17361</v>
      </c>
      <c r="E6737" s="36" t="s">
        <v>17026</v>
      </c>
      <c r="F6737" s="36" t="s">
        <v>18210</v>
      </c>
      <c r="G6737" s="36" t="s">
        <v>121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15766</v>
      </c>
      <c r="C6738" s="36" t="s">
        <v>120</v>
      </c>
      <c r="D6738" s="36" t="s">
        <v>16861</v>
      </c>
      <c r="E6738" s="36" t="s">
        <v>17544</v>
      </c>
      <c r="F6738" s="36" t="s">
        <v>18210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24309</v>
      </c>
      <c r="C6739" s="36" t="s">
        <v>120</v>
      </c>
      <c r="D6739" s="36" t="s">
        <v>17005</v>
      </c>
      <c r="E6739" s="36" t="s">
        <v>16821</v>
      </c>
      <c r="F6739" s="36" t="s">
        <v>18210</v>
      </c>
      <c r="G6739" s="36" t="s">
        <v>123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24627</v>
      </c>
      <c r="C6740" s="36" t="s">
        <v>120</v>
      </c>
      <c r="D6740" s="36" t="s">
        <v>17008</v>
      </c>
      <c r="E6740" s="36" t="s">
        <v>17170</v>
      </c>
      <c r="F6740" s="36" t="s">
        <v>18210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24628</v>
      </c>
      <c r="C6741" s="36" t="s">
        <v>120</v>
      </c>
      <c r="D6741" s="36" t="s">
        <v>16867</v>
      </c>
      <c r="E6741" s="36" t="s">
        <v>16884</v>
      </c>
      <c r="F6741" s="36" t="s">
        <v>18210</v>
      </c>
      <c r="G6741" s="36" t="s">
        <v>123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24842</v>
      </c>
      <c r="C6742" s="36" t="s">
        <v>120</v>
      </c>
      <c r="D6742" s="36" t="s">
        <v>17944</v>
      </c>
      <c r="E6742" s="36" t="s">
        <v>16916</v>
      </c>
      <c r="F6742" s="36" t="s">
        <v>18210</v>
      </c>
      <c r="G6742" s="36" t="s">
        <v>121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24629</v>
      </c>
      <c r="C6743" s="36" t="s">
        <v>120</v>
      </c>
      <c r="D6743" s="36" t="s">
        <v>17012</v>
      </c>
      <c r="E6743" s="36" t="s">
        <v>17023</v>
      </c>
      <c r="F6743" s="36" t="s">
        <v>18210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24310</v>
      </c>
      <c r="C6744" s="36" t="s">
        <v>120</v>
      </c>
      <c r="D6744" s="36" t="s">
        <v>17380</v>
      </c>
      <c r="E6744" s="36" t="s">
        <v>17152</v>
      </c>
      <c r="F6744" s="36" t="s">
        <v>18210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24311</v>
      </c>
      <c r="C6745" s="36" t="s">
        <v>120</v>
      </c>
      <c r="D6745" s="36" t="s">
        <v>17259</v>
      </c>
      <c r="E6745" s="36" t="s">
        <v>17006</v>
      </c>
      <c r="F6745" s="36" t="s">
        <v>18210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15767</v>
      </c>
      <c r="C6746" s="36" t="s">
        <v>120</v>
      </c>
      <c r="D6746" s="36" t="s">
        <v>17381</v>
      </c>
      <c r="E6746" s="36" t="s">
        <v>17050</v>
      </c>
      <c r="F6746" s="36" t="s">
        <v>18210</v>
      </c>
      <c r="G6746" s="36" t="s">
        <v>123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24312</v>
      </c>
      <c r="C6747" s="36" t="s">
        <v>120</v>
      </c>
      <c r="D6747" s="36" t="s">
        <v>16873</v>
      </c>
      <c r="E6747" s="36" t="s">
        <v>17231</v>
      </c>
      <c r="F6747" s="36" t="s">
        <v>18210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22023</v>
      </c>
      <c r="C6748" s="36" t="s">
        <v>120</v>
      </c>
      <c r="D6748" s="36" t="s">
        <v>16847</v>
      </c>
      <c r="E6748" s="36" t="s">
        <v>16870</v>
      </c>
      <c r="F6748" s="36" t="s">
        <v>18251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20326</v>
      </c>
      <c r="C6749" s="36" t="s">
        <v>120</v>
      </c>
      <c r="D6749" s="36" t="s">
        <v>17074</v>
      </c>
      <c r="E6749" s="36" t="s">
        <v>16836</v>
      </c>
      <c r="F6749" s="36" t="s">
        <v>18251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20327</v>
      </c>
      <c r="C6750" s="36" t="s">
        <v>120</v>
      </c>
      <c r="D6750" s="36" t="s">
        <v>17632</v>
      </c>
      <c r="E6750" s="36" t="s">
        <v>17075</v>
      </c>
      <c r="F6750" s="36" t="s">
        <v>18251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22024</v>
      </c>
      <c r="C6751" s="36" t="s">
        <v>120</v>
      </c>
      <c r="D6751" s="36" t="s">
        <v>16861</v>
      </c>
      <c r="E6751" s="36" t="s">
        <v>16939</v>
      </c>
      <c r="F6751" s="36" t="s">
        <v>18251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22025</v>
      </c>
      <c r="C6752" s="36" t="s">
        <v>120</v>
      </c>
      <c r="D6752" s="36" t="s">
        <v>17003</v>
      </c>
      <c r="E6752" s="36" t="s">
        <v>16940</v>
      </c>
      <c r="F6752" s="36" t="s">
        <v>18251</v>
      </c>
      <c r="G6752" s="36" t="s">
        <v>121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28589</v>
      </c>
      <c r="C6753" s="36" t="s">
        <v>120</v>
      </c>
      <c r="D6753" s="36" t="s">
        <v>17063</v>
      </c>
      <c r="E6753" s="36" t="s">
        <v>16903</v>
      </c>
      <c r="F6753" s="36" t="s">
        <v>18252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24827</v>
      </c>
      <c r="C6754" s="36" t="s">
        <v>120</v>
      </c>
      <c r="D6754" s="36" t="s">
        <v>16869</v>
      </c>
      <c r="E6754" s="36" t="s">
        <v>16862</v>
      </c>
      <c r="F6754" s="36" t="s">
        <v>18252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24828</v>
      </c>
      <c r="C6755" s="36" t="s">
        <v>120</v>
      </c>
      <c r="D6755" s="36" t="s">
        <v>17259</v>
      </c>
      <c r="E6755" s="36" t="s">
        <v>17152</v>
      </c>
      <c r="F6755" s="36" t="s">
        <v>18252</v>
      </c>
      <c r="G6755" s="36" t="s">
        <v>121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13478</v>
      </c>
      <c r="C6756" s="36" t="s">
        <v>120</v>
      </c>
      <c r="D6756" s="36" t="s">
        <v>16997</v>
      </c>
      <c r="E6756" s="36" t="s">
        <v>18186</v>
      </c>
      <c r="F6756" s="36" t="s">
        <v>18248</v>
      </c>
      <c r="G6756" s="36" t="s">
        <v>121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8261</v>
      </c>
      <c r="C6757" s="36" t="s">
        <v>188</v>
      </c>
      <c r="D6757" s="36" t="s">
        <v>18060</v>
      </c>
      <c r="E6757" s="36" t="s">
        <v>16819</v>
      </c>
      <c r="F6757" s="36" t="s">
        <v>18032</v>
      </c>
      <c r="G6757" s="36" t="s">
        <v>123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15153</v>
      </c>
      <c r="C6758" s="36" t="s">
        <v>188</v>
      </c>
      <c r="D6758" s="36" t="s">
        <v>18036</v>
      </c>
      <c r="E6758" s="36" t="s">
        <v>16819</v>
      </c>
      <c r="F6758" s="36" t="s">
        <v>18032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12878</v>
      </c>
      <c r="C6759" s="36" t="s">
        <v>188</v>
      </c>
      <c r="D6759" s="36" t="s">
        <v>17408</v>
      </c>
      <c r="E6759" s="36" t="s">
        <v>16819</v>
      </c>
      <c r="F6759" s="36" t="s">
        <v>18032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12350</v>
      </c>
      <c r="C6760" s="36" t="s">
        <v>188</v>
      </c>
      <c r="D6760" s="36" t="s">
        <v>18037</v>
      </c>
      <c r="E6760" s="36" t="s">
        <v>16822</v>
      </c>
      <c r="F6760" s="36" t="s">
        <v>18032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8262</v>
      </c>
      <c r="C6761" s="36" t="s">
        <v>188</v>
      </c>
      <c r="D6761" s="36" t="s">
        <v>17409</v>
      </c>
      <c r="E6761" s="36" t="s">
        <v>16916</v>
      </c>
      <c r="F6761" s="36" t="s">
        <v>18032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20657</v>
      </c>
      <c r="C6762" s="36" t="s">
        <v>188</v>
      </c>
      <c r="D6762" s="36" t="s">
        <v>17410</v>
      </c>
      <c r="E6762" s="36" t="s">
        <v>16916</v>
      </c>
      <c r="F6762" s="36" t="s">
        <v>18032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12351</v>
      </c>
      <c r="C6763" s="36" t="s">
        <v>188</v>
      </c>
      <c r="D6763" s="36" t="s">
        <v>17411</v>
      </c>
      <c r="E6763" s="36" t="s">
        <v>16821</v>
      </c>
      <c r="F6763" s="36" t="s">
        <v>18032</v>
      </c>
      <c r="G6763" s="36" t="s">
        <v>123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20278</v>
      </c>
      <c r="C6764" s="36" t="s">
        <v>188</v>
      </c>
      <c r="D6764" s="36" t="s">
        <v>17413</v>
      </c>
      <c r="E6764" s="36" t="s">
        <v>16957</v>
      </c>
      <c r="F6764" s="36" t="s">
        <v>18032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8263</v>
      </c>
      <c r="C6765" s="36" t="s">
        <v>188</v>
      </c>
      <c r="D6765" s="36" t="s">
        <v>17415</v>
      </c>
      <c r="E6765" s="36" t="s">
        <v>16958</v>
      </c>
      <c r="F6765" s="36" t="s">
        <v>18032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12352</v>
      </c>
      <c r="C6766" s="36" t="s">
        <v>188</v>
      </c>
      <c r="D6766" s="36" t="s">
        <v>17919</v>
      </c>
      <c r="E6766" s="36" t="s">
        <v>16823</v>
      </c>
      <c r="F6766" s="36" t="s">
        <v>18032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12353</v>
      </c>
      <c r="C6767" s="36" t="s">
        <v>188</v>
      </c>
      <c r="D6767" s="36" t="s">
        <v>17414</v>
      </c>
      <c r="E6767" s="36" t="s">
        <v>16823</v>
      </c>
      <c r="F6767" s="36" t="s">
        <v>18032</v>
      </c>
      <c r="G6767" s="36" t="s">
        <v>123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14168</v>
      </c>
      <c r="C6768" s="36" t="s">
        <v>188</v>
      </c>
      <c r="D6768" s="36" t="s">
        <v>17921</v>
      </c>
      <c r="E6768" s="36" t="s">
        <v>16875</v>
      </c>
      <c r="F6768" s="36" t="s">
        <v>18032</v>
      </c>
      <c r="G6768" s="36" t="s">
        <v>123</v>
      </c>
      <c r="H6768" s="1"/>
      <c r="I6768" s="1"/>
      <c r="K6768" s="1"/>
    </row>
    <row r="6769" spans="1:11" customFormat="1" ht="15" hidden="1" x14ac:dyDescent="0.25">
      <c r="A6769" s="36" t="s">
        <v>122</v>
      </c>
      <c r="B6769" s="36" t="s">
        <v>8264</v>
      </c>
      <c r="C6769" s="36" t="s">
        <v>188</v>
      </c>
      <c r="D6769" s="36" t="s">
        <v>17417</v>
      </c>
      <c r="E6769" s="36" t="s">
        <v>16964</v>
      </c>
      <c r="F6769" s="36" t="s">
        <v>18032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12354</v>
      </c>
      <c r="C6770" s="36" t="s">
        <v>188</v>
      </c>
      <c r="D6770" s="36" t="s">
        <v>17920</v>
      </c>
      <c r="E6770" s="36" t="s">
        <v>16878</v>
      </c>
      <c r="F6770" s="36" t="s">
        <v>18032</v>
      </c>
      <c r="G6770" s="36" t="s">
        <v>123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15154</v>
      </c>
      <c r="C6771" s="36" t="s">
        <v>188</v>
      </c>
      <c r="D6771" s="36" t="s">
        <v>17418</v>
      </c>
      <c r="E6771" s="36" t="s">
        <v>17136</v>
      </c>
      <c r="F6771" s="36" t="s">
        <v>18032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15155</v>
      </c>
      <c r="C6772" s="36" t="s">
        <v>188</v>
      </c>
      <c r="D6772" s="36" t="s">
        <v>17893</v>
      </c>
      <c r="E6772" s="36" t="s">
        <v>16920</v>
      </c>
      <c r="F6772" s="36" t="s">
        <v>18032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21353</v>
      </c>
      <c r="C6773" s="36" t="s">
        <v>188</v>
      </c>
      <c r="D6773" s="36" t="s">
        <v>17422</v>
      </c>
      <c r="E6773" s="36" t="s">
        <v>17152</v>
      </c>
      <c r="F6773" s="36" t="s">
        <v>18032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15156</v>
      </c>
      <c r="C6774" s="36" t="s">
        <v>188</v>
      </c>
      <c r="D6774" s="36" t="s">
        <v>17421</v>
      </c>
      <c r="E6774" s="36" t="s">
        <v>17053</v>
      </c>
      <c r="F6774" s="36" t="s">
        <v>18032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8265</v>
      </c>
      <c r="C6775" s="36" t="s">
        <v>188</v>
      </c>
      <c r="D6775" s="36" t="s">
        <v>17419</v>
      </c>
      <c r="E6775" s="36" t="s">
        <v>16927</v>
      </c>
      <c r="F6775" s="36" t="s">
        <v>18032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25435</v>
      </c>
      <c r="C6776" s="36" t="s">
        <v>188</v>
      </c>
      <c r="D6776" s="36" t="s">
        <v>17656</v>
      </c>
      <c r="E6776" s="36" t="s">
        <v>17024</v>
      </c>
      <c r="F6776" s="36" t="s">
        <v>18032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19522</v>
      </c>
      <c r="C6777" s="36" t="s">
        <v>188</v>
      </c>
      <c r="D6777" s="36" t="s">
        <v>17423</v>
      </c>
      <c r="E6777" s="36" t="s">
        <v>17755</v>
      </c>
      <c r="F6777" s="36" t="s">
        <v>18032</v>
      </c>
      <c r="G6777" s="36" t="s">
        <v>123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8266</v>
      </c>
      <c r="C6778" s="36" t="s">
        <v>188</v>
      </c>
      <c r="D6778" s="36" t="s">
        <v>17728</v>
      </c>
      <c r="E6778" s="36" t="s">
        <v>17004</v>
      </c>
      <c r="F6778" s="36" t="s">
        <v>18032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26073</v>
      </c>
      <c r="C6779" s="36" t="s">
        <v>188</v>
      </c>
      <c r="D6779" s="36" t="s">
        <v>17426</v>
      </c>
      <c r="E6779" s="36" t="s">
        <v>17091</v>
      </c>
      <c r="F6779" s="36" t="s">
        <v>18032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26074</v>
      </c>
      <c r="C6780" s="36" t="s">
        <v>188</v>
      </c>
      <c r="D6780" s="36" t="s">
        <v>17427</v>
      </c>
      <c r="E6780" s="36" t="s">
        <v>17469</v>
      </c>
      <c r="F6780" s="36" t="s">
        <v>18032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15157</v>
      </c>
      <c r="C6781" s="36" t="s">
        <v>188</v>
      </c>
      <c r="D6781" s="36" t="s">
        <v>17430</v>
      </c>
      <c r="E6781" s="36" t="s">
        <v>16896</v>
      </c>
      <c r="F6781" s="36" t="s">
        <v>18032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25779</v>
      </c>
      <c r="C6782" s="36" t="s">
        <v>188</v>
      </c>
      <c r="D6782" s="36" t="s">
        <v>20866</v>
      </c>
      <c r="E6782" s="36" t="s">
        <v>17605</v>
      </c>
      <c r="F6782" s="36" t="s">
        <v>18032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8267</v>
      </c>
      <c r="C6783" s="36" t="s">
        <v>188</v>
      </c>
      <c r="D6783" s="36" t="s">
        <v>17730</v>
      </c>
      <c r="E6783" s="36" t="s">
        <v>16952</v>
      </c>
      <c r="F6783" s="36" t="s">
        <v>18032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20279</v>
      </c>
      <c r="C6784" s="36" t="s">
        <v>188</v>
      </c>
      <c r="D6784" s="36" t="s">
        <v>17841</v>
      </c>
      <c r="E6784" s="36" t="s">
        <v>17620</v>
      </c>
      <c r="F6784" s="36" t="s">
        <v>18032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15158</v>
      </c>
      <c r="C6785" s="36" t="s">
        <v>188</v>
      </c>
      <c r="D6785" s="36" t="s">
        <v>17432</v>
      </c>
      <c r="E6785" s="36" t="s">
        <v>24360</v>
      </c>
      <c r="F6785" s="36" t="s">
        <v>18032</v>
      </c>
      <c r="G6785" s="36" t="s">
        <v>123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24092</v>
      </c>
      <c r="C6786" s="36" t="s">
        <v>188</v>
      </c>
      <c r="D6786" s="36" t="s">
        <v>18175</v>
      </c>
      <c r="E6786" s="36" t="s">
        <v>26838</v>
      </c>
      <c r="F6786" s="36" t="s">
        <v>18032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19162</v>
      </c>
      <c r="C6787" s="36" t="s">
        <v>188</v>
      </c>
      <c r="D6787" s="36" t="s">
        <v>16847</v>
      </c>
      <c r="E6787" s="36" t="s">
        <v>17023</v>
      </c>
      <c r="F6787" s="36" t="s">
        <v>18199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24507</v>
      </c>
      <c r="C6788" s="36" t="s">
        <v>188</v>
      </c>
      <c r="D6788" s="36" t="s">
        <v>16849</v>
      </c>
      <c r="E6788" s="36" t="s">
        <v>17359</v>
      </c>
      <c r="F6788" s="36" t="s">
        <v>18199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22991</v>
      </c>
      <c r="C6789" s="36" t="s">
        <v>188</v>
      </c>
      <c r="D6789" s="36" t="s">
        <v>17067</v>
      </c>
      <c r="E6789" s="36" t="s">
        <v>16878</v>
      </c>
      <c r="F6789" s="36" t="s">
        <v>18199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22992</v>
      </c>
      <c r="C6790" s="36" t="s">
        <v>188</v>
      </c>
      <c r="D6790" s="36" t="s">
        <v>17069</v>
      </c>
      <c r="E6790" s="36" t="s">
        <v>16921</v>
      </c>
      <c r="F6790" s="36" t="s">
        <v>18199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24508</v>
      </c>
      <c r="C6791" s="36" t="s">
        <v>188</v>
      </c>
      <c r="D6791" s="36" t="s">
        <v>17071</v>
      </c>
      <c r="E6791" s="36" t="s">
        <v>17231</v>
      </c>
      <c r="F6791" s="36" t="s">
        <v>18199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20531</v>
      </c>
      <c r="C6792" s="36" t="s">
        <v>188</v>
      </c>
      <c r="D6792" s="36" t="s">
        <v>17073</v>
      </c>
      <c r="E6792" s="36" t="s">
        <v>16879</v>
      </c>
      <c r="F6792" s="36" t="s">
        <v>18199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21249</v>
      </c>
      <c r="C6793" s="36" t="s">
        <v>188</v>
      </c>
      <c r="D6793" s="36" t="s">
        <v>17074</v>
      </c>
      <c r="E6793" s="36" t="s">
        <v>17000</v>
      </c>
      <c r="F6793" s="36" t="s">
        <v>18199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24149</v>
      </c>
      <c r="C6794" s="36" t="s">
        <v>188</v>
      </c>
      <c r="D6794" s="36" t="s">
        <v>16853</v>
      </c>
      <c r="E6794" s="36" t="s">
        <v>17298</v>
      </c>
      <c r="F6794" s="36" t="s">
        <v>18199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24509</v>
      </c>
      <c r="C6795" s="36" t="s">
        <v>188</v>
      </c>
      <c r="D6795" s="36" t="s">
        <v>17291</v>
      </c>
      <c r="E6795" s="36" t="s">
        <v>16884</v>
      </c>
      <c r="F6795" s="36" t="s">
        <v>18199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21556</v>
      </c>
      <c r="C6796" s="36" t="s">
        <v>188</v>
      </c>
      <c r="D6796" s="36" t="s">
        <v>16998</v>
      </c>
      <c r="E6796" s="36" t="s">
        <v>16973</v>
      </c>
      <c r="F6796" s="36" t="s">
        <v>18199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23412</v>
      </c>
      <c r="C6797" s="36" t="s">
        <v>188</v>
      </c>
      <c r="D6797" s="36" t="s">
        <v>16855</v>
      </c>
      <c r="E6797" s="36" t="s">
        <v>17152</v>
      </c>
      <c r="F6797" s="36" t="s">
        <v>18199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21742</v>
      </c>
      <c r="C6798" s="36" t="s">
        <v>188</v>
      </c>
      <c r="D6798" s="36" t="s">
        <v>17531</v>
      </c>
      <c r="E6798" s="36" t="s">
        <v>17002</v>
      </c>
      <c r="F6798" s="36" t="s">
        <v>18199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22566</v>
      </c>
      <c r="C6799" s="36" t="s">
        <v>188</v>
      </c>
      <c r="D6799" s="36" t="s">
        <v>17632</v>
      </c>
      <c r="E6799" s="36" t="s">
        <v>17023</v>
      </c>
      <c r="F6799" s="36" t="s">
        <v>18199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23833</v>
      </c>
      <c r="C6800" s="36" t="s">
        <v>188</v>
      </c>
      <c r="D6800" s="36" t="s">
        <v>17361</v>
      </c>
      <c r="E6800" s="36" t="s">
        <v>16888</v>
      </c>
      <c r="F6800" s="36" t="s">
        <v>18199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22993</v>
      </c>
      <c r="C6801" s="36" t="s">
        <v>188</v>
      </c>
      <c r="D6801" s="36" t="s">
        <v>17925</v>
      </c>
      <c r="E6801" s="36" t="s">
        <v>17367</v>
      </c>
      <c r="F6801" s="36" t="s">
        <v>18199</v>
      </c>
      <c r="G6801" s="36" t="s">
        <v>123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25227</v>
      </c>
      <c r="C6802" s="36" t="s">
        <v>188</v>
      </c>
      <c r="D6802" s="36" t="s">
        <v>17362</v>
      </c>
      <c r="E6802" s="36" t="s">
        <v>17115</v>
      </c>
      <c r="F6802" s="36" t="s">
        <v>18199</v>
      </c>
      <c r="G6802" s="36" t="s">
        <v>123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14110</v>
      </c>
      <c r="C6803" s="36" t="s">
        <v>188</v>
      </c>
      <c r="D6803" s="36" t="s">
        <v>17003</v>
      </c>
      <c r="E6803" s="36" t="s">
        <v>17264</v>
      </c>
      <c r="F6803" s="36" t="s">
        <v>18199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22415</v>
      </c>
      <c r="C6804" s="36" t="s">
        <v>188</v>
      </c>
      <c r="D6804" s="36" t="s">
        <v>17846</v>
      </c>
      <c r="E6804" s="36" t="s">
        <v>16881</v>
      </c>
      <c r="F6804" s="36" t="s">
        <v>18199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14578</v>
      </c>
      <c r="C6805" s="36" t="s">
        <v>188</v>
      </c>
      <c r="D6805" s="36" t="s">
        <v>16865</v>
      </c>
      <c r="E6805" s="36" t="s">
        <v>17091</v>
      </c>
      <c r="F6805" s="36" t="s">
        <v>18199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20349</v>
      </c>
      <c r="C6806" s="36" t="s">
        <v>188</v>
      </c>
      <c r="D6806" s="36" t="s">
        <v>17363</v>
      </c>
      <c r="E6806" s="36" t="s">
        <v>17031</v>
      </c>
      <c r="F6806" s="36" t="s">
        <v>18199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20125</v>
      </c>
      <c r="C6807" s="36" t="s">
        <v>188</v>
      </c>
      <c r="D6807" s="36" t="s">
        <v>17010</v>
      </c>
      <c r="E6807" s="36" t="s">
        <v>19825</v>
      </c>
      <c r="F6807" s="36" t="s">
        <v>18199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22416</v>
      </c>
      <c r="C6808" s="36" t="s">
        <v>188</v>
      </c>
      <c r="D6808" s="36" t="s">
        <v>18002</v>
      </c>
      <c r="E6808" s="36" t="s">
        <v>17754</v>
      </c>
      <c r="F6808" s="36" t="s">
        <v>18199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27916</v>
      </c>
      <c r="C6809" s="36" t="s">
        <v>188</v>
      </c>
      <c r="D6809" s="36" t="s">
        <v>17318</v>
      </c>
      <c r="E6809" s="36" t="s">
        <v>19829</v>
      </c>
      <c r="F6809" s="36" t="s">
        <v>18199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25228</v>
      </c>
      <c r="C6810" s="36" t="s">
        <v>188</v>
      </c>
      <c r="D6810" s="36" t="s">
        <v>17259</v>
      </c>
      <c r="E6810" s="36" t="s">
        <v>21268</v>
      </c>
      <c r="F6810" s="36" t="s">
        <v>18199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15860</v>
      </c>
      <c r="C6811" s="36" t="s">
        <v>188</v>
      </c>
      <c r="D6811" s="36" t="s">
        <v>16871</v>
      </c>
      <c r="E6811" s="36" t="s">
        <v>16839</v>
      </c>
      <c r="F6811" s="36" t="s">
        <v>18199</v>
      </c>
      <c r="G6811" s="36" t="s">
        <v>123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15861</v>
      </c>
      <c r="C6812" s="36" t="s">
        <v>188</v>
      </c>
      <c r="D6812" s="36" t="s">
        <v>17319</v>
      </c>
      <c r="E6812" s="36" t="s">
        <v>18808</v>
      </c>
      <c r="F6812" s="36" t="s">
        <v>18199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21772</v>
      </c>
      <c r="C6813" s="36" t="s">
        <v>188</v>
      </c>
      <c r="D6813" s="36" t="s">
        <v>16997</v>
      </c>
      <c r="E6813" s="36" t="s">
        <v>16881</v>
      </c>
      <c r="F6813" s="36" t="s">
        <v>18205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22014</v>
      </c>
      <c r="C6814" s="36" t="s">
        <v>188</v>
      </c>
      <c r="D6814" s="36" t="s">
        <v>17069</v>
      </c>
      <c r="E6814" s="36" t="s">
        <v>16967</v>
      </c>
      <c r="F6814" s="36" t="s">
        <v>18205</v>
      </c>
      <c r="G6814" s="36" t="s">
        <v>123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14959</v>
      </c>
      <c r="C6815" s="36" t="s">
        <v>188</v>
      </c>
      <c r="D6815" s="36" t="s">
        <v>16853</v>
      </c>
      <c r="E6815" s="36" t="s">
        <v>17106</v>
      </c>
      <c r="F6815" s="36" t="s">
        <v>18205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22015</v>
      </c>
      <c r="C6816" s="36" t="s">
        <v>188</v>
      </c>
      <c r="D6816" s="36" t="s">
        <v>17291</v>
      </c>
      <c r="E6816" s="36" t="s">
        <v>17367</v>
      </c>
      <c r="F6816" s="36" t="s">
        <v>18205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15966</v>
      </c>
      <c r="C6817" s="36" t="s">
        <v>188</v>
      </c>
      <c r="D6817" s="36" t="s">
        <v>16857</v>
      </c>
      <c r="E6817" s="36" t="s">
        <v>18018</v>
      </c>
      <c r="F6817" s="36" t="s">
        <v>18205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24795</v>
      </c>
      <c r="C6818" s="36" t="s">
        <v>188</v>
      </c>
      <c r="D6818" s="36" t="s">
        <v>16859</v>
      </c>
      <c r="E6818" s="36" t="s">
        <v>21292</v>
      </c>
      <c r="F6818" s="36" t="s">
        <v>18205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15967</v>
      </c>
      <c r="C6819" s="36" t="s">
        <v>188</v>
      </c>
      <c r="D6819" s="36" t="s">
        <v>16861</v>
      </c>
      <c r="E6819" s="36" t="s">
        <v>17238</v>
      </c>
      <c r="F6819" s="36" t="s">
        <v>18205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28219</v>
      </c>
      <c r="C6820" s="36" t="s">
        <v>188</v>
      </c>
      <c r="D6820" s="36" t="s">
        <v>16863</v>
      </c>
      <c r="E6820" s="36" t="s">
        <v>17654</v>
      </c>
      <c r="F6820" s="36" t="s">
        <v>18205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14960</v>
      </c>
      <c r="C6821" s="36" t="s">
        <v>188</v>
      </c>
      <c r="D6821" s="36" t="s">
        <v>17846</v>
      </c>
      <c r="E6821" s="36" t="s">
        <v>17393</v>
      </c>
      <c r="F6821" s="36" t="s">
        <v>18205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26323</v>
      </c>
      <c r="C6822" s="36" t="s">
        <v>188</v>
      </c>
      <c r="D6822" s="36" t="s">
        <v>17005</v>
      </c>
      <c r="E6822" s="36" t="s">
        <v>17690</v>
      </c>
      <c r="F6822" s="36" t="s">
        <v>18205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20362</v>
      </c>
      <c r="C6823" s="36" t="s">
        <v>188</v>
      </c>
      <c r="D6823" s="36" t="s">
        <v>17008</v>
      </c>
      <c r="E6823" s="36" t="s">
        <v>19829</v>
      </c>
      <c r="F6823" s="36" t="s">
        <v>18205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15968</v>
      </c>
      <c r="C6824" s="36" t="s">
        <v>188</v>
      </c>
      <c r="D6824" s="36" t="s">
        <v>17363</v>
      </c>
      <c r="E6824" s="36" t="s">
        <v>17868</v>
      </c>
      <c r="F6824" s="36" t="s">
        <v>18205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15969</v>
      </c>
      <c r="C6825" s="36" t="s">
        <v>188</v>
      </c>
      <c r="D6825" s="36" t="s">
        <v>16867</v>
      </c>
      <c r="E6825" s="36" t="s">
        <v>16953</v>
      </c>
      <c r="F6825" s="36" t="s">
        <v>18205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24796</v>
      </c>
      <c r="C6826" s="36" t="s">
        <v>188</v>
      </c>
      <c r="D6826" s="36" t="s">
        <v>16869</v>
      </c>
      <c r="E6826" s="36" t="s">
        <v>24797</v>
      </c>
      <c r="F6826" s="36" t="s">
        <v>18205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22016</v>
      </c>
      <c r="C6827" s="36" t="s">
        <v>188</v>
      </c>
      <c r="D6827" s="36" t="s">
        <v>17096</v>
      </c>
      <c r="E6827" s="36" t="s">
        <v>17700</v>
      </c>
      <c r="F6827" s="36" t="s">
        <v>18205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22017</v>
      </c>
      <c r="C6828" s="36" t="s">
        <v>188</v>
      </c>
      <c r="D6828" s="36" t="s">
        <v>17913</v>
      </c>
      <c r="E6828" s="36" t="s">
        <v>17698</v>
      </c>
      <c r="F6828" s="36" t="s">
        <v>18205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24634</v>
      </c>
      <c r="C6829" s="36" t="s">
        <v>188</v>
      </c>
      <c r="D6829" s="36" t="s">
        <v>17289</v>
      </c>
      <c r="E6829" s="36" t="s">
        <v>16884</v>
      </c>
      <c r="F6829" s="36" t="s">
        <v>18210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15768</v>
      </c>
      <c r="C6830" s="36" t="s">
        <v>188</v>
      </c>
      <c r="D6830" s="36" t="s">
        <v>17062</v>
      </c>
      <c r="E6830" s="36" t="s">
        <v>16862</v>
      </c>
      <c r="F6830" s="36" t="s">
        <v>18210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15769</v>
      </c>
      <c r="C6831" s="36" t="s">
        <v>188</v>
      </c>
      <c r="D6831" s="36" t="s">
        <v>16844</v>
      </c>
      <c r="E6831" s="36" t="s">
        <v>17219</v>
      </c>
      <c r="F6831" s="36" t="s">
        <v>18210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15770</v>
      </c>
      <c r="C6832" s="36" t="s">
        <v>188</v>
      </c>
      <c r="D6832" s="36" t="s">
        <v>17067</v>
      </c>
      <c r="E6832" s="36" t="s">
        <v>17035</v>
      </c>
      <c r="F6832" s="36" t="s">
        <v>18210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24635</v>
      </c>
      <c r="C6833" s="36" t="s">
        <v>188</v>
      </c>
      <c r="D6833" s="36" t="s">
        <v>17074</v>
      </c>
      <c r="E6833" s="36" t="s">
        <v>17238</v>
      </c>
      <c r="F6833" s="36" t="s">
        <v>18210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24314</v>
      </c>
      <c r="C6834" s="36" t="s">
        <v>188</v>
      </c>
      <c r="D6834" s="36" t="s">
        <v>17531</v>
      </c>
      <c r="E6834" s="36" t="s">
        <v>17293</v>
      </c>
      <c r="F6834" s="36" t="s">
        <v>18210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15771</v>
      </c>
      <c r="C6835" s="36" t="s">
        <v>188</v>
      </c>
      <c r="D6835" s="36" t="s">
        <v>16857</v>
      </c>
      <c r="E6835" s="36" t="s">
        <v>17091</v>
      </c>
      <c r="F6835" s="36" t="s">
        <v>18210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24315</v>
      </c>
      <c r="C6836" s="36" t="s">
        <v>188</v>
      </c>
      <c r="D6836" s="36" t="s">
        <v>17361</v>
      </c>
      <c r="E6836" s="36" t="s">
        <v>16963</v>
      </c>
      <c r="F6836" s="36" t="s">
        <v>18210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15772</v>
      </c>
      <c r="C6837" s="36" t="s">
        <v>188</v>
      </c>
      <c r="D6837" s="36" t="s">
        <v>16861</v>
      </c>
      <c r="E6837" s="36" t="s">
        <v>17040</v>
      </c>
      <c r="F6837" s="36" t="s">
        <v>18210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23747</v>
      </c>
      <c r="C6838" s="36" t="s">
        <v>188</v>
      </c>
      <c r="D6838" s="36" t="s">
        <v>17362</v>
      </c>
      <c r="E6838" s="36" t="s">
        <v>16836</v>
      </c>
      <c r="F6838" s="36" t="s">
        <v>18210</v>
      </c>
      <c r="G6838" s="36" t="s">
        <v>123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24316</v>
      </c>
      <c r="C6839" s="36" t="s">
        <v>188</v>
      </c>
      <c r="D6839" s="36" t="s">
        <v>17005</v>
      </c>
      <c r="E6839" s="36" t="s">
        <v>17037</v>
      </c>
      <c r="F6839" s="36" t="s">
        <v>18210</v>
      </c>
      <c r="G6839" s="36" t="s">
        <v>123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20119</v>
      </c>
      <c r="C6840" s="36" t="s">
        <v>188</v>
      </c>
      <c r="D6840" s="36" t="s">
        <v>17008</v>
      </c>
      <c r="E6840" s="36" t="s">
        <v>19392</v>
      </c>
      <c r="F6840" s="36" t="s">
        <v>18210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24897</v>
      </c>
      <c r="C6841" s="36" t="s">
        <v>188</v>
      </c>
      <c r="D6841" s="36" t="s">
        <v>17944</v>
      </c>
      <c r="E6841" s="36" t="s">
        <v>17747</v>
      </c>
      <c r="F6841" s="36" t="s">
        <v>18210</v>
      </c>
      <c r="G6841" s="36" t="s">
        <v>123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24317</v>
      </c>
      <c r="C6842" s="36" t="s">
        <v>188</v>
      </c>
      <c r="D6842" s="36" t="s">
        <v>16869</v>
      </c>
      <c r="E6842" s="36" t="s">
        <v>20240</v>
      </c>
      <c r="F6842" s="36" t="s">
        <v>18210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24318</v>
      </c>
      <c r="C6843" s="36" t="s">
        <v>188</v>
      </c>
      <c r="D6843" s="36" t="s">
        <v>17380</v>
      </c>
      <c r="E6843" s="36" t="s">
        <v>21399</v>
      </c>
      <c r="F6843" s="36" t="s">
        <v>18210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15773</v>
      </c>
      <c r="C6844" s="36" t="s">
        <v>188</v>
      </c>
      <c r="D6844" s="36" t="s">
        <v>17381</v>
      </c>
      <c r="E6844" s="36" t="s">
        <v>17658</v>
      </c>
      <c r="F6844" s="36" t="s">
        <v>18210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22065</v>
      </c>
      <c r="C6845" s="36" t="s">
        <v>188</v>
      </c>
      <c r="D6845" s="36" t="s">
        <v>16847</v>
      </c>
      <c r="E6845" s="36" t="s">
        <v>16935</v>
      </c>
      <c r="F6845" s="36" t="s">
        <v>18251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20328</v>
      </c>
      <c r="C6846" s="36" t="s">
        <v>188</v>
      </c>
      <c r="D6846" s="36" t="s">
        <v>17071</v>
      </c>
      <c r="E6846" s="36" t="s">
        <v>17399</v>
      </c>
      <c r="F6846" s="36" t="s">
        <v>18251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20329</v>
      </c>
      <c r="C6847" s="36" t="s">
        <v>188</v>
      </c>
      <c r="D6847" s="36" t="s">
        <v>17632</v>
      </c>
      <c r="E6847" s="36" t="s">
        <v>16951</v>
      </c>
      <c r="F6847" s="36" t="s">
        <v>18251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22066</v>
      </c>
      <c r="C6848" s="36" t="s">
        <v>188</v>
      </c>
      <c r="D6848" s="36" t="s">
        <v>16861</v>
      </c>
      <c r="E6848" s="36" t="s">
        <v>17159</v>
      </c>
      <c r="F6848" s="36" t="s">
        <v>18251</v>
      </c>
      <c r="G6848" s="36" t="s">
        <v>123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24600</v>
      </c>
      <c r="C6849" s="36" t="s">
        <v>188</v>
      </c>
      <c r="D6849" s="36" t="s">
        <v>17063</v>
      </c>
      <c r="E6849" s="36" t="s">
        <v>17236</v>
      </c>
      <c r="F6849" s="36" t="s">
        <v>18252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24296</v>
      </c>
      <c r="C6850" s="36" t="s">
        <v>188</v>
      </c>
      <c r="D6850" s="36" t="s">
        <v>16847</v>
      </c>
      <c r="E6850" s="36" t="s">
        <v>17196</v>
      </c>
      <c r="F6850" s="36" t="s">
        <v>18252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24884</v>
      </c>
      <c r="C6851" s="36" t="s">
        <v>188</v>
      </c>
      <c r="D6851" s="36" t="s">
        <v>16869</v>
      </c>
      <c r="E6851" s="36" t="s">
        <v>18168</v>
      </c>
      <c r="F6851" s="36" t="s">
        <v>18252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24885</v>
      </c>
      <c r="C6852" s="36" t="s">
        <v>188</v>
      </c>
      <c r="D6852" s="36" t="s">
        <v>17259</v>
      </c>
      <c r="E6852" s="36" t="s">
        <v>24221</v>
      </c>
      <c r="F6852" s="36" t="s">
        <v>18252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9768</v>
      </c>
      <c r="C6853" s="36" t="s">
        <v>188</v>
      </c>
      <c r="D6853" s="36" t="s">
        <v>16997</v>
      </c>
      <c r="E6853" s="36" t="s">
        <v>17264</v>
      </c>
      <c r="F6853" s="36" t="s">
        <v>18248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20320</v>
      </c>
      <c r="C6854" s="36" t="s">
        <v>188</v>
      </c>
      <c r="D6854" s="36" t="s">
        <v>17074</v>
      </c>
      <c r="E6854" s="36" t="s">
        <v>17221</v>
      </c>
      <c r="F6854" s="36" t="s">
        <v>18253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/>
      <c r="B6855" s="36" t="s">
        <v>24359</v>
      </c>
      <c r="C6855" s="36" t="s">
        <v>120</v>
      </c>
      <c r="D6855" s="36" t="s">
        <v>22565</v>
      </c>
      <c r="E6855" s="36" t="s">
        <v>16819</v>
      </c>
      <c r="F6855" s="36" t="s">
        <v>18032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16385</v>
      </c>
      <c r="C6856" s="36" t="s">
        <v>120</v>
      </c>
      <c r="D6856" s="36" t="s">
        <v>18061</v>
      </c>
      <c r="E6856" s="36" t="s">
        <v>17270</v>
      </c>
      <c r="F6856" s="36" t="s">
        <v>18032</v>
      </c>
      <c r="G6856" s="36" t="s">
        <v>121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15183</v>
      </c>
      <c r="C6857" s="36" t="s">
        <v>120</v>
      </c>
      <c r="D6857" s="36" t="s">
        <v>18176</v>
      </c>
      <c r="E6857" s="36" t="s">
        <v>17365</v>
      </c>
      <c r="F6857" s="36" t="s">
        <v>18032</v>
      </c>
      <c r="G6857" s="36" t="s">
        <v>121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27080</v>
      </c>
      <c r="C6858" s="36" t="s">
        <v>120</v>
      </c>
      <c r="D6858" s="36" t="s">
        <v>26840</v>
      </c>
      <c r="E6858" s="36" t="s">
        <v>16923</v>
      </c>
      <c r="F6858" s="36" t="s">
        <v>18032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16782</v>
      </c>
      <c r="C6859" s="36" t="s">
        <v>120</v>
      </c>
      <c r="D6859" s="36" t="s">
        <v>18065</v>
      </c>
      <c r="E6859" s="36" t="s">
        <v>17014</v>
      </c>
      <c r="F6859" s="36" t="s">
        <v>18032</v>
      </c>
      <c r="G6859" s="36" t="s">
        <v>121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16285</v>
      </c>
      <c r="C6860" s="36" t="s">
        <v>120</v>
      </c>
      <c r="D6860" s="36" t="s">
        <v>18145</v>
      </c>
      <c r="E6860" s="36" t="s">
        <v>16920</v>
      </c>
      <c r="F6860" s="36" t="s">
        <v>18032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26621</v>
      </c>
      <c r="C6861" s="36" t="s">
        <v>120</v>
      </c>
      <c r="D6861" s="36" t="s">
        <v>26622</v>
      </c>
      <c r="E6861" s="36" t="s">
        <v>16875</v>
      </c>
      <c r="F6861" s="36" t="s">
        <v>18032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15159</v>
      </c>
      <c r="C6862" s="36" t="s">
        <v>120</v>
      </c>
      <c r="D6862" s="36" t="s">
        <v>18146</v>
      </c>
      <c r="E6862" s="36" t="s">
        <v>16957</v>
      </c>
      <c r="F6862" s="36" t="s">
        <v>18032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16286</v>
      </c>
      <c r="C6863" s="36" t="s">
        <v>120</v>
      </c>
      <c r="D6863" s="36" t="s">
        <v>18147</v>
      </c>
      <c r="E6863" s="36" t="s">
        <v>16822</v>
      </c>
      <c r="F6863" s="36" t="s">
        <v>18032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15862</v>
      </c>
      <c r="C6864" s="36" t="s">
        <v>120</v>
      </c>
      <c r="D6864" s="36" t="s">
        <v>18593</v>
      </c>
      <c r="E6864" s="36" t="s">
        <v>16827</v>
      </c>
      <c r="F6864" s="36" t="s">
        <v>18199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15863</v>
      </c>
      <c r="C6865" s="36" t="s">
        <v>120</v>
      </c>
      <c r="D6865" s="36" t="s">
        <v>17223</v>
      </c>
      <c r="E6865" s="36" t="s">
        <v>16875</v>
      </c>
      <c r="F6865" s="36" t="s">
        <v>18199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22215</v>
      </c>
      <c r="C6866" s="36" t="s">
        <v>120</v>
      </c>
      <c r="D6866" s="36" t="s">
        <v>22216</v>
      </c>
      <c r="E6866" s="36" t="s">
        <v>17050</v>
      </c>
      <c r="F6866" s="36" t="s">
        <v>18205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14905</v>
      </c>
      <c r="C6867" s="36" t="s">
        <v>120</v>
      </c>
      <c r="D6867" s="36" t="s">
        <v>17224</v>
      </c>
      <c r="E6867" s="36" t="s">
        <v>16964</v>
      </c>
      <c r="F6867" s="36" t="s">
        <v>18205</v>
      </c>
      <c r="G6867" s="36" t="s">
        <v>121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23043</v>
      </c>
      <c r="C6868" s="36" t="s">
        <v>120</v>
      </c>
      <c r="D6868" s="36" t="s">
        <v>17013</v>
      </c>
      <c r="E6868" s="36" t="s">
        <v>16878</v>
      </c>
      <c r="F6868" s="36" t="s">
        <v>18210</v>
      </c>
      <c r="G6868" s="36" t="s">
        <v>121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23044</v>
      </c>
      <c r="C6869" s="36" t="s">
        <v>120</v>
      </c>
      <c r="D6869" s="36" t="s">
        <v>17134</v>
      </c>
      <c r="E6869" s="36" t="s">
        <v>17023</v>
      </c>
      <c r="F6869" s="36" t="s">
        <v>18210</v>
      </c>
      <c r="G6869" s="36" t="s">
        <v>121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15618</v>
      </c>
      <c r="C6870" s="36" t="s">
        <v>120</v>
      </c>
      <c r="D6870" s="36" t="s">
        <v>17843</v>
      </c>
      <c r="E6870" s="36" t="s">
        <v>17204</v>
      </c>
      <c r="F6870" s="36" t="s">
        <v>18265</v>
      </c>
      <c r="G6870" s="36" t="s">
        <v>121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16287</v>
      </c>
      <c r="C6871" s="36" t="s">
        <v>188</v>
      </c>
      <c r="D6871" s="36" t="s">
        <v>18061</v>
      </c>
      <c r="E6871" s="36" t="s">
        <v>16874</v>
      </c>
      <c r="F6871" s="36" t="s">
        <v>18032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15160</v>
      </c>
      <c r="C6872" s="36" t="s">
        <v>188</v>
      </c>
      <c r="D6872" s="36" t="s">
        <v>18062</v>
      </c>
      <c r="E6872" s="36" t="s">
        <v>16912</v>
      </c>
      <c r="F6872" s="36" t="s">
        <v>18032</v>
      </c>
      <c r="G6872" s="36" t="s">
        <v>123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16288</v>
      </c>
      <c r="C6873" s="36" t="s">
        <v>188</v>
      </c>
      <c r="D6873" s="36" t="s">
        <v>18063</v>
      </c>
      <c r="E6873" s="36" t="s">
        <v>16823</v>
      </c>
      <c r="F6873" s="36" t="s">
        <v>18032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15161</v>
      </c>
      <c r="C6874" s="36" t="s">
        <v>188</v>
      </c>
      <c r="D6874" s="36" t="s">
        <v>18064</v>
      </c>
      <c r="E6874" s="36" t="s">
        <v>16875</v>
      </c>
      <c r="F6874" s="36" t="s">
        <v>18032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24093</v>
      </c>
      <c r="C6875" s="36" t="s">
        <v>188</v>
      </c>
      <c r="D6875" s="36" t="s">
        <v>18176</v>
      </c>
      <c r="E6875" s="36" t="s">
        <v>16964</v>
      </c>
      <c r="F6875" s="36" t="s">
        <v>18032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26839</v>
      </c>
      <c r="C6876" s="36" t="s">
        <v>188</v>
      </c>
      <c r="D6876" s="36" t="s">
        <v>26840</v>
      </c>
      <c r="E6876" s="36" t="s">
        <v>16884</v>
      </c>
      <c r="F6876" s="36" t="s">
        <v>18032</v>
      </c>
      <c r="G6876" s="36" t="s">
        <v>123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16289</v>
      </c>
      <c r="C6877" s="36" t="s">
        <v>188</v>
      </c>
      <c r="D6877" s="36" t="s">
        <v>18065</v>
      </c>
      <c r="E6877" s="36" t="s">
        <v>16924</v>
      </c>
      <c r="F6877" s="36" t="s">
        <v>18032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23387</v>
      </c>
      <c r="C6878" s="36" t="s">
        <v>188</v>
      </c>
      <c r="D6878" s="36" t="s">
        <v>18145</v>
      </c>
      <c r="E6878" s="36" t="s">
        <v>16883</v>
      </c>
      <c r="F6878" s="36" t="s">
        <v>18032</v>
      </c>
      <c r="G6878" s="36" t="s">
        <v>123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26841</v>
      </c>
      <c r="C6879" s="36" t="s">
        <v>188</v>
      </c>
      <c r="D6879" s="36" t="s">
        <v>26622</v>
      </c>
      <c r="E6879" s="36" t="s">
        <v>17172</v>
      </c>
      <c r="F6879" s="36" t="s">
        <v>18032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15864</v>
      </c>
      <c r="C6880" s="36" t="s">
        <v>188</v>
      </c>
      <c r="D6880" s="36" t="s">
        <v>18594</v>
      </c>
      <c r="E6880" s="36" t="s">
        <v>16921</v>
      </c>
      <c r="F6880" s="36" t="s">
        <v>18199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15865</v>
      </c>
      <c r="C6881" s="36" t="s">
        <v>188</v>
      </c>
      <c r="D6881" s="36" t="s">
        <v>18595</v>
      </c>
      <c r="E6881" s="36" t="s">
        <v>17237</v>
      </c>
      <c r="F6881" s="36" t="s">
        <v>18199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26285</v>
      </c>
      <c r="C6882" s="36" t="s">
        <v>188</v>
      </c>
      <c r="D6882" s="36" t="s">
        <v>18593</v>
      </c>
      <c r="E6882" s="36" t="s">
        <v>16924</v>
      </c>
      <c r="F6882" s="36" t="s">
        <v>18199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22217</v>
      </c>
      <c r="C6883" s="36" t="s">
        <v>188</v>
      </c>
      <c r="D6883" s="36" t="s">
        <v>18902</v>
      </c>
      <c r="E6883" s="36" t="s">
        <v>16845</v>
      </c>
      <c r="F6883" s="36" t="s">
        <v>18205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22218</v>
      </c>
      <c r="C6884" s="36" t="s">
        <v>188</v>
      </c>
      <c r="D6884" s="36" t="s">
        <v>17915</v>
      </c>
      <c r="E6884" s="36" t="s">
        <v>17334</v>
      </c>
      <c r="F6884" s="36" t="s">
        <v>18205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14850</v>
      </c>
      <c r="C6885" s="36" t="s">
        <v>188</v>
      </c>
      <c r="D6885" s="36" t="s">
        <v>18627</v>
      </c>
      <c r="E6885" s="36" t="s">
        <v>16979</v>
      </c>
      <c r="F6885" s="36" t="s">
        <v>18205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26324</v>
      </c>
      <c r="C6886" s="36" t="s">
        <v>188</v>
      </c>
      <c r="D6886" s="36" t="s">
        <v>22216</v>
      </c>
      <c r="E6886" s="36" t="s">
        <v>17023</v>
      </c>
      <c r="F6886" s="36" t="s">
        <v>18205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23096</v>
      </c>
      <c r="C6887" s="36" t="s">
        <v>188</v>
      </c>
      <c r="D6887" s="36" t="s">
        <v>17637</v>
      </c>
      <c r="E6887" s="36" t="s">
        <v>16883</v>
      </c>
      <c r="F6887" s="36" t="s">
        <v>18210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23097</v>
      </c>
      <c r="C6888" s="36" t="s">
        <v>188</v>
      </c>
      <c r="D6888" s="36" t="s">
        <v>17131</v>
      </c>
      <c r="E6888" s="36" t="s">
        <v>17172</v>
      </c>
      <c r="F6888" s="36" t="s">
        <v>18210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25063</v>
      </c>
      <c r="C6889" s="36" t="s">
        <v>120</v>
      </c>
      <c r="D6889" s="36" t="s">
        <v>17101</v>
      </c>
      <c r="E6889" s="36" t="s">
        <v>17607</v>
      </c>
      <c r="F6889" s="36" t="s">
        <v>18032</v>
      </c>
      <c r="G6889" s="36" t="s">
        <v>121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19603</v>
      </c>
      <c r="C6890" s="36" t="s">
        <v>120</v>
      </c>
      <c r="D6890" s="36" t="s">
        <v>17108</v>
      </c>
      <c r="E6890" s="36" t="s">
        <v>17626</v>
      </c>
      <c r="F6890" s="36" t="s">
        <v>18032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19430</v>
      </c>
      <c r="C6891" s="36" t="s">
        <v>120</v>
      </c>
      <c r="D6891" s="36" t="s">
        <v>17111</v>
      </c>
      <c r="E6891" s="36" t="s">
        <v>17075</v>
      </c>
      <c r="F6891" s="36" t="s">
        <v>18032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23369</v>
      </c>
      <c r="C6892" s="36" t="s">
        <v>120</v>
      </c>
      <c r="D6892" s="36" t="s">
        <v>23370</v>
      </c>
      <c r="E6892" s="36" t="s">
        <v>17412</v>
      </c>
      <c r="F6892" s="36" t="s">
        <v>18032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21306</v>
      </c>
      <c r="C6893" s="36" t="s">
        <v>120</v>
      </c>
      <c r="D6893" s="36" t="s">
        <v>17112</v>
      </c>
      <c r="E6893" s="36" t="s">
        <v>17121</v>
      </c>
      <c r="F6893" s="36" t="s">
        <v>18032</v>
      </c>
      <c r="G6893" s="36" t="s">
        <v>121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19431</v>
      </c>
      <c r="C6894" s="36" t="s">
        <v>120</v>
      </c>
      <c r="D6894" s="36" t="s">
        <v>17113</v>
      </c>
      <c r="E6894" s="36" t="s">
        <v>17416</v>
      </c>
      <c r="F6894" s="36" t="s">
        <v>18032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23599</v>
      </c>
      <c r="C6895" s="36" t="s">
        <v>120</v>
      </c>
      <c r="D6895" s="36" t="s">
        <v>17434</v>
      </c>
      <c r="E6895" s="36" t="s">
        <v>17152</v>
      </c>
      <c r="F6895" s="36" t="s">
        <v>18032</v>
      </c>
      <c r="G6895" s="36" t="s">
        <v>121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21850</v>
      </c>
      <c r="C6896" s="36" t="s">
        <v>120</v>
      </c>
      <c r="D6896" s="36" t="s">
        <v>17114</v>
      </c>
      <c r="E6896" s="36" t="s">
        <v>16932</v>
      </c>
      <c r="F6896" s="36" t="s">
        <v>18032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26174</v>
      </c>
      <c r="C6897" s="36" t="s">
        <v>120</v>
      </c>
      <c r="D6897" s="36" t="s">
        <v>17537</v>
      </c>
      <c r="E6897" s="36" t="s">
        <v>16973</v>
      </c>
      <c r="F6897" s="36" t="s">
        <v>18032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23600</v>
      </c>
      <c r="C6898" s="36" t="s">
        <v>120</v>
      </c>
      <c r="D6898" s="36" t="s">
        <v>17116</v>
      </c>
      <c r="E6898" s="36" t="s">
        <v>16879</v>
      </c>
      <c r="F6898" s="36" t="s">
        <v>18032</v>
      </c>
      <c r="G6898" s="36" t="s">
        <v>121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27081</v>
      </c>
      <c r="C6899" s="36" t="s">
        <v>120</v>
      </c>
      <c r="D6899" s="36" t="s">
        <v>17538</v>
      </c>
      <c r="E6899" s="36" t="s">
        <v>16850</v>
      </c>
      <c r="F6899" s="36" t="s">
        <v>18032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23601</v>
      </c>
      <c r="C6900" s="36" t="s">
        <v>120</v>
      </c>
      <c r="D6900" s="36" t="s">
        <v>17118</v>
      </c>
      <c r="E6900" s="36" t="s">
        <v>16959</v>
      </c>
      <c r="F6900" s="36" t="s">
        <v>18032</v>
      </c>
      <c r="G6900" s="36" t="s">
        <v>121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27649</v>
      </c>
      <c r="C6901" s="36" t="s">
        <v>120</v>
      </c>
      <c r="D6901" s="36" t="s">
        <v>24500</v>
      </c>
      <c r="E6901" s="36" t="s">
        <v>16960</v>
      </c>
      <c r="F6901" s="36" t="s">
        <v>18199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16399</v>
      </c>
      <c r="C6902" s="36" t="s">
        <v>120</v>
      </c>
      <c r="D6902" s="36" t="s">
        <v>18596</v>
      </c>
      <c r="E6902" s="36" t="s">
        <v>16876</v>
      </c>
      <c r="F6902" s="36" t="s">
        <v>18199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27650</v>
      </c>
      <c r="C6903" s="36" t="s">
        <v>120</v>
      </c>
      <c r="D6903" s="36" t="s">
        <v>17981</v>
      </c>
      <c r="E6903" s="36" t="s">
        <v>17401</v>
      </c>
      <c r="F6903" s="36" t="s">
        <v>18199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24179</v>
      </c>
      <c r="C6904" s="36" t="s">
        <v>120</v>
      </c>
      <c r="D6904" s="36" t="s">
        <v>17105</v>
      </c>
      <c r="E6904" s="36" t="s">
        <v>17750</v>
      </c>
      <c r="F6904" s="36" t="s">
        <v>18199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24180</v>
      </c>
      <c r="C6905" s="36" t="s">
        <v>120</v>
      </c>
      <c r="D6905" s="36" t="s">
        <v>17108</v>
      </c>
      <c r="E6905" s="36" t="s">
        <v>17826</v>
      </c>
      <c r="F6905" s="36" t="s">
        <v>18199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25831</v>
      </c>
      <c r="C6906" s="36" t="s">
        <v>120</v>
      </c>
      <c r="D6906" s="36" t="s">
        <v>17111</v>
      </c>
      <c r="E6906" s="36" t="s">
        <v>17247</v>
      </c>
      <c r="F6906" s="36" t="s">
        <v>18199</v>
      </c>
      <c r="G6906" s="36" t="s">
        <v>121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15866</v>
      </c>
      <c r="C6907" s="36" t="s">
        <v>120</v>
      </c>
      <c r="D6907" s="36" t="s">
        <v>17112</v>
      </c>
      <c r="E6907" s="36" t="s">
        <v>17399</v>
      </c>
      <c r="F6907" s="36" t="s">
        <v>18199</v>
      </c>
      <c r="G6907" s="36" t="s">
        <v>121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15867</v>
      </c>
      <c r="C6908" s="36" t="s">
        <v>120</v>
      </c>
      <c r="D6908" s="36" t="s">
        <v>17113</v>
      </c>
      <c r="E6908" s="36" t="s">
        <v>17176</v>
      </c>
      <c r="F6908" s="36" t="s">
        <v>18199</v>
      </c>
      <c r="G6908" s="36" t="s">
        <v>121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20350</v>
      </c>
      <c r="C6909" s="36" t="s">
        <v>120</v>
      </c>
      <c r="D6909" s="36" t="s">
        <v>20351</v>
      </c>
      <c r="E6909" s="36" t="s">
        <v>16841</v>
      </c>
      <c r="F6909" s="36" t="s">
        <v>18199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22820</v>
      </c>
      <c r="C6910" s="36" t="s">
        <v>120</v>
      </c>
      <c r="D6910" s="36" t="s">
        <v>17434</v>
      </c>
      <c r="E6910" s="36" t="s">
        <v>17239</v>
      </c>
      <c r="F6910" s="36" t="s">
        <v>18199</v>
      </c>
      <c r="G6910" s="36" t="s">
        <v>121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27408</v>
      </c>
      <c r="C6911" s="36" t="s">
        <v>120</v>
      </c>
      <c r="D6911" s="36" t="s">
        <v>17114</v>
      </c>
      <c r="E6911" s="36" t="s">
        <v>16862</v>
      </c>
      <c r="F6911" s="36" t="s">
        <v>18199</v>
      </c>
      <c r="G6911" s="36" t="s">
        <v>121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27409</v>
      </c>
      <c r="C6912" s="36" t="s">
        <v>120</v>
      </c>
      <c r="D6912" s="36" t="s">
        <v>17537</v>
      </c>
      <c r="E6912" s="36" t="s">
        <v>16931</v>
      </c>
      <c r="F6912" s="36" t="s">
        <v>18199</v>
      </c>
      <c r="G6912" s="36" t="s">
        <v>121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25491</v>
      </c>
      <c r="C6913" s="36" t="s">
        <v>120</v>
      </c>
      <c r="D6913" s="36" t="s">
        <v>17116</v>
      </c>
      <c r="E6913" s="36" t="s">
        <v>17106</v>
      </c>
      <c r="F6913" s="36" t="s">
        <v>18199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24819</v>
      </c>
      <c r="C6914" s="36" t="s">
        <v>120</v>
      </c>
      <c r="D6914" s="36" t="s">
        <v>17102</v>
      </c>
      <c r="E6914" s="36" t="s">
        <v>16874</v>
      </c>
      <c r="F6914" s="36" t="s">
        <v>18205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21354</v>
      </c>
      <c r="C6915" s="36" t="s">
        <v>188</v>
      </c>
      <c r="D6915" s="36" t="s">
        <v>20557</v>
      </c>
      <c r="E6915" s="36" t="s">
        <v>16912</v>
      </c>
      <c r="F6915" s="36" t="s">
        <v>18032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21887</v>
      </c>
      <c r="C6916" s="36" t="s">
        <v>188</v>
      </c>
      <c r="D6916" s="36" t="s">
        <v>17099</v>
      </c>
      <c r="E6916" s="36" t="s">
        <v>16874</v>
      </c>
      <c r="F6916" s="36" t="s">
        <v>18032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25780</v>
      </c>
      <c r="C6917" s="36" t="s">
        <v>188</v>
      </c>
      <c r="D6917" s="36" t="s">
        <v>17102</v>
      </c>
      <c r="E6917" s="36" t="s">
        <v>16874</v>
      </c>
      <c r="F6917" s="36" t="s">
        <v>18032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19698</v>
      </c>
      <c r="C6918" s="36" t="s">
        <v>188</v>
      </c>
      <c r="D6918" s="36" t="s">
        <v>17105</v>
      </c>
      <c r="E6918" s="36" t="s">
        <v>16848</v>
      </c>
      <c r="F6918" s="36" t="s">
        <v>18032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21723</v>
      </c>
      <c r="C6919" s="36" t="s">
        <v>188</v>
      </c>
      <c r="D6919" s="36" t="s">
        <v>17107</v>
      </c>
      <c r="E6919" s="36" t="s">
        <v>16845</v>
      </c>
      <c r="F6919" s="36" t="s">
        <v>18032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19523</v>
      </c>
      <c r="C6920" s="36" t="s">
        <v>188</v>
      </c>
      <c r="D6920" s="36" t="s">
        <v>17108</v>
      </c>
      <c r="E6920" s="36" t="s">
        <v>16916</v>
      </c>
      <c r="F6920" s="36" t="s">
        <v>18032</v>
      </c>
      <c r="G6920" s="36" t="s">
        <v>123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24094</v>
      </c>
      <c r="C6921" s="36" t="s">
        <v>188</v>
      </c>
      <c r="D6921" s="36" t="s">
        <v>17109</v>
      </c>
      <c r="E6921" s="36" t="s">
        <v>16968</v>
      </c>
      <c r="F6921" s="36" t="s">
        <v>18032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19524</v>
      </c>
      <c r="C6922" s="36" t="s">
        <v>188</v>
      </c>
      <c r="D6922" s="36" t="s">
        <v>17111</v>
      </c>
      <c r="E6922" s="36" t="s">
        <v>16916</v>
      </c>
      <c r="F6922" s="36" t="s">
        <v>18032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26842</v>
      </c>
      <c r="C6923" s="36" t="s">
        <v>188</v>
      </c>
      <c r="D6923" s="36" t="s">
        <v>17112</v>
      </c>
      <c r="E6923" s="36" t="s">
        <v>16850</v>
      </c>
      <c r="F6923" s="36" t="s">
        <v>18032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20481</v>
      </c>
      <c r="C6924" s="36" t="s">
        <v>188</v>
      </c>
      <c r="D6924" s="36" t="s">
        <v>17113</v>
      </c>
      <c r="E6924" s="36" t="s">
        <v>16877</v>
      </c>
      <c r="F6924" s="36" t="s">
        <v>18032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22546</v>
      </c>
      <c r="C6925" s="36" t="s">
        <v>188</v>
      </c>
      <c r="D6925" s="36" t="s">
        <v>17434</v>
      </c>
      <c r="E6925" s="36" t="s">
        <v>16826</v>
      </c>
      <c r="F6925" s="36" t="s">
        <v>18032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22965</v>
      </c>
      <c r="C6926" s="36" t="s">
        <v>188</v>
      </c>
      <c r="D6926" s="36" t="s">
        <v>17114</v>
      </c>
      <c r="E6926" s="36" t="s">
        <v>17412</v>
      </c>
      <c r="F6926" s="36" t="s">
        <v>18032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16290</v>
      </c>
      <c r="C6927" s="36" t="s">
        <v>188</v>
      </c>
      <c r="D6927" s="36" t="s">
        <v>17542</v>
      </c>
      <c r="E6927" s="36" t="s">
        <v>17611</v>
      </c>
      <c r="F6927" s="36" t="s">
        <v>18032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15868</v>
      </c>
      <c r="C6928" s="36" t="s">
        <v>188</v>
      </c>
      <c r="D6928" s="36" t="s">
        <v>18596</v>
      </c>
      <c r="E6928" s="36" t="s">
        <v>16884</v>
      </c>
      <c r="F6928" s="36" t="s">
        <v>18199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15869</v>
      </c>
      <c r="C6929" s="36" t="s">
        <v>188</v>
      </c>
      <c r="D6929" s="36" t="s">
        <v>17101</v>
      </c>
      <c r="E6929" s="36" t="s">
        <v>16850</v>
      </c>
      <c r="F6929" s="36" t="s">
        <v>18199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15870</v>
      </c>
      <c r="C6930" s="36" t="s">
        <v>188</v>
      </c>
      <c r="D6930" s="36" t="s">
        <v>17981</v>
      </c>
      <c r="E6930" s="36" t="s">
        <v>16884</v>
      </c>
      <c r="F6930" s="36" t="s">
        <v>18199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15871</v>
      </c>
      <c r="C6931" s="36" t="s">
        <v>188</v>
      </c>
      <c r="D6931" s="36" t="s">
        <v>17105</v>
      </c>
      <c r="E6931" s="36" t="s">
        <v>17231</v>
      </c>
      <c r="F6931" s="36" t="s">
        <v>18199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22994</v>
      </c>
      <c r="C6932" s="36" t="s">
        <v>188</v>
      </c>
      <c r="D6932" s="36" t="s">
        <v>17108</v>
      </c>
      <c r="E6932" s="36" t="s">
        <v>16921</v>
      </c>
      <c r="F6932" s="36" t="s">
        <v>18199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25229</v>
      </c>
      <c r="C6933" s="36" t="s">
        <v>188</v>
      </c>
      <c r="D6933" s="36" t="s">
        <v>17111</v>
      </c>
      <c r="E6933" s="36" t="s">
        <v>17310</v>
      </c>
      <c r="F6933" s="36" t="s">
        <v>18199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20766</v>
      </c>
      <c r="C6934" s="36" t="s">
        <v>188</v>
      </c>
      <c r="D6934" s="36" t="s">
        <v>17113</v>
      </c>
      <c r="E6934" s="36" t="s">
        <v>16827</v>
      </c>
      <c r="F6934" s="36" t="s">
        <v>18199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27917</v>
      </c>
      <c r="C6935" s="36" t="s">
        <v>188</v>
      </c>
      <c r="D6935" s="36" t="s">
        <v>17114</v>
      </c>
      <c r="E6935" s="36" t="s">
        <v>17577</v>
      </c>
      <c r="F6935" s="36" t="s">
        <v>18199</v>
      </c>
      <c r="G6935" s="36" t="s">
        <v>123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26286</v>
      </c>
      <c r="C6936" s="36" t="s">
        <v>188</v>
      </c>
      <c r="D6936" s="36" t="s">
        <v>17537</v>
      </c>
      <c r="E6936" s="36" t="s">
        <v>17350</v>
      </c>
      <c r="F6936" s="36" t="s">
        <v>18199</v>
      </c>
      <c r="G6936" s="36" t="s">
        <v>123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25555</v>
      </c>
      <c r="C6937" s="36" t="s">
        <v>188</v>
      </c>
      <c r="D6937" s="36" t="s">
        <v>17538</v>
      </c>
      <c r="E6937" s="36" t="s">
        <v>16939</v>
      </c>
      <c r="F6937" s="36" t="s">
        <v>18199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28220</v>
      </c>
      <c r="C6938" s="36" t="s">
        <v>188</v>
      </c>
      <c r="D6938" s="36" t="s">
        <v>17114</v>
      </c>
      <c r="E6938" s="36" t="s">
        <v>17110</v>
      </c>
      <c r="F6938" s="36" t="s">
        <v>18205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/>
      <c r="B6939" s="36" t="s">
        <v>24347</v>
      </c>
      <c r="C6939" s="36" t="s">
        <v>120</v>
      </c>
      <c r="D6939" s="36" t="s">
        <v>28027</v>
      </c>
      <c r="E6939" s="36" t="s">
        <v>17379</v>
      </c>
      <c r="F6939" s="36" t="s">
        <v>18032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23568</v>
      </c>
      <c r="C6940" s="36" t="s">
        <v>120</v>
      </c>
      <c r="D6940" s="36" t="s">
        <v>22501</v>
      </c>
      <c r="E6940" s="36" t="s">
        <v>17485</v>
      </c>
      <c r="F6940" s="36" t="s">
        <v>18032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22282</v>
      </c>
      <c r="C6941" s="36" t="s">
        <v>120</v>
      </c>
      <c r="D6941" s="36" t="s">
        <v>28029</v>
      </c>
      <c r="E6941" s="36" t="s">
        <v>17760</v>
      </c>
      <c r="F6941" s="36" t="s">
        <v>18032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22096</v>
      </c>
      <c r="C6942" s="36" t="s">
        <v>120</v>
      </c>
      <c r="D6942" s="36" t="s">
        <v>18204</v>
      </c>
      <c r="E6942" s="36" t="s">
        <v>17618</v>
      </c>
      <c r="F6942" s="36" t="s">
        <v>18032</v>
      </c>
      <c r="G6942" s="36" t="s">
        <v>121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27082</v>
      </c>
      <c r="C6943" s="36" t="s">
        <v>120</v>
      </c>
      <c r="D6943" s="36" t="s">
        <v>17820</v>
      </c>
      <c r="E6943" s="36" t="s">
        <v>27083</v>
      </c>
      <c r="F6943" s="36" t="s">
        <v>18032</v>
      </c>
      <c r="G6943" s="36" t="s">
        <v>121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27084</v>
      </c>
      <c r="C6944" s="36" t="s">
        <v>120</v>
      </c>
      <c r="D6944" s="36" t="s">
        <v>18785</v>
      </c>
      <c r="E6944" s="36" t="s">
        <v>17853</v>
      </c>
      <c r="F6944" s="36" t="s">
        <v>18032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22934</v>
      </c>
      <c r="C6945" s="36" t="s">
        <v>120</v>
      </c>
      <c r="D6945" s="36" t="s">
        <v>18781</v>
      </c>
      <c r="E6945" s="36" t="s">
        <v>16835</v>
      </c>
      <c r="F6945" s="36" t="s">
        <v>18032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20813</v>
      </c>
      <c r="C6946" s="36" t="s">
        <v>120</v>
      </c>
      <c r="D6946" s="36" t="s">
        <v>20400</v>
      </c>
      <c r="E6946" s="36" t="s">
        <v>17127</v>
      </c>
      <c r="F6946" s="36" t="s">
        <v>18032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24712</v>
      </c>
      <c r="C6947" s="36" t="s">
        <v>120</v>
      </c>
      <c r="D6947" s="36" t="s">
        <v>18786</v>
      </c>
      <c r="E6947" s="36" t="s">
        <v>17035</v>
      </c>
      <c r="F6947" s="36" t="s">
        <v>18032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19999</v>
      </c>
      <c r="C6948" s="36" t="s">
        <v>120</v>
      </c>
      <c r="D6948" s="36" t="s">
        <v>18768</v>
      </c>
      <c r="E6948" s="36" t="s">
        <v>17714</v>
      </c>
      <c r="F6948" s="36" t="s">
        <v>18032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22935</v>
      </c>
      <c r="C6949" s="36" t="s">
        <v>120</v>
      </c>
      <c r="D6949" s="36" t="s">
        <v>17436</v>
      </c>
      <c r="E6949" s="36" t="s">
        <v>16832</v>
      </c>
      <c r="F6949" s="36" t="s">
        <v>18032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19820</v>
      </c>
      <c r="C6950" s="36" t="s">
        <v>120</v>
      </c>
      <c r="D6950" s="36" t="s">
        <v>23851</v>
      </c>
      <c r="E6950" s="36" t="s">
        <v>17367</v>
      </c>
      <c r="F6950" s="36" t="s">
        <v>18032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20867</v>
      </c>
      <c r="C6951" s="36" t="s">
        <v>120</v>
      </c>
      <c r="D6951" s="36" t="s">
        <v>23159</v>
      </c>
      <c r="E6951" s="36" t="s">
        <v>16860</v>
      </c>
      <c r="F6951" s="36" t="s">
        <v>18032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19850</v>
      </c>
      <c r="C6952" s="36" t="s">
        <v>120</v>
      </c>
      <c r="D6952" s="36" t="s">
        <v>24193</v>
      </c>
      <c r="E6952" s="36" t="s">
        <v>17193</v>
      </c>
      <c r="F6952" s="36" t="s">
        <v>18032</v>
      </c>
      <c r="G6952" s="36" t="s">
        <v>121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23351</v>
      </c>
      <c r="C6953" s="36" t="s">
        <v>120</v>
      </c>
      <c r="D6953" s="36" t="s">
        <v>17437</v>
      </c>
      <c r="E6953" s="36" t="s">
        <v>16967</v>
      </c>
      <c r="F6953" s="36" t="s">
        <v>18032</v>
      </c>
      <c r="G6953" s="36" t="s">
        <v>121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19604</v>
      </c>
      <c r="C6954" s="36" t="s">
        <v>120</v>
      </c>
      <c r="D6954" s="36" t="s">
        <v>23771</v>
      </c>
      <c r="E6954" s="36" t="s">
        <v>17070</v>
      </c>
      <c r="F6954" s="36" t="s">
        <v>18032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23602</v>
      </c>
      <c r="C6955" s="36" t="s">
        <v>120</v>
      </c>
      <c r="D6955" s="36" t="s">
        <v>24030</v>
      </c>
      <c r="E6955" s="36" t="s">
        <v>16879</v>
      </c>
      <c r="F6955" s="36" t="s">
        <v>18032</v>
      </c>
      <c r="G6955" s="36" t="s">
        <v>121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19432</v>
      </c>
      <c r="C6956" s="36" t="s">
        <v>120</v>
      </c>
      <c r="D6956" s="36" t="s">
        <v>24348</v>
      </c>
      <c r="E6956" s="36" t="s">
        <v>16921</v>
      </c>
      <c r="F6956" s="36" t="s">
        <v>18032</v>
      </c>
      <c r="G6956" s="36" t="s">
        <v>121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22936</v>
      </c>
      <c r="C6957" s="36" t="s">
        <v>120</v>
      </c>
      <c r="D6957" s="36" t="s">
        <v>24486</v>
      </c>
      <c r="E6957" s="36" t="s">
        <v>16959</v>
      </c>
      <c r="F6957" s="36" t="s">
        <v>18032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26175</v>
      </c>
      <c r="C6958" s="36" t="s">
        <v>120</v>
      </c>
      <c r="D6958" s="36" t="s">
        <v>24349</v>
      </c>
      <c r="E6958" s="36" t="s">
        <v>16842</v>
      </c>
      <c r="F6958" s="36" t="s">
        <v>18032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27085</v>
      </c>
      <c r="C6959" s="36" t="s">
        <v>120</v>
      </c>
      <c r="D6959" s="36" t="s">
        <v>17439</v>
      </c>
      <c r="E6959" s="36" t="s">
        <v>16912</v>
      </c>
      <c r="F6959" s="36" t="s">
        <v>18032</v>
      </c>
      <c r="G6959" s="36" t="s">
        <v>121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21080</v>
      </c>
      <c r="C6960" s="36" t="s">
        <v>120</v>
      </c>
      <c r="D6960" s="36" t="s">
        <v>24488</v>
      </c>
      <c r="E6960" s="36" t="s">
        <v>16958</v>
      </c>
      <c r="F6960" s="36" t="s">
        <v>18032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24978</v>
      </c>
      <c r="C6961" s="36" t="s">
        <v>120</v>
      </c>
      <c r="D6961" s="36" t="s">
        <v>24471</v>
      </c>
      <c r="E6961" s="36" t="s">
        <v>16957</v>
      </c>
      <c r="F6961" s="36" t="s">
        <v>18032</v>
      </c>
      <c r="G6961" s="36" t="s">
        <v>123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13914</v>
      </c>
      <c r="C6962" s="36" t="s">
        <v>120</v>
      </c>
      <c r="D6962" s="36" t="s">
        <v>24521</v>
      </c>
      <c r="E6962" s="36" t="s">
        <v>17006</v>
      </c>
      <c r="F6962" s="36" t="s">
        <v>18032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/>
      <c r="B6963" s="36" t="s">
        <v>13887</v>
      </c>
      <c r="C6963" s="36" t="s">
        <v>120</v>
      </c>
      <c r="D6963" s="36" t="s">
        <v>24623</v>
      </c>
      <c r="E6963" s="36" t="s">
        <v>16819</v>
      </c>
      <c r="F6963" s="36" t="s">
        <v>18032</v>
      </c>
      <c r="G6963" s="36" t="s">
        <v>123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27410</v>
      </c>
      <c r="C6964" s="36" t="s">
        <v>120</v>
      </c>
      <c r="D6964" s="36" t="s">
        <v>17461</v>
      </c>
      <c r="E6964" s="36" t="s">
        <v>17895</v>
      </c>
      <c r="F6964" s="36" t="s">
        <v>18199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24181</v>
      </c>
      <c r="C6965" s="36" t="s">
        <v>120</v>
      </c>
      <c r="D6965" s="36" t="s">
        <v>17738</v>
      </c>
      <c r="E6965" s="36" t="s">
        <v>18906</v>
      </c>
      <c r="F6965" s="36" t="s">
        <v>18199</v>
      </c>
      <c r="G6965" s="36" t="s">
        <v>121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24183</v>
      </c>
      <c r="C6966" s="36" t="s">
        <v>120</v>
      </c>
      <c r="D6966" s="36" t="s">
        <v>17462</v>
      </c>
      <c r="E6966" s="36" t="s">
        <v>17801</v>
      </c>
      <c r="F6966" s="36" t="s">
        <v>18199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24461</v>
      </c>
      <c r="C6967" s="36" t="s">
        <v>120</v>
      </c>
      <c r="D6967" s="36" t="s">
        <v>17742</v>
      </c>
      <c r="E6967" s="36" t="s">
        <v>17342</v>
      </c>
      <c r="F6967" s="36" t="s">
        <v>18199</v>
      </c>
      <c r="G6967" s="36" t="s">
        <v>121</v>
      </c>
      <c r="H6967" s="1"/>
      <c r="I6967" s="1"/>
      <c r="K6967" s="1"/>
    </row>
    <row r="6968" spans="1:11" customFormat="1" ht="15" hidden="1" x14ac:dyDescent="0.25">
      <c r="A6968" s="36" t="s">
        <v>122</v>
      </c>
      <c r="B6968" s="36" t="s">
        <v>15115</v>
      </c>
      <c r="C6968" s="36" t="s">
        <v>120</v>
      </c>
      <c r="D6968" s="36" t="s">
        <v>24248</v>
      </c>
      <c r="E6968" s="36" t="s">
        <v>17159</v>
      </c>
      <c r="F6968" s="36" t="s">
        <v>18199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25141</v>
      </c>
      <c r="C6969" s="36" t="s">
        <v>120</v>
      </c>
      <c r="D6969" s="36" t="s">
        <v>18935</v>
      </c>
      <c r="E6969" s="36" t="s">
        <v>16944</v>
      </c>
      <c r="F6969" s="36" t="s">
        <v>18199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25142</v>
      </c>
      <c r="C6970" s="36" t="s">
        <v>120</v>
      </c>
      <c r="D6970" s="36" t="s">
        <v>28853</v>
      </c>
      <c r="E6970" s="36" t="s">
        <v>16981</v>
      </c>
      <c r="F6970" s="36" t="s">
        <v>18199</v>
      </c>
      <c r="G6970" s="36" t="s">
        <v>121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22821</v>
      </c>
      <c r="C6971" s="36" t="s">
        <v>120</v>
      </c>
      <c r="D6971" s="36" t="s">
        <v>18936</v>
      </c>
      <c r="E6971" s="36" t="s">
        <v>16822</v>
      </c>
      <c r="F6971" s="36" t="s">
        <v>18199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25143</v>
      </c>
      <c r="C6972" s="36" t="s">
        <v>120</v>
      </c>
      <c r="D6972" s="36" t="s">
        <v>29120</v>
      </c>
      <c r="E6972" s="36" t="s">
        <v>17328</v>
      </c>
      <c r="F6972" s="36" t="s">
        <v>18199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27411</v>
      </c>
      <c r="C6973" s="36" t="s">
        <v>120</v>
      </c>
      <c r="D6973" s="36" t="s">
        <v>29121</v>
      </c>
      <c r="E6973" s="36" t="s">
        <v>17416</v>
      </c>
      <c r="F6973" s="36" t="s">
        <v>18199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24737</v>
      </c>
      <c r="C6974" s="36" t="s">
        <v>120</v>
      </c>
      <c r="D6974" s="36" t="s">
        <v>29122</v>
      </c>
      <c r="E6974" s="36" t="s">
        <v>17115</v>
      </c>
      <c r="F6974" s="36" t="s">
        <v>18199</v>
      </c>
      <c r="G6974" s="36" t="s">
        <v>121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27412</v>
      </c>
      <c r="C6975" s="36" t="s">
        <v>120</v>
      </c>
      <c r="D6975" s="36" t="s">
        <v>28598</v>
      </c>
      <c r="E6975" s="36" t="s">
        <v>17018</v>
      </c>
      <c r="F6975" s="36" t="s">
        <v>18199</v>
      </c>
      <c r="G6975" s="36" t="s">
        <v>121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23430</v>
      </c>
      <c r="C6976" s="36" t="s">
        <v>120</v>
      </c>
      <c r="D6976" s="36" t="s">
        <v>28599</v>
      </c>
      <c r="E6976" s="36" t="s">
        <v>17682</v>
      </c>
      <c r="F6976" s="36" t="s">
        <v>18199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27413</v>
      </c>
      <c r="C6977" s="36" t="s">
        <v>120</v>
      </c>
      <c r="D6977" s="36" t="s">
        <v>29129</v>
      </c>
      <c r="E6977" s="36" t="s">
        <v>17146</v>
      </c>
      <c r="F6977" s="36" t="s">
        <v>18199</v>
      </c>
      <c r="G6977" s="36" t="s">
        <v>121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25492</v>
      </c>
      <c r="C6978" s="36" t="s">
        <v>120</v>
      </c>
      <c r="D6978" s="36" t="s">
        <v>29130</v>
      </c>
      <c r="E6978" s="36" t="s">
        <v>17327</v>
      </c>
      <c r="F6978" s="36" t="s">
        <v>18199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25524</v>
      </c>
      <c r="C6979" s="36" t="s">
        <v>120</v>
      </c>
      <c r="D6979" s="36" t="s">
        <v>28708</v>
      </c>
      <c r="E6979" s="36" t="s">
        <v>17034</v>
      </c>
      <c r="F6979" s="36" t="s">
        <v>18199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27414</v>
      </c>
      <c r="C6980" s="36" t="s">
        <v>120</v>
      </c>
      <c r="D6980" s="36" t="s">
        <v>28600</v>
      </c>
      <c r="E6980" s="36" t="s">
        <v>17236</v>
      </c>
      <c r="F6980" s="36" t="s">
        <v>18199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27415</v>
      </c>
      <c r="C6981" s="36" t="s">
        <v>120</v>
      </c>
      <c r="D6981" s="36" t="s">
        <v>28709</v>
      </c>
      <c r="E6981" s="36" t="s">
        <v>17152</v>
      </c>
      <c r="F6981" s="36" t="s">
        <v>18199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28418</v>
      </c>
      <c r="C6982" s="36" t="s">
        <v>120</v>
      </c>
      <c r="D6982" s="36" t="s">
        <v>26634</v>
      </c>
      <c r="E6982" s="36" t="s">
        <v>16957</v>
      </c>
      <c r="F6982" s="36" t="s">
        <v>18205</v>
      </c>
      <c r="G6982" s="36" t="s">
        <v>121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28419</v>
      </c>
      <c r="C6983" s="36" t="s">
        <v>120</v>
      </c>
      <c r="D6983" s="36" t="s">
        <v>26636</v>
      </c>
      <c r="E6983" s="36" t="s">
        <v>16842</v>
      </c>
      <c r="F6983" s="36" t="s">
        <v>18205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25295</v>
      </c>
      <c r="C6984" s="36" t="s">
        <v>120</v>
      </c>
      <c r="D6984" s="36" t="s">
        <v>26628</v>
      </c>
      <c r="E6984" s="36" t="s">
        <v>16944</v>
      </c>
      <c r="F6984" s="36" t="s">
        <v>18205</v>
      </c>
      <c r="G6984" s="36" t="s">
        <v>121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23751</v>
      </c>
      <c r="C6985" s="36" t="s">
        <v>120</v>
      </c>
      <c r="D6985" s="36" t="s">
        <v>29244</v>
      </c>
      <c r="E6985" s="36" t="s">
        <v>17626</v>
      </c>
      <c r="F6985" s="36" t="s">
        <v>18205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24539</v>
      </c>
      <c r="C6986" s="36" t="s">
        <v>120</v>
      </c>
      <c r="D6986" s="36" t="s">
        <v>26629</v>
      </c>
      <c r="E6986" s="36" t="s">
        <v>17087</v>
      </c>
      <c r="F6986" s="36" t="s">
        <v>18205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20744</v>
      </c>
      <c r="C6987" s="36" t="s">
        <v>120</v>
      </c>
      <c r="D6987" s="36" t="s">
        <v>29258</v>
      </c>
      <c r="E6987" s="36" t="s">
        <v>17475</v>
      </c>
      <c r="F6987" s="36" t="s">
        <v>18205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25296</v>
      </c>
      <c r="C6988" s="36" t="s">
        <v>120</v>
      </c>
      <c r="D6988" s="36" t="s">
        <v>26624</v>
      </c>
      <c r="E6988" s="36" t="s">
        <v>17035</v>
      </c>
      <c r="F6988" s="36" t="s">
        <v>18205</v>
      </c>
      <c r="G6988" s="36" t="s">
        <v>121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24532</v>
      </c>
      <c r="C6989" s="36" t="s">
        <v>120</v>
      </c>
      <c r="D6989" s="36" t="s">
        <v>29259</v>
      </c>
      <c r="E6989" s="36" t="s">
        <v>17298</v>
      </c>
      <c r="F6989" s="36" t="s">
        <v>18205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23752</v>
      </c>
      <c r="C6990" s="36" t="s">
        <v>120</v>
      </c>
      <c r="D6990" s="36" t="s">
        <v>29260</v>
      </c>
      <c r="E6990" s="36" t="s">
        <v>16973</v>
      </c>
      <c r="F6990" s="36" t="s">
        <v>18205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20363</v>
      </c>
      <c r="C6991" s="36" t="s">
        <v>120</v>
      </c>
      <c r="D6991" s="36" t="s">
        <v>29245</v>
      </c>
      <c r="E6991" s="36" t="s">
        <v>17359</v>
      </c>
      <c r="F6991" s="36" t="s">
        <v>18205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24565</v>
      </c>
      <c r="C6992" s="36" t="s">
        <v>120</v>
      </c>
      <c r="D6992" s="36" t="s">
        <v>17417</v>
      </c>
      <c r="E6992" s="36" t="s">
        <v>17997</v>
      </c>
      <c r="F6992" s="36" t="s">
        <v>18210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20697</v>
      </c>
      <c r="C6993" s="36" t="s">
        <v>120</v>
      </c>
      <c r="D6993" s="36" t="s">
        <v>17423</v>
      </c>
      <c r="E6993" s="36" t="s">
        <v>17351</v>
      </c>
      <c r="F6993" s="36" t="s">
        <v>18210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28489</v>
      </c>
      <c r="C6994" s="36" t="s">
        <v>120</v>
      </c>
      <c r="D6994" s="36" t="s">
        <v>17429</v>
      </c>
      <c r="E6994" s="36" t="s">
        <v>16836</v>
      </c>
      <c r="F6994" s="36" t="s">
        <v>18210</v>
      </c>
      <c r="G6994" s="36" t="s">
        <v>121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28527</v>
      </c>
      <c r="C6995" s="36" t="s">
        <v>120</v>
      </c>
      <c r="D6995" s="36" t="s">
        <v>29300</v>
      </c>
      <c r="E6995" s="36" t="s">
        <v>17075</v>
      </c>
      <c r="F6995" s="36" t="s">
        <v>18210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20738</v>
      </c>
      <c r="C6996" s="36" t="s">
        <v>120</v>
      </c>
      <c r="D6996" s="36" t="s">
        <v>29301</v>
      </c>
      <c r="E6996" s="36" t="s">
        <v>17006</v>
      </c>
      <c r="F6996" s="36" t="s">
        <v>18210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15774</v>
      </c>
      <c r="C6997" s="36" t="s">
        <v>120</v>
      </c>
      <c r="D6997" s="36" t="s">
        <v>26799</v>
      </c>
      <c r="E6997" s="36" t="s">
        <v>17050</v>
      </c>
      <c r="F6997" s="36" t="s">
        <v>18210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25316</v>
      </c>
      <c r="C6998" s="36" t="s">
        <v>120</v>
      </c>
      <c r="D6998" s="36" t="s">
        <v>18786</v>
      </c>
      <c r="E6998" s="36" t="s">
        <v>16836</v>
      </c>
      <c r="F6998" s="36" t="s">
        <v>18251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25366</v>
      </c>
      <c r="C6999" s="36" t="s">
        <v>120</v>
      </c>
      <c r="D6999" s="36" t="s">
        <v>19822</v>
      </c>
      <c r="E6999" s="36" t="s">
        <v>17075</v>
      </c>
      <c r="F6999" s="36" t="s">
        <v>18251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25321</v>
      </c>
      <c r="C7000" s="36" t="s">
        <v>120</v>
      </c>
      <c r="D7000" s="36" t="s">
        <v>18785</v>
      </c>
      <c r="E7000" s="36" t="s">
        <v>17548</v>
      </c>
      <c r="F7000" s="36" t="s">
        <v>18252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13429</v>
      </c>
      <c r="C7001" s="36" t="s">
        <v>120</v>
      </c>
      <c r="D7001" s="36" t="s">
        <v>29317</v>
      </c>
      <c r="E7001" s="36" t="s">
        <v>16836</v>
      </c>
      <c r="F7001" s="36" t="s">
        <v>18248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8611</v>
      </c>
      <c r="C7002" s="36" t="s">
        <v>120</v>
      </c>
      <c r="D7002" s="36" t="s">
        <v>24490</v>
      </c>
      <c r="E7002" s="36" t="s">
        <v>17399</v>
      </c>
      <c r="F7002" s="36" t="s">
        <v>18253</v>
      </c>
      <c r="G7002" s="36" t="s">
        <v>121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23202</v>
      </c>
      <c r="C7003" s="36" t="s">
        <v>188</v>
      </c>
      <c r="D7003" s="36" t="s">
        <v>28027</v>
      </c>
      <c r="E7003" s="36" t="s">
        <v>16819</v>
      </c>
      <c r="F7003" s="36" t="s">
        <v>18032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24685</v>
      </c>
      <c r="C7004" s="36" t="s">
        <v>188</v>
      </c>
      <c r="D7004" s="36" t="s">
        <v>22501</v>
      </c>
      <c r="E7004" s="36" t="s">
        <v>16960</v>
      </c>
      <c r="F7004" s="36" t="s">
        <v>18032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22125</v>
      </c>
      <c r="C7005" s="36" t="s">
        <v>188</v>
      </c>
      <c r="D7005" s="36" t="s">
        <v>28029</v>
      </c>
      <c r="E7005" s="36" t="s">
        <v>16914</v>
      </c>
      <c r="F7005" s="36" t="s">
        <v>18032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23388</v>
      </c>
      <c r="C7006" s="36" t="s">
        <v>188</v>
      </c>
      <c r="D7006" s="36" t="s">
        <v>18204</v>
      </c>
      <c r="E7006" s="36" t="s">
        <v>16916</v>
      </c>
      <c r="F7006" s="36" t="s">
        <v>18032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21724</v>
      </c>
      <c r="C7007" s="36" t="s">
        <v>188</v>
      </c>
      <c r="D7007" s="36" t="s">
        <v>17820</v>
      </c>
      <c r="E7007" s="36" t="s">
        <v>16960</v>
      </c>
      <c r="F7007" s="36" t="s">
        <v>18032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23648</v>
      </c>
      <c r="C7008" s="36" t="s">
        <v>188</v>
      </c>
      <c r="D7008" s="36" t="s">
        <v>18785</v>
      </c>
      <c r="E7008" s="36" t="s">
        <v>16916</v>
      </c>
      <c r="F7008" s="36" t="s">
        <v>18032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20280</v>
      </c>
      <c r="C7009" s="36" t="s">
        <v>188</v>
      </c>
      <c r="D7009" s="36" t="s">
        <v>18781</v>
      </c>
      <c r="E7009" s="36" t="s">
        <v>16960</v>
      </c>
      <c r="F7009" s="36" t="s">
        <v>18032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22742</v>
      </c>
      <c r="C7010" s="36" t="s">
        <v>188</v>
      </c>
      <c r="D7010" s="36" t="s">
        <v>21386</v>
      </c>
      <c r="E7010" s="36" t="s">
        <v>16912</v>
      </c>
      <c r="F7010" s="36" t="s">
        <v>18032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19917</v>
      </c>
      <c r="C7011" s="36" t="s">
        <v>188</v>
      </c>
      <c r="D7011" s="36" t="s">
        <v>20400</v>
      </c>
      <c r="E7011" s="36" t="s">
        <v>16951</v>
      </c>
      <c r="F7011" s="36" t="s">
        <v>18032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19918</v>
      </c>
      <c r="C7012" s="36" t="s">
        <v>188</v>
      </c>
      <c r="D7012" s="36" t="s">
        <v>18786</v>
      </c>
      <c r="E7012" s="36" t="s">
        <v>16878</v>
      </c>
      <c r="F7012" s="36" t="s">
        <v>18032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19525</v>
      </c>
      <c r="C7013" s="36" t="s">
        <v>188</v>
      </c>
      <c r="D7013" s="36" t="s">
        <v>18768</v>
      </c>
      <c r="E7013" s="36" t="s">
        <v>16878</v>
      </c>
      <c r="F7013" s="36" t="s">
        <v>18032</v>
      </c>
      <c r="G7013" s="36" t="s">
        <v>123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19919</v>
      </c>
      <c r="C7014" s="36" t="s">
        <v>188</v>
      </c>
      <c r="D7014" s="36" t="s">
        <v>17436</v>
      </c>
      <c r="E7014" s="36" t="s">
        <v>16880</v>
      </c>
      <c r="F7014" s="36" t="s">
        <v>18032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19526</v>
      </c>
      <c r="C7015" s="36" t="s">
        <v>188</v>
      </c>
      <c r="D7015" s="36" t="s">
        <v>23851</v>
      </c>
      <c r="E7015" s="36" t="s">
        <v>16826</v>
      </c>
      <c r="F7015" s="36" t="s">
        <v>18032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19212</v>
      </c>
      <c r="C7016" s="36" t="s">
        <v>188</v>
      </c>
      <c r="D7016" s="36" t="s">
        <v>23159</v>
      </c>
      <c r="E7016" s="36" t="s">
        <v>16973</v>
      </c>
      <c r="F7016" s="36" t="s">
        <v>18032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19527</v>
      </c>
      <c r="C7017" s="36" t="s">
        <v>188</v>
      </c>
      <c r="D7017" s="36" t="s">
        <v>24193</v>
      </c>
      <c r="E7017" s="36" t="s">
        <v>16841</v>
      </c>
      <c r="F7017" s="36" t="s">
        <v>18032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24686</v>
      </c>
      <c r="C7018" s="36" t="s">
        <v>188</v>
      </c>
      <c r="D7018" s="36" t="s">
        <v>17437</v>
      </c>
      <c r="E7018" s="36" t="s">
        <v>17391</v>
      </c>
      <c r="F7018" s="36" t="s">
        <v>18032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26075</v>
      </c>
      <c r="C7019" s="36" t="s">
        <v>188</v>
      </c>
      <c r="D7019" s="36" t="s">
        <v>23771</v>
      </c>
      <c r="E7019" s="36" t="s">
        <v>17032</v>
      </c>
      <c r="F7019" s="36" t="s">
        <v>18032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25021</v>
      </c>
      <c r="C7020" s="36" t="s">
        <v>188</v>
      </c>
      <c r="D7020" s="36" t="s">
        <v>24486</v>
      </c>
      <c r="E7020" s="36" t="s">
        <v>17393</v>
      </c>
      <c r="F7020" s="36" t="s">
        <v>18032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8268</v>
      </c>
      <c r="C7021" s="36" t="s">
        <v>188</v>
      </c>
      <c r="D7021" s="36" t="s">
        <v>24488</v>
      </c>
      <c r="E7021" s="36" t="s">
        <v>17484</v>
      </c>
      <c r="F7021" s="36" t="s">
        <v>18032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13888</v>
      </c>
      <c r="C7022" s="36" t="s">
        <v>188</v>
      </c>
      <c r="D7022" s="36" t="s">
        <v>24471</v>
      </c>
      <c r="E7022" s="36" t="s">
        <v>17379</v>
      </c>
      <c r="F7022" s="36" t="s">
        <v>18032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/>
      <c r="B7023" s="36" t="s">
        <v>22372</v>
      </c>
      <c r="C7023" s="36" t="s">
        <v>188</v>
      </c>
      <c r="D7023" s="36" t="s">
        <v>24521</v>
      </c>
      <c r="E7023" s="36" t="s">
        <v>22373</v>
      </c>
      <c r="F7023" s="36" t="s">
        <v>18032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/>
      <c r="B7024" s="36" t="s">
        <v>26843</v>
      </c>
      <c r="C7024" s="36" t="s">
        <v>188</v>
      </c>
      <c r="D7024" s="36" t="s">
        <v>24623</v>
      </c>
      <c r="E7024" s="36" t="s">
        <v>17666</v>
      </c>
      <c r="F7024" s="36" t="s">
        <v>18032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27918</v>
      </c>
      <c r="C7025" s="36" t="s">
        <v>188</v>
      </c>
      <c r="D7025" s="36" t="s">
        <v>17462</v>
      </c>
      <c r="E7025" s="36" t="s">
        <v>16912</v>
      </c>
      <c r="F7025" s="36" t="s">
        <v>18199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25230</v>
      </c>
      <c r="C7026" s="36" t="s">
        <v>188</v>
      </c>
      <c r="D7026" s="36" t="s">
        <v>17742</v>
      </c>
      <c r="E7026" s="36" t="s">
        <v>17014</v>
      </c>
      <c r="F7026" s="36" t="s">
        <v>18199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22783</v>
      </c>
      <c r="C7027" s="36" t="s">
        <v>188</v>
      </c>
      <c r="D7027" s="36" t="s">
        <v>24248</v>
      </c>
      <c r="E7027" s="36" t="s">
        <v>16827</v>
      </c>
      <c r="F7027" s="36" t="s">
        <v>18199</v>
      </c>
      <c r="G7027" s="36" t="s">
        <v>123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24779</v>
      </c>
      <c r="C7028" s="36" t="s">
        <v>188</v>
      </c>
      <c r="D7028" s="36" t="s">
        <v>17743</v>
      </c>
      <c r="E7028" s="36" t="s">
        <v>17265</v>
      </c>
      <c r="F7028" s="36" t="s">
        <v>18199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23227</v>
      </c>
      <c r="C7029" s="36" t="s">
        <v>188</v>
      </c>
      <c r="D7029" s="36" t="s">
        <v>28699</v>
      </c>
      <c r="E7029" s="36" t="s">
        <v>16827</v>
      </c>
      <c r="F7029" s="36" t="s">
        <v>18199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22995</v>
      </c>
      <c r="C7030" s="36" t="s">
        <v>188</v>
      </c>
      <c r="D7030" s="36" t="s">
        <v>18935</v>
      </c>
      <c r="E7030" s="36" t="s">
        <v>17006</v>
      </c>
      <c r="F7030" s="36" t="s">
        <v>18199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23228</v>
      </c>
      <c r="C7031" s="36" t="s">
        <v>188</v>
      </c>
      <c r="D7031" s="36" t="s">
        <v>18069</v>
      </c>
      <c r="E7031" s="36" t="s">
        <v>16927</v>
      </c>
      <c r="F7031" s="36" t="s">
        <v>18199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23413</v>
      </c>
      <c r="C7032" s="36" t="s">
        <v>188</v>
      </c>
      <c r="D7032" s="36" t="s">
        <v>28853</v>
      </c>
      <c r="E7032" s="36" t="s">
        <v>16841</v>
      </c>
      <c r="F7032" s="36" t="s">
        <v>18199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25231</v>
      </c>
      <c r="C7033" s="36" t="s">
        <v>188</v>
      </c>
      <c r="D7033" s="36" t="s">
        <v>18936</v>
      </c>
      <c r="E7033" s="36" t="s">
        <v>17412</v>
      </c>
      <c r="F7033" s="36" t="s">
        <v>18199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23670</v>
      </c>
      <c r="C7034" s="36" t="s">
        <v>188</v>
      </c>
      <c r="D7034" s="36" t="s">
        <v>29120</v>
      </c>
      <c r="E7034" s="36" t="s">
        <v>17072</v>
      </c>
      <c r="F7034" s="36" t="s">
        <v>18199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23414</v>
      </c>
      <c r="C7035" s="36" t="s">
        <v>188</v>
      </c>
      <c r="D7035" s="36" t="s">
        <v>29121</v>
      </c>
      <c r="E7035" s="36" t="s">
        <v>16862</v>
      </c>
      <c r="F7035" s="36" t="s">
        <v>18199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23671</v>
      </c>
      <c r="C7036" s="36" t="s">
        <v>188</v>
      </c>
      <c r="D7036" s="36" t="s">
        <v>29122</v>
      </c>
      <c r="E7036" s="36" t="s">
        <v>17339</v>
      </c>
      <c r="F7036" s="36" t="s">
        <v>18199</v>
      </c>
      <c r="G7036" s="36" t="s">
        <v>123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25882</v>
      </c>
      <c r="C7037" s="36" t="s">
        <v>188</v>
      </c>
      <c r="D7037" s="36" t="s">
        <v>28598</v>
      </c>
      <c r="E7037" s="36" t="s">
        <v>17249</v>
      </c>
      <c r="F7037" s="36" t="s">
        <v>18199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26287</v>
      </c>
      <c r="C7038" s="36" t="s">
        <v>188</v>
      </c>
      <c r="D7038" s="36" t="s">
        <v>28599</v>
      </c>
      <c r="E7038" s="36" t="s">
        <v>17399</v>
      </c>
      <c r="F7038" s="36" t="s">
        <v>18199</v>
      </c>
      <c r="G7038" s="36" t="s">
        <v>123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23834</v>
      </c>
      <c r="C7039" s="36" t="s">
        <v>188</v>
      </c>
      <c r="D7039" s="36" t="s">
        <v>29129</v>
      </c>
      <c r="E7039" s="36" t="s">
        <v>17471</v>
      </c>
      <c r="F7039" s="36" t="s">
        <v>18199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27919</v>
      </c>
      <c r="C7040" s="36" t="s">
        <v>188</v>
      </c>
      <c r="D7040" s="36" t="s">
        <v>29193</v>
      </c>
      <c r="E7040" s="36" t="s">
        <v>17704</v>
      </c>
      <c r="F7040" s="36" t="s">
        <v>18199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28221</v>
      </c>
      <c r="C7041" s="36" t="s">
        <v>188</v>
      </c>
      <c r="D7041" s="36" t="s">
        <v>26634</v>
      </c>
      <c r="E7041" s="36" t="s">
        <v>17207</v>
      </c>
      <c r="F7041" s="36" t="s">
        <v>18205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23754</v>
      </c>
      <c r="C7042" s="36" t="s">
        <v>188</v>
      </c>
      <c r="D7042" s="36" t="s">
        <v>28485</v>
      </c>
      <c r="E7042" s="36" t="s">
        <v>17367</v>
      </c>
      <c r="F7042" s="36" t="s">
        <v>18205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24534</v>
      </c>
      <c r="C7043" s="36" t="s">
        <v>188</v>
      </c>
      <c r="D7043" s="36" t="s">
        <v>26635</v>
      </c>
      <c r="E7043" s="36" t="s">
        <v>17575</v>
      </c>
      <c r="F7043" s="36" t="s">
        <v>18205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24535</v>
      </c>
      <c r="C7044" s="36" t="s">
        <v>188</v>
      </c>
      <c r="D7044" s="36" t="s">
        <v>29243</v>
      </c>
      <c r="E7044" s="36" t="s">
        <v>16939</v>
      </c>
      <c r="F7044" s="36" t="s">
        <v>18205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23755</v>
      </c>
      <c r="C7045" s="36" t="s">
        <v>188</v>
      </c>
      <c r="D7045" s="36" t="s">
        <v>26627</v>
      </c>
      <c r="E7045" s="36" t="s">
        <v>17196</v>
      </c>
      <c r="F7045" s="36" t="s">
        <v>18205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25282</v>
      </c>
      <c r="C7046" s="36" t="s">
        <v>188</v>
      </c>
      <c r="D7046" s="36" t="s">
        <v>26628</v>
      </c>
      <c r="E7046" s="36" t="s">
        <v>16866</v>
      </c>
      <c r="F7046" s="36" t="s">
        <v>18205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28222</v>
      </c>
      <c r="C7047" s="36" t="s">
        <v>188</v>
      </c>
      <c r="D7047" s="36" t="s">
        <v>29244</v>
      </c>
      <c r="E7047" s="36" t="s">
        <v>17176</v>
      </c>
      <c r="F7047" s="36" t="s">
        <v>18205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28223</v>
      </c>
      <c r="C7048" s="36" t="s">
        <v>188</v>
      </c>
      <c r="D7048" s="36" t="s">
        <v>26629</v>
      </c>
      <c r="E7048" s="36" t="s">
        <v>17293</v>
      </c>
      <c r="F7048" s="36" t="s">
        <v>18205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20365</v>
      </c>
      <c r="C7049" s="36" t="s">
        <v>188</v>
      </c>
      <c r="D7049" s="36" t="s">
        <v>29245</v>
      </c>
      <c r="E7049" s="36" t="s">
        <v>20366</v>
      </c>
      <c r="F7049" s="36" t="s">
        <v>18205</v>
      </c>
      <c r="G7049" s="36" t="s">
        <v>123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20740</v>
      </c>
      <c r="C7050" s="36" t="s">
        <v>188</v>
      </c>
      <c r="D7050" s="36" t="s">
        <v>17417</v>
      </c>
      <c r="E7050" s="36" t="s">
        <v>16838</v>
      </c>
      <c r="F7050" s="36" t="s">
        <v>18210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15775</v>
      </c>
      <c r="C7051" s="36" t="s">
        <v>188</v>
      </c>
      <c r="D7051" s="36" t="s">
        <v>26797</v>
      </c>
      <c r="E7051" s="36" t="s">
        <v>17027</v>
      </c>
      <c r="F7051" s="36" t="s">
        <v>18210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15776</v>
      </c>
      <c r="C7052" s="36" t="s">
        <v>188</v>
      </c>
      <c r="D7052" s="36" t="s">
        <v>17841</v>
      </c>
      <c r="E7052" s="36" t="s">
        <v>24889</v>
      </c>
      <c r="F7052" s="36" t="s">
        <v>18210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18861</v>
      </c>
      <c r="C7053" s="36" t="s">
        <v>188</v>
      </c>
      <c r="D7053" s="36" t="s">
        <v>20400</v>
      </c>
      <c r="E7053" s="36" t="s">
        <v>16836</v>
      </c>
      <c r="F7053" s="36" t="s">
        <v>18251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18862</v>
      </c>
      <c r="C7054" s="36" t="s">
        <v>188</v>
      </c>
      <c r="D7054" s="36" t="s">
        <v>23159</v>
      </c>
      <c r="E7054" s="36" t="s">
        <v>18003</v>
      </c>
      <c r="F7054" s="36" t="s">
        <v>18251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13431</v>
      </c>
      <c r="C7055" s="36" t="s">
        <v>188</v>
      </c>
      <c r="D7055" s="36" t="s">
        <v>18837</v>
      </c>
      <c r="E7055" s="36" t="s">
        <v>16836</v>
      </c>
      <c r="F7055" s="36" t="s">
        <v>18248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29004</v>
      </c>
      <c r="C7056" s="36" t="s">
        <v>120</v>
      </c>
      <c r="D7056" s="36" t="s">
        <v>24946</v>
      </c>
      <c r="E7056" s="36" t="s">
        <v>16884</v>
      </c>
      <c r="F7056" s="36" t="s">
        <v>18032</v>
      </c>
      <c r="G7056" s="36" t="s">
        <v>121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27086</v>
      </c>
      <c r="C7057" s="36" t="s">
        <v>120</v>
      </c>
      <c r="D7057" s="36" t="s">
        <v>27087</v>
      </c>
      <c r="E7057" s="36" t="s">
        <v>16874</v>
      </c>
      <c r="F7057" s="36" t="s">
        <v>18032</v>
      </c>
      <c r="G7057" s="36" t="s">
        <v>121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20868</v>
      </c>
      <c r="C7058" s="36" t="s">
        <v>120</v>
      </c>
      <c r="D7058" s="36" t="s">
        <v>18067</v>
      </c>
      <c r="E7058" s="36" t="s">
        <v>16862</v>
      </c>
      <c r="F7058" s="36" t="s">
        <v>18032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16291</v>
      </c>
      <c r="C7059" s="36" t="s">
        <v>120</v>
      </c>
      <c r="D7059" s="36" t="s">
        <v>18148</v>
      </c>
      <c r="E7059" s="36" t="s">
        <v>17219</v>
      </c>
      <c r="F7059" s="36" t="s">
        <v>18032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26623</v>
      </c>
      <c r="C7060" s="36" t="s">
        <v>120</v>
      </c>
      <c r="D7060" s="36" t="s">
        <v>19031</v>
      </c>
      <c r="E7060" s="36" t="s">
        <v>16927</v>
      </c>
      <c r="F7060" s="36" t="s">
        <v>18032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25493</v>
      </c>
      <c r="C7061" s="36" t="s">
        <v>120</v>
      </c>
      <c r="D7061" s="36" t="s">
        <v>16851</v>
      </c>
      <c r="E7061" s="36" t="s">
        <v>17018</v>
      </c>
      <c r="F7061" s="36" t="s">
        <v>18199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25494</v>
      </c>
      <c r="C7062" s="36" t="s">
        <v>120</v>
      </c>
      <c r="D7062" s="36" t="s">
        <v>17073</v>
      </c>
      <c r="E7062" s="36" t="s">
        <v>16935</v>
      </c>
      <c r="F7062" s="36" t="s">
        <v>18199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25525</v>
      </c>
      <c r="C7063" s="36" t="s">
        <v>120</v>
      </c>
      <c r="D7063" s="36" t="s">
        <v>17074</v>
      </c>
      <c r="E7063" s="36" t="s">
        <v>17058</v>
      </c>
      <c r="F7063" s="36" t="s">
        <v>18199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25495</v>
      </c>
      <c r="C7064" s="36" t="s">
        <v>120</v>
      </c>
      <c r="D7064" s="36" t="s">
        <v>16857</v>
      </c>
      <c r="E7064" s="36" t="s">
        <v>16920</v>
      </c>
      <c r="F7064" s="36" t="s">
        <v>18199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25496</v>
      </c>
      <c r="C7065" s="36" t="s">
        <v>120</v>
      </c>
      <c r="D7065" s="36" t="s">
        <v>16859</v>
      </c>
      <c r="E7065" s="36" t="s">
        <v>16958</v>
      </c>
      <c r="F7065" s="36" t="s">
        <v>18199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16438</v>
      </c>
      <c r="C7066" s="36" t="s">
        <v>120</v>
      </c>
      <c r="D7066" s="36" t="s">
        <v>16998</v>
      </c>
      <c r="E7066" s="36" t="s">
        <v>17072</v>
      </c>
      <c r="F7066" s="36" t="s">
        <v>18205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16292</v>
      </c>
      <c r="C7067" s="36" t="s">
        <v>188</v>
      </c>
      <c r="D7067" s="36" t="s">
        <v>17930</v>
      </c>
      <c r="E7067" s="36" t="s">
        <v>16876</v>
      </c>
      <c r="F7067" s="36" t="s">
        <v>18032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16293</v>
      </c>
      <c r="C7068" s="36" t="s">
        <v>188</v>
      </c>
      <c r="D7068" s="36" t="s">
        <v>18066</v>
      </c>
      <c r="E7068" s="36" t="s">
        <v>17006</v>
      </c>
      <c r="F7068" s="36" t="s">
        <v>18032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28563</v>
      </c>
      <c r="C7069" s="36" t="s">
        <v>188</v>
      </c>
      <c r="D7069" s="36" t="s">
        <v>17065</v>
      </c>
      <c r="E7069" s="36" t="s">
        <v>16877</v>
      </c>
      <c r="F7069" s="36" t="s">
        <v>18210</v>
      </c>
      <c r="G7069" s="36" t="s">
        <v>123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27416</v>
      </c>
      <c r="C7070" s="36" t="s">
        <v>120</v>
      </c>
      <c r="D7070" s="36" t="s">
        <v>17547</v>
      </c>
      <c r="E7070" s="36" t="s">
        <v>16819</v>
      </c>
      <c r="F7070" s="36" t="s">
        <v>18199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27920</v>
      </c>
      <c r="C7071" s="36" t="s">
        <v>188</v>
      </c>
      <c r="D7071" s="36" t="s">
        <v>16873</v>
      </c>
      <c r="E7071" s="36" t="s">
        <v>16819</v>
      </c>
      <c r="F7071" s="36" t="s">
        <v>18199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9918</v>
      </c>
      <c r="C7072" s="36" t="s">
        <v>120</v>
      </c>
      <c r="D7072" s="36" t="s">
        <v>17081</v>
      </c>
      <c r="E7072" s="36" t="s">
        <v>16835</v>
      </c>
      <c r="F7072" s="36" t="s">
        <v>18252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9769</v>
      </c>
      <c r="C7073" s="36" t="s">
        <v>120</v>
      </c>
      <c r="D7073" s="36" t="s">
        <v>16847</v>
      </c>
      <c r="E7073" s="36" t="s">
        <v>17368</v>
      </c>
      <c r="F7073" s="36" t="s">
        <v>18252</v>
      </c>
      <c r="G7073" s="36" t="s">
        <v>123</v>
      </c>
      <c r="H7073" s="1"/>
      <c r="I7073" s="1"/>
      <c r="K7073" s="1"/>
    </row>
    <row r="7074" spans="1:11" customFormat="1" ht="15" hidden="1" x14ac:dyDescent="0.25">
      <c r="A7074" s="36"/>
      <c r="B7074" s="36" t="s">
        <v>26033</v>
      </c>
      <c r="C7074" s="36" t="s">
        <v>120</v>
      </c>
      <c r="D7074" s="36" t="s">
        <v>20393</v>
      </c>
      <c r="E7074" s="36" t="s">
        <v>17078</v>
      </c>
      <c r="F7074" s="36" t="s">
        <v>18032</v>
      </c>
      <c r="G7074" s="36" t="s">
        <v>121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25804</v>
      </c>
      <c r="C7075" s="36" t="s">
        <v>120</v>
      </c>
      <c r="D7075" s="36" t="s">
        <v>20556</v>
      </c>
      <c r="E7075" s="36" t="s">
        <v>25402</v>
      </c>
      <c r="F7075" s="36" t="s">
        <v>18032</v>
      </c>
      <c r="G7075" s="36" t="s">
        <v>121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12670</v>
      </c>
      <c r="C7076" s="36" t="s">
        <v>120</v>
      </c>
      <c r="D7076" s="36" t="s">
        <v>26077</v>
      </c>
      <c r="E7076" s="36" t="s">
        <v>17162</v>
      </c>
      <c r="F7076" s="36" t="s">
        <v>18032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26176</v>
      </c>
      <c r="C7077" s="36" t="s">
        <v>120</v>
      </c>
      <c r="D7077" s="36" t="s">
        <v>26055</v>
      </c>
      <c r="E7077" s="36" t="s">
        <v>16947</v>
      </c>
      <c r="F7077" s="36" t="s">
        <v>18032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19037</v>
      </c>
      <c r="C7078" s="36" t="s">
        <v>120</v>
      </c>
      <c r="D7078" s="36" t="s">
        <v>26078</v>
      </c>
      <c r="E7078" s="36" t="s">
        <v>17159</v>
      </c>
      <c r="F7078" s="36" t="s">
        <v>18032</v>
      </c>
      <c r="G7078" s="36" t="s">
        <v>121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27088</v>
      </c>
      <c r="C7079" s="36" t="s">
        <v>120</v>
      </c>
      <c r="D7079" s="36" t="s">
        <v>26056</v>
      </c>
      <c r="E7079" s="36" t="s">
        <v>17420</v>
      </c>
      <c r="F7079" s="36" t="s">
        <v>18032</v>
      </c>
      <c r="G7079" s="36" t="s">
        <v>121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22506</v>
      </c>
      <c r="C7080" s="36" t="s">
        <v>120</v>
      </c>
      <c r="D7080" s="36" t="s">
        <v>26079</v>
      </c>
      <c r="E7080" s="36" t="s">
        <v>16939</v>
      </c>
      <c r="F7080" s="36" t="s">
        <v>18032</v>
      </c>
      <c r="G7080" s="36" t="s">
        <v>121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24027</v>
      </c>
      <c r="C7081" s="36" t="s">
        <v>120</v>
      </c>
      <c r="D7081" s="36" t="s">
        <v>26057</v>
      </c>
      <c r="E7081" s="36" t="s">
        <v>17755</v>
      </c>
      <c r="F7081" s="36" t="s">
        <v>18032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24430</v>
      </c>
      <c r="C7082" s="36" t="s">
        <v>120</v>
      </c>
      <c r="D7082" s="36" t="s">
        <v>26080</v>
      </c>
      <c r="E7082" s="36" t="s">
        <v>17121</v>
      </c>
      <c r="F7082" s="36" t="s">
        <v>18032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20247</v>
      </c>
      <c r="C7083" s="36" t="s">
        <v>120</v>
      </c>
      <c r="D7083" s="36" t="s">
        <v>26058</v>
      </c>
      <c r="E7083" s="36" t="s">
        <v>16963</v>
      </c>
      <c r="F7083" s="36" t="s">
        <v>18032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14275</v>
      </c>
      <c r="C7084" s="36" t="s">
        <v>120</v>
      </c>
      <c r="D7084" s="36" t="s">
        <v>26081</v>
      </c>
      <c r="E7084" s="36" t="s">
        <v>17188</v>
      </c>
      <c r="F7084" s="36" t="s">
        <v>18032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25064</v>
      </c>
      <c r="C7085" s="36" t="s">
        <v>120</v>
      </c>
      <c r="D7085" s="36" t="s">
        <v>26082</v>
      </c>
      <c r="E7085" s="36" t="s">
        <v>17006</v>
      </c>
      <c r="F7085" s="36" t="s">
        <v>18032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19038</v>
      </c>
      <c r="C7086" s="36" t="s">
        <v>120</v>
      </c>
      <c r="D7086" s="36" t="s">
        <v>17879</v>
      </c>
      <c r="E7086" s="36" t="s">
        <v>17232</v>
      </c>
      <c r="F7086" s="36" t="s">
        <v>18032</v>
      </c>
      <c r="G7086" s="36" t="s">
        <v>121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12355</v>
      </c>
      <c r="C7087" s="36" t="s">
        <v>120</v>
      </c>
      <c r="D7087" s="36" t="s">
        <v>26083</v>
      </c>
      <c r="E7087" s="36" t="s">
        <v>17006</v>
      </c>
      <c r="F7087" s="36" t="s">
        <v>18032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20869</v>
      </c>
      <c r="C7088" s="36" t="s">
        <v>120</v>
      </c>
      <c r="D7088" s="36" t="s">
        <v>26059</v>
      </c>
      <c r="E7088" s="36" t="s">
        <v>16923</v>
      </c>
      <c r="F7088" s="36" t="s">
        <v>18032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16103</v>
      </c>
      <c r="C7089" s="36" t="s">
        <v>120</v>
      </c>
      <c r="D7089" s="36" t="s">
        <v>26170</v>
      </c>
      <c r="E7089" s="36" t="s">
        <v>16845</v>
      </c>
      <c r="F7089" s="36" t="s">
        <v>18032</v>
      </c>
      <c r="G7089" s="36" t="s">
        <v>121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20248</v>
      </c>
      <c r="C7090" s="36" t="s">
        <v>120</v>
      </c>
      <c r="D7090" s="36" t="s">
        <v>26177</v>
      </c>
      <c r="E7090" s="36" t="s">
        <v>16951</v>
      </c>
      <c r="F7090" s="36" t="s">
        <v>18032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16104</v>
      </c>
      <c r="C7091" s="36" t="s">
        <v>120</v>
      </c>
      <c r="D7091" s="36" t="s">
        <v>26178</v>
      </c>
      <c r="E7091" s="36" t="s">
        <v>16912</v>
      </c>
      <c r="F7091" s="36" t="s">
        <v>18032</v>
      </c>
      <c r="G7091" s="36" t="s">
        <v>121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20870</v>
      </c>
      <c r="C7092" s="36" t="s">
        <v>120</v>
      </c>
      <c r="D7092" s="36" t="s">
        <v>26060</v>
      </c>
      <c r="E7092" s="36" t="s">
        <v>16842</v>
      </c>
      <c r="F7092" s="36" t="s">
        <v>18032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9657</v>
      </c>
      <c r="C7093" s="36" t="s">
        <v>120</v>
      </c>
      <c r="D7093" s="36" t="s">
        <v>26084</v>
      </c>
      <c r="E7093" s="36" t="s">
        <v>16848</v>
      </c>
      <c r="F7093" s="36" t="s">
        <v>18032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29161</v>
      </c>
      <c r="C7094" s="36" t="s">
        <v>120</v>
      </c>
      <c r="D7094" s="36" t="s">
        <v>29162</v>
      </c>
      <c r="E7094" s="36" t="s">
        <v>16903</v>
      </c>
      <c r="F7094" s="36" t="s">
        <v>18199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27417</v>
      </c>
      <c r="C7095" s="36" t="s">
        <v>120</v>
      </c>
      <c r="D7095" s="36" t="s">
        <v>27418</v>
      </c>
      <c r="E7095" s="36" t="s">
        <v>17274</v>
      </c>
      <c r="F7095" s="36" t="s">
        <v>18199</v>
      </c>
      <c r="G7095" s="36" t="s">
        <v>121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27419</v>
      </c>
      <c r="C7096" s="36" t="s">
        <v>120</v>
      </c>
      <c r="D7096" s="36" t="s">
        <v>18022</v>
      </c>
      <c r="E7096" s="36" t="s">
        <v>17011</v>
      </c>
      <c r="F7096" s="36" t="s">
        <v>18199</v>
      </c>
      <c r="G7096" s="36" t="s">
        <v>121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25144</v>
      </c>
      <c r="C7097" s="36" t="s">
        <v>120</v>
      </c>
      <c r="D7097" s="36" t="s">
        <v>26227</v>
      </c>
      <c r="E7097" s="36" t="s">
        <v>17091</v>
      </c>
      <c r="F7097" s="36" t="s">
        <v>18199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27420</v>
      </c>
      <c r="C7098" s="36" t="s">
        <v>120</v>
      </c>
      <c r="D7098" s="36" t="s">
        <v>17955</v>
      </c>
      <c r="E7098" s="36" t="s">
        <v>17654</v>
      </c>
      <c r="F7098" s="36" t="s">
        <v>18199</v>
      </c>
      <c r="G7098" s="36" t="s">
        <v>121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25145</v>
      </c>
      <c r="C7099" s="36" t="s">
        <v>120</v>
      </c>
      <c r="D7099" s="36" t="s">
        <v>17956</v>
      </c>
      <c r="E7099" s="36" t="s">
        <v>17653</v>
      </c>
      <c r="F7099" s="36" t="s">
        <v>18199</v>
      </c>
      <c r="G7099" s="36" t="s">
        <v>121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25146</v>
      </c>
      <c r="C7100" s="36" t="s">
        <v>120</v>
      </c>
      <c r="D7100" s="36" t="s">
        <v>26228</v>
      </c>
      <c r="E7100" s="36" t="s">
        <v>16889</v>
      </c>
      <c r="F7100" s="36" t="s">
        <v>18199</v>
      </c>
      <c r="G7100" s="36" t="s">
        <v>121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27421</v>
      </c>
      <c r="C7101" s="36" t="s">
        <v>120</v>
      </c>
      <c r="D7101" s="36" t="s">
        <v>27422</v>
      </c>
      <c r="E7101" s="36" t="s">
        <v>17237</v>
      </c>
      <c r="F7101" s="36" t="s">
        <v>18199</v>
      </c>
      <c r="G7101" s="36" t="s">
        <v>121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25147</v>
      </c>
      <c r="C7102" s="36" t="s">
        <v>120</v>
      </c>
      <c r="D7102" s="36" t="s">
        <v>26229</v>
      </c>
      <c r="E7102" s="36" t="s">
        <v>17196</v>
      </c>
      <c r="F7102" s="36" t="s">
        <v>18199</v>
      </c>
      <c r="G7102" s="36" t="s">
        <v>121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24462</v>
      </c>
      <c r="C7103" s="36" t="s">
        <v>120</v>
      </c>
      <c r="D7103" s="36" t="s">
        <v>17599</v>
      </c>
      <c r="E7103" s="36" t="s">
        <v>17154</v>
      </c>
      <c r="F7103" s="36" t="s">
        <v>18199</v>
      </c>
      <c r="G7103" s="36" t="s">
        <v>121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27651</v>
      </c>
      <c r="C7104" s="36" t="s">
        <v>120</v>
      </c>
      <c r="D7104" s="36" t="s">
        <v>27652</v>
      </c>
      <c r="E7104" s="36" t="s">
        <v>16885</v>
      </c>
      <c r="F7104" s="36" t="s">
        <v>18199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24463</v>
      </c>
      <c r="C7105" s="36" t="s">
        <v>120</v>
      </c>
      <c r="D7105" s="36" t="s">
        <v>17600</v>
      </c>
      <c r="E7105" s="36" t="s">
        <v>17326</v>
      </c>
      <c r="F7105" s="36" t="s">
        <v>18199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21753</v>
      </c>
      <c r="C7106" s="36" t="s">
        <v>120</v>
      </c>
      <c r="D7106" s="36" t="s">
        <v>17601</v>
      </c>
      <c r="E7106" s="36" t="s">
        <v>17365</v>
      </c>
      <c r="F7106" s="36" t="s">
        <v>18199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27423</v>
      </c>
      <c r="C7107" s="36" t="s">
        <v>120</v>
      </c>
      <c r="D7107" s="36" t="s">
        <v>27424</v>
      </c>
      <c r="E7107" s="36" t="s">
        <v>17372</v>
      </c>
      <c r="F7107" s="36" t="s">
        <v>18199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27653</v>
      </c>
      <c r="C7108" s="36" t="s">
        <v>120</v>
      </c>
      <c r="D7108" s="36" t="s">
        <v>27654</v>
      </c>
      <c r="E7108" s="36" t="s">
        <v>17011</v>
      </c>
      <c r="F7108" s="36" t="s">
        <v>18199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15970</v>
      </c>
      <c r="C7109" s="36" t="s">
        <v>120</v>
      </c>
      <c r="D7109" s="36" t="s">
        <v>24546</v>
      </c>
      <c r="E7109" s="36" t="s">
        <v>17328</v>
      </c>
      <c r="F7109" s="36" t="s">
        <v>18205</v>
      </c>
      <c r="G7109" s="36" t="s">
        <v>121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15971</v>
      </c>
      <c r="C7110" s="36" t="s">
        <v>120</v>
      </c>
      <c r="D7110" s="36" t="s">
        <v>26342</v>
      </c>
      <c r="E7110" s="36" t="s">
        <v>17007</v>
      </c>
      <c r="F7110" s="36" t="s">
        <v>18205</v>
      </c>
      <c r="G7110" s="36" t="s">
        <v>121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24820</v>
      </c>
      <c r="C7111" s="36" t="s">
        <v>120</v>
      </c>
      <c r="D7111" s="36" t="s">
        <v>24591</v>
      </c>
      <c r="E7111" s="36" t="s">
        <v>24362</v>
      </c>
      <c r="F7111" s="36" t="s">
        <v>18205</v>
      </c>
      <c r="G7111" s="36" t="s">
        <v>121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24821</v>
      </c>
      <c r="C7112" s="36" t="s">
        <v>120</v>
      </c>
      <c r="D7112" s="36" t="s">
        <v>26327</v>
      </c>
      <c r="E7112" s="36" t="s">
        <v>17752</v>
      </c>
      <c r="F7112" s="36" t="s">
        <v>18205</v>
      </c>
      <c r="G7112" s="36" t="s">
        <v>121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28420</v>
      </c>
      <c r="C7113" s="36" t="s">
        <v>120</v>
      </c>
      <c r="D7113" s="36" t="s">
        <v>28232</v>
      </c>
      <c r="E7113" s="36" t="s">
        <v>16876</v>
      </c>
      <c r="F7113" s="36" t="s">
        <v>18205</v>
      </c>
      <c r="G7113" s="36" t="s">
        <v>121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23897</v>
      </c>
      <c r="C7114" s="36" t="s">
        <v>120</v>
      </c>
      <c r="D7114" s="36" t="s">
        <v>23231</v>
      </c>
      <c r="E7114" s="36" t="s">
        <v>17384</v>
      </c>
      <c r="F7114" s="36" t="s">
        <v>18210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15714</v>
      </c>
      <c r="C7115" s="36" t="s">
        <v>120</v>
      </c>
      <c r="D7115" s="36" t="s">
        <v>17956</v>
      </c>
      <c r="E7115" s="36" t="s">
        <v>17030</v>
      </c>
      <c r="F7115" s="36" t="s">
        <v>18210</v>
      </c>
      <c r="G7115" s="36" t="s">
        <v>121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23898</v>
      </c>
      <c r="C7116" s="36" t="s">
        <v>120</v>
      </c>
      <c r="D7116" s="36" t="s">
        <v>17598</v>
      </c>
      <c r="E7116" s="36" t="s">
        <v>17332</v>
      </c>
      <c r="F7116" s="36" t="s">
        <v>18210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18969</v>
      </c>
      <c r="C7117" s="36" t="s">
        <v>188</v>
      </c>
      <c r="D7117" s="36" t="s">
        <v>17878</v>
      </c>
      <c r="E7117" s="36" t="s">
        <v>16845</v>
      </c>
      <c r="F7117" s="36" t="s">
        <v>18032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26844</v>
      </c>
      <c r="C7118" s="36" t="s">
        <v>188</v>
      </c>
      <c r="D7118" s="36" t="s">
        <v>26845</v>
      </c>
      <c r="E7118" s="36" t="s">
        <v>16875</v>
      </c>
      <c r="F7118" s="36" t="s">
        <v>18032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21529</v>
      </c>
      <c r="C7119" s="36" t="s">
        <v>188</v>
      </c>
      <c r="D7119" s="36" t="s">
        <v>26052</v>
      </c>
      <c r="E7119" s="36" t="s">
        <v>16842</v>
      </c>
      <c r="F7119" s="36" t="s">
        <v>18032</v>
      </c>
      <c r="G7119" s="36" t="s">
        <v>123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14276</v>
      </c>
      <c r="C7120" s="36" t="s">
        <v>188</v>
      </c>
      <c r="D7120" s="36" t="s">
        <v>26076</v>
      </c>
      <c r="E7120" s="36" t="s">
        <v>16848</v>
      </c>
      <c r="F7120" s="36" t="s">
        <v>18032</v>
      </c>
      <c r="G7120" s="36" t="s">
        <v>123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22547</v>
      </c>
      <c r="C7121" s="36" t="s">
        <v>188</v>
      </c>
      <c r="D7121" s="36" t="s">
        <v>26077</v>
      </c>
      <c r="E7121" s="36" t="s">
        <v>17000</v>
      </c>
      <c r="F7121" s="36" t="s">
        <v>18032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18970</v>
      </c>
      <c r="C7122" s="36" t="s">
        <v>188</v>
      </c>
      <c r="D7122" s="36" t="s">
        <v>26053</v>
      </c>
      <c r="E7122" s="36" t="s">
        <v>17136</v>
      </c>
      <c r="F7122" s="36" t="s">
        <v>18032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16807</v>
      </c>
      <c r="C7123" s="36" t="s">
        <v>188</v>
      </c>
      <c r="D7123" s="36" t="s">
        <v>26054</v>
      </c>
      <c r="E7123" s="36" t="s">
        <v>16850</v>
      </c>
      <c r="F7123" s="36" t="s">
        <v>18032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21146</v>
      </c>
      <c r="C7124" s="36" t="s">
        <v>188</v>
      </c>
      <c r="D7124" s="36" t="s">
        <v>26055</v>
      </c>
      <c r="E7124" s="36" t="s">
        <v>16962</v>
      </c>
      <c r="F7124" s="36" t="s">
        <v>18032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18971</v>
      </c>
      <c r="C7125" s="36" t="s">
        <v>188</v>
      </c>
      <c r="D7125" s="36" t="s">
        <v>26078</v>
      </c>
      <c r="E7125" s="36" t="s">
        <v>16884</v>
      </c>
      <c r="F7125" s="36" t="s">
        <v>18032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21147</v>
      </c>
      <c r="C7126" s="36" t="s">
        <v>188</v>
      </c>
      <c r="D7126" s="36" t="s">
        <v>26056</v>
      </c>
      <c r="E7126" s="36" t="s">
        <v>16827</v>
      </c>
      <c r="F7126" s="36" t="s">
        <v>18032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24095</v>
      </c>
      <c r="C7127" s="36" t="s">
        <v>188</v>
      </c>
      <c r="D7127" s="36" t="s">
        <v>26079</v>
      </c>
      <c r="E7127" s="36" t="s">
        <v>17546</v>
      </c>
      <c r="F7127" s="36" t="s">
        <v>18032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20281</v>
      </c>
      <c r="C7128" s="36" t="s">
        <v>188</v>
      </c>
      <c r="D7128" s="36" t="s">
        <v>26057</v>
      </c>
      <c r="E7128" s="36" t="s">
        <v>17327</v>
      </c>
      <c r="F7128" s="36" t="s">
        <v>18032</v>
      </c>
      <c r="G7128" s="36" t="s">
        <v>123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20975</v>
      </c>
      <c r="C7129" s="36" t="s">
        <v>188</v>
      </c>
      <c r="D7129" s="36" t="s">
        <v>26080</v>
      </c>
      <c r="E7129" s="36" t="s">
        <v>17196</v>
      </c>
      <c r="F7129" s="36" t="s">
        <v>18032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20282</v>
      </c>
      <c r="C7130" s="36" t="s">
        <v>188</v>
      </c>
      <c r="D7130" s="36" t="s">
        <v>26058</v>
      </c>
      <c r="E7130" s="36" t="s">
        <v>17075</v>
      </c>
      <c r="F7130" s="36" t="s">
        <v>18032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14277</v>
      </c>
      <c r="C7131" s="36" t="s">
        <v>188</v>
      </c>
      <c r="D7131" s="36" t="s">
        <v>26081</v>
      </c>
      <c r="E7131" s="36" t="s">
        <v>16864</v>
      </c>
      <c r="F7131" s="36" t="s">
        <v>18032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21725</v>
      </c>
      <c r="C7132" s="36" t="s">
        <v>188</v>
      </c>
      <c r="D7132" s="36" t="s">
        <v>26082</v>
      </c>
      <c r="E7132" s="36" t="s">
        <v>17674</v>
      </c>
      <c r="F7132" s="36" t="s">
        <v>18032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20976</v>
      </c>
      <c r="C7133" s="36" t="s">
        <v>188</v>
      </c>
      <c r="D7133" s="36" t="s">
        <v>17879</v>
      </c>
      <c r="E7133" s="36" t="s">
        <v>17090</v>
      </c>
      <c r="F7133" s="36" t="s">
        <v>18032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25781</v>
      </c>
      <c r="C7134" s="36" t="s">
        <v>188</v>
      </c>
      <c r="D7134" s="36" t="s">
        <v>26083</v>
      </c>
      <c r="E7134" s="36" t="s">
        <v>17270</v>
      </c>
      <c r="F7134" s="36" t="s">
        <v>18032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19213</v>
      </c>
      <c r="C7135" s="36" t="s">
        <v>188</v>
      </c>
      <c r="D7135" s="36" t="s">
        <v>26059</v>
      </c>
      <c r="E7135" s="36" t="s">
        <v>17483</v>
      </c>
      <c r="F7135" s="36" t="s">
        <v>18032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21530</v>
      </c>
      <c r="C7136" s="36" t="s">
        <v>188</v>
      </c>
      <c r="D7136" s="36" t="s">
        <v>26060</v>
      </c>
      <c r="E7136" s="36" t="s">
        <v>17610</v>
      </c>
      <c r="F7136" s="36" t="s">
        <v>18032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8269</v>
      </c>
      <c r="C7137" s="36" t="s">
        <v>188</v>
      </c>
      <c r="D7137" s="36" t="s">
        <v>26084</v>
      </c>
      <c r="E7137" s="36" t="s">
        <v>17763</v>
      </c>
      <c r="F7137" s="36" t="s">
        <v>18032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24510</v>
      </c>
      <c r="C7138" s="36" t="s">
        <v>188</v>
      </c>
      <c r="D7138" s="36" t="s">
        <v>18025</v>
      </c>
      <c r="E7138" s="36" t="s">
        <v>17334</v>
      </c>
      <c r="F7138" s="36" t="s">
        <v>18199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27921</v>
      </c>
      <c r="C7139" s="36" t="s">
        <v>188</v>
      </c>
      <c r="D7139" s="36" t="s">
        <v>27922</v>
      </c>
      <c r="E7139" s="36" t="s">
        <v>17577</v>
      </c>
      <c r="F7139" s="36" t="s">
        <v>18199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24150</v>
      </c>
      <c r="C7140" s="36" t="s">
        <v>188</v>
      </c>
      <c r="D7140" s="36" t="s">
        <v>17592</v>
      </c>
      <c r="E7140" s="36" t="s">
        <v>17055</v>
      </c>
      <c r="F7140" s="36" t="s">
        <v>18199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23672</v>
      </c>
      <c r="C7141" s="36" t="s">
        <v>188</v>
      </c>
      <c r="D7141" s="36" t="s">
        <v>17593</v>
      </c>
      <c r="E7141" s="36" t="s">
        <v>17261</v>
      </c>
      <c r="F7141" s="36" t="s">
        <v>18199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27923</v>
      </c>
      <c r="C7142" s="36" t="s">
        <v>188</v>
      </c>
      <c r="D7142" s="36" t="s">
        <v>27418</v>
      </c>
      <c r="E7142" s="36" t="s">
        <v>17018</v>
      </c>
      <c r="F7142" s="36" t="s">
        <v>18199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27924</v>
      </c>
      <c r="C7143" s="36" t="s">
        <v>188</v>
      </c>
      <c r="D7143" s="36" t="s">
        <v>27925</v>
      </c>
      <c r="E7143" s="36" t="s">
        <v>17368</v>
      </c>
      <c r="F7143" s="36" t="s">
        <v>18199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25232</v>
      </c>
      <c r="C7144" s="36" t="s">
        <v>188</v>
      </c>
      <c r="D7144" s="36" t="s">
        <v>18022</v>
      </c>
      <c r="E7144" s="36" t="s">
        <v>17445</v>
      </c>
      <c r="F7144" s="36" t="s">
        <v>18199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26288</v>
      </c>
      <c r="C7145" s="36" t="s">
        <v>188</v>
      </c>
      <c r="D7145" s="36" t="s">
        <v>26289</v>
      </c>
      <c r="E7145" s="36" t="s">
        <v>17270</v>
      </c>
      <c r="F7145" s="36" t="s">
        <v>18199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25233</v>
      </c>
      <c r="C7146" s="36" t="s">
        <v>188</v>
      </c>
      <c r="D7146" s="36" t="s">
        <v>26227</v>
      </c>
      <c r="E7146" s="36" t="s">
        <v>16894</v>
      </c>
      <c r="F7146" s="36" t="s">
        <v>18199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23415</v>
      </c>
      <c r="C7147" s="36" t="s">
        <v>188</v>
      </c>
      <c r="D7147" s="36" t="s">
        <v>17955</v>
      </c>
      <c r="E7147" s="36" t="s">
        <v>16940</v>
      </c>
      <c r="F7147" s="36" t="s">
        <v>18199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25234</v>
      </c>
      <c r="C7148" s="36" t="s">
        <v>188</v>
      </c>
      <c r="D7148" s="36" t="s">
        <v>17956</v>
      </c>
      <c r="E7148" s="36" t="s">
        <v>17512</v>
      </c>
      <c r="F7148" s="36" t="s">
        <v>18199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25556</v>
      </c>
      <c r="C7149" s="36" t="s">
        <v>188</v>
      </c>
      <c r="D7149" s="36" t="s">
        <v>26228</v>
      </c>
      <c r="E7149" s="36" t="s">
        <v>17604</v>
      </c>
      <c r="F7149" s="36" t="s">
        <v>18199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24511</v>
      </c>
      <c r="C7150" s="36" t="s">
        <v>188</v>
      </c>
      <c r="D7150" s="36" t="s">
        <v>17599</v>
      </c>
      <c r="E7150" s="36" t="s">
        <v>17039</v>
      </c>
      <c r="F7150" s="36" t="s">
        <v>18199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27926</v>
      </c>
      <c r="C7151" s="36" t="s">
        <v>188</v>
      </c>
      <c r="D7151" s="36" t="s">
        <v>27424</v>
      </c>
      <c r="E7151" s="36" t="s">
        <v>17265</v>
      </c>
      <c r="F7151" s="36" t="s">
        <v>18199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27927</v>
      </c>
      <c r="C7152" s="36" t="s">
        <v>188</v>
      </c>
      <c r="D7152" s="36" t="s">
        <v>27654</v>
      </c>
      <c r="E7152" s="36" t="s">
        <v>16878</v>
      </c>
      <c r="F7152" s="36" t="s">
        <v>18199</v>
      </c>
      <c r="G7152" s="36" t="s">
        <v>123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15972</v>
      </c>
      <c r="C7153" s="36" t="s">
        <v>188</v>
      </c>
      <c r="D7153" s="36" t="s">
        <v>24544</v>
      </c>
      <c r="E7153" s="36" t="s">
        <v>17962</v>
      </c>
      <c r="F7153" s="36" t="s">
        <v>18205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28224</v>
      </c>
      <c r="C7154" s="36" t="s">
        <v>188</v>
      </c>
      <c r="D7154" s="36" t="s">
        <v>28225</v>
      </c>
      <c r="E7154" s="36" t="s">
        <v>17207</v>
      </c>
      <c r="F7154" s="36" t="s">
        <v>18205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28226</v>
      </c>
      <c r="C7155" s="36" t="s">
        <v>188</v>
      </c>
      <c r="D7155" s="36" t="s">
        <v>28227</v>
      </c>
      <c r="E7155" s="36" t="s">
        <v>17493</v>
      </c>
      <c r="F7155" s="36" t="s">
        <v>18205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28228</v>
      </c>
      <c r="C7156" s="36" t="s">
        <v>188</v>
      </c>
      <c r="D7156" s="36" t="s">
        <v>28229</v>
      </c>
      <c r="E7156" s="36" t="s">
        <v>17088</v>
      </c>
      <c r="F7156" s="36" t="s">
        <v>18205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25602</v>
      </c>
      <c r="C7157" s="36" t="s">
        <v>188</v>
      </c>
      <c r="D7157" s="36" t="s">
        <v>26325</v>
      </c>
      <c r="E7157" s="36" t="s">
        <v>16940</v>
      </c>
      <c r="F7157" s="36" t="s">
        <v>18205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28230</v>
      </c>
      <c r="C7158" s="36" t="s">
        <v>188</v>
      </c>
      <c r="D7158" s="36" t="s">
        <v>27717</v>
      </c>
      <c r="E7158" s="36" t="s">
        <v>17028</v>
      </c>
      <c r="F7158" s="36" t="s">
        <v>18205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24798</v>
      </c>
      <c r="C7159" s="36" t="s">
        <v>188</v>
      </c>
      <c r="D7159" s="36" t="s">
        <v>26326</v>
      </c>
      <c r="E7159" s="36" t="s">
        <v>18378</v>
      </c>
      <c r="F7159" s="36" t="s">
        <v>18205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24799</v>
      </c>
      <c r="C7160" s="36" t="s">
        <v>188</v>
      </c>
      <c r="D7160" s="36" t="s">
        <v>26327</v>
      </c>
      <c r="E7160" s="36" t="s">
        <v>16850</v>
      </c>
      <c r="F7160" s="36" t="s">
        <v>18205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28231</v>
      </c>
      <c r="C7161" s="36" t="s">
        <v>188</v>
      </c>
      <c r="D7161" s="36" t="s">
        <v>28232</v>
      </c>
      <c r="E7161" s="36" t="s">
        <v>28233</v>
      </c>
      <c r="F7161" s="36" t="s">
        <v>18205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15777</v>
      </c>
      <c r="C7162" s="36" t="s">
        <v>188</v>
      </c>
      <c r="D7162" s="36" t="s">
        <v>26367</v>
      </c>
      <c r="E7162" s="36" t="s">
        <v>17261</v>
      </c>
      <c r="F7162" s="36" t="s">
        <v>18210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15778</v>
      </c>
      <c r="C7163" s="36" t="s">
        <v>188</v>
      </c>
      <c r="D7163" s="36" t="s">
        <v>26368</v>
      </c>
      <c r="E7163" s="36" t="s">
        <v>17162</v>
      </c>
      <c r="F7163" s="36" t="s">
        <v>18210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9770</v>
      </c>
      <c r="C7164" s="36" t="s">
        <v>188</v>
      </c>
      <c r="D7164" s="36" t="s">
        <v>26052</v>
      </c>
      <c r="E7164" s="36" t="s">
        <v>17867</v>
      </c>
      <c r="F7164" s="36" t="s">
        <v>18248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16400</v>
      </c>
      <c r="C7165" s="36" t="s">
        <v>120</v>
      </c>
      <c r="D7165" s="36" t="s">
        <v>23855</v>
      </c>
      <c r="E7165" s="36" t="s">
        <v>16903</v>
      </c>
      <c r="F7165" s="36" t="s">
        <v>18250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15658</v>
      </c>
      <c r="C7166" s="36" t="s">
        <v>188</v>
      </c>
      <c r="D7166" s="36" t="s">
        <v>23884</v>
      </c>
      <c r="E7166" s="36" t="s">
        <v>16903</v>
      </c>
      <c r="F7166" s="36" t="s">
        <v>18250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27089</v>
      </c>
      <c r="C7167" s="36" t="s">
        <v>120</v>
      </c>
      <c r="D7167" s="36" t="s">
        <v>27090</v>
      </c>
      <c r="E7167" s="36" t="s">
        <v>16982</v>
      </c>
      <c r="F7167" s="36" t="s">
        <v>18032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20000</v>
      </c>
      <c r="C7168" s="36" t="s">
        <v>120</v>
      </c>
      <c r="D7168" s="36" t="s">
        <v>27091</v>
      </c>
      <c r="E7168" s="36" t="s">
        <v>17231</v>
      </c>
      <c r="F7168" s="36" t="s">
        <v>18032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19851</v>
      </c>
      <c r="C7169" s="36" t="s">
        <v>120</v>
      </c>
      <c r="D7169" s="36" t="s">
        <v>27092</v>
      </c>
      <c r="E7169" s="36" t="s">
        <v>16979</v>
      </c>
      <c r="F7169" s="36" t="s">
        <v>18032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27425</v>
      </c>
      <c r="C7170" s="36" t="s">
        <v>120</v>
      </c>
      <c r="D7170" s="36" t="s">
        <v>27426</v>
      </c>
      <c r="E7170" s="36" t="s">
        <v>16876</v>
      </c>
      <c r="F7170" s="36" t="s">
        <v>18199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26846</v>
      </c>
      <c r="C7171" s="36" t="s">
        <v>188</v>
      </c>
      <c r="D7171" s="36" t="s">
        <v>17862</v>
      </c>
      <c r="E7171" s="36" t="s">
        <v>16885</v>
      </c>
      <c r="F7171" s="36" t="s">
        <v>18032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19920</v>
      </c>
      <c r="C7172" s="36" t="s">
        <v>188</v>
      </c>
      <c r="D7172" s="36" t="s">
        <v>18631</v>
      </c>
      <c r="E7172" s="36" t="s">
        <v>17653</v>
      </c>
      <c r="F7172" s="36" t="s">
        <v>18032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26010</v>
      </c>
      <c r="C7173" s="36" t="s">
        <v>120</v>
      </c>
      <c r="D7173" s="36" t="s">
        <v>17635</v>
      </c>
      <c r="E7173" s="36" t="s">
        <v>16841</v>
      </c>
      <c r="F7173" s="36" t="s">
        <v>18251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27928</v>
      </c>
      <c r="C7174" s="36" t="s">
        <v>188</v>
      </c>
      <c r="D7174" s="36" t="s">
        <v>17181</v>
      </c>
      <c r="E7174" s="36" t="s">
        <v>16874</v>
      </c>
      <c r="F7174" s="36" t="s">
        <v>18199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26011</v>
      </c>
      <c r="C7175" s="36" t="s">
        <v>188</v>
      </c>
      <c r="D7175" s="36" t="s">
        <v>17200</v>
      </c>
      <c r="E7175" s="36" t="s">
        <v>16841</v>
      </c>
      <c r="F7175" s="36" t="s">
        <v>18251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/>
      <c r="B7176" s="36" t="s">
        <v>16482</v>
      </c>
      <c r="C7176" s="36" t="s">
        <v>120</v>
      </c>
      <c r="D7176" s="36" t="s">
        <v>26847</v>
      </c>
      <c r="E7176" s="36" t="s">
        <v>16825</v>
      </c>
      <c r="F7176" s="36" t="s">
        <v>18032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16386</v>
      </c>
      <c r="C7177" s="36" t="s">
        <v>120</v>
      </c>
      <c r="D7177" s="36" t="s">
        <v>26624</v>
      </c>
      <c r="E7177" s="36" t="s">
        <v>16842</v>
      </c>
      <c r="F7177" s="36" t="s">
        <v>18032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16294</v>
      </c>
      <c r="C7178" s="36" t="s">
        <v>120</v>
      </c>
      <c r="D7178" s="36" t="s">
        <v>26625</v>
      </c>
      <c r="E7178" s="36" t="s">
        <v>16951</v>
      </c>
      <c r="F7178" s="36" t="s">
        <v>18032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21669</v>
      </c>
      <c r="C7179" s="36" t="s">
        <v>120</v>
      </c>
      <c r="D7179" s="36" t="s">
        <v>26977</v>
      </c>
      <c r="E7179" s="36" t="s">
        <v>21444</v>
      </c>
      <c r="F7179" s="36" t="s">
        <v>18032</v>
      </c>
      <c r="G7179" s="36" t="s">
        <v>121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20910</v>
      </c>
      <c r="C7180" s="36" t="s">
        <v>120</v>
      </c>
      <c r="D7180" s="36" t="s">
        <v>26626</v>
      </c>
      <c r="E7180" s="36" t="s">
        <v>17350</v>
      </c>
      <c r="F7180" s="36" t="s">
        <v>18032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20911</v>
      </c>
      <c r="C7181" s="36" t="s">
        <v>120</v>
      </c>
      <c r="D7181" s="36" t="s">
        <v>26627</v>
      </c>
      <c r="E7181" s="36" t="s">
        <v>16933</v>
      </c>
      <c r="F7181" s="36" t="s">
        <v>18032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20614</v>
      </c>
      <c r="C7182" s="36" t="s">
        <v>120</v>
      </c>
      <c r="D7182" s="36" t="s">
        <v>26628</v>
      </c>
      <c r="E7182" s="36" t="s">
        <v>16931</v>
      </c>
      <c r="F7182" s="36" t="s">
        <v>18032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19723</v>
      </c>
      <c r="C7183" s="36" t="s">
        <v>120</v>
      </c>
      <c r="D7183" s="36" t="s">
        <v>26629</v>
      </c>
      <c r="E7183" s="36" t="s">
        <v>17021</v>
      </c>
      <c r="F7183" s="36" t="s">
        <v>18032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20451</v>
      </c>
      <c r="C7184" s="36" t="s">
        <v>120</v>
      </c>
      <c r="D7184" s="36" t="s">
        <v>26630</v>
      </c>
      <c r="E7184" s="36" t="s">
        <v>16959</v>
      </c>
      <c r="F7184" s="36" t="s">
        <v>18032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19433</v>
      </c>
      <c r="C7185" s="36" t="s">
        <v>120</v>
      </c>
      <c r="D7185" s="36" t="s">
        <v>26849</v>
      </c>
      <c r="E7185" s="36" t="s">
        <v>16875</v>
      </c>
      <c r="F7185" s="36" t="s">
        <v>18032</v>
      </c>
      <c r="G7185" s="36" t="s">
        <v>121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19000</v>
      </c>
      <c r="C7186" s="36" t="s">
        <v>120</v>
      </c>
      <c r="D7186" s="36" t="s">
        <v>26631</v>
      </c>
      <c r="E7186" s="36" t="s">
        <v>16916</v>
      </c>
      <c r="F7186" s="36" t="s">
        <v>18032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16105</v>
      </c>
      <c r="C7187" s="36" t="s">
        <v>120</v>
      </c>
      <c r="D7187" s="36" t="s">
        <v>26851</v>
      </c>
      <c r="E7187" s="36" t="s">
        <v>16958</v>
      </c>
      <c r="F7187" s="36" t="s">
        <v>18032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16106</v>
      </c>
      <c r="C7188" s="36" t="s">
        <v>120</v>
      </c>
      <c r="D7188" s="36" t="s">
        <v>26852</v>
      </c>
      <c r="E7188" s="36" t="s">
        <v>16822</v>
      </c>
      <c r="F7188" s="36" t="s">
        <v>18032</v>
      </c>
      <c r="G7188" s="36" t="s">
        <v>121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16453</v>
      </c>
      <c r="C7189" s="36" t="s">
        <v>120</v>
      </c>
      <c r="D7189" s="36" t="s">
        <v>26475</v>
      </c>
      <c r="E7189" s="36" t="s">
        <v>18013</v>
      </c>
      <c r="F7189" s="36" t="s">
        <v>18032</v>
      </c>
      <c r="G7189" s="36" t="s">
        <v>121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9659</v>
      </c>
      <c r="C7190" s="36" t="s">
        <v>120</v>
      </c>
      <c r="D7190" s="36" t="s">
        <v>26476</v>
      </c>
      <c r="E7190" s="36" t="s">
        <v>17325</v>
      </c>
      <c r="F7190" s="36" t="s">
        <v>18032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21463</v>
      </c>
      <c r="C7191" s="36" t="s">
        <v>120</v>
      </c>
      <c r="D7191" s="36" t="s">
        <v>17408</v>
      </c>
      <c r="E7191" s="36" t="s">
        <v>18378</v>
      </c>
      <c r="F7191" s="36" t="s">
        <v>18032</v>
      </c>
      <c r="G7191" s="36" t="s">
        <v>121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16295</v>
      </c>
      <c r="C7192" s="36" t="s">
        <v>120</v>
      </c>
      <c r="D7192" s="36" t="s">
        <v>26632</v>
      </c>
      <c r="E7192" s="36" t="s">
        <v>17553</v>
      </c>
      <c r="F7192" s="36" t="s">
        <v>18032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13889</v>
      </c>
      <c r="C7193" s="36" t="s">
        <v>120</v>
      </c>
      <c r="D7193" s="36" t="s">
        <v>26633</v>
      </c>
      <c r="E7193" s="36" t="s">
        <v>18285</v>
      </c>
      <c r="F7193" s="36" t="s">
        <v>18032</v>
      </c>
      <c r="G7193" s="36" t="s">
        <v>123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14278</v>
      </c>
      <c r="C7194" s="36" t="s">
        <v>120</v>
      </c>
      <c r="D7194" s="36" t="s">
        <v>26634</v>
      </c>
      <c r="E7194" s="36" t="s">
        <v>17469</v>
      </c>
      <c r="F7194" s="36" t="s">
        <v>18032</v>
      </c>
      <c r="G7194" s="36" t="s">
        <v>123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13890</v>
      </c>
      <c r="C7195" s="36" t="s">
        <v>120</v>
      </c>
      <c r="D7195" s="36" t="s">
        <v>26635</v>
      </c>
      <c r="E7195" s="36" t="s">
        <v>17522</v>
      </c>
      <c r="F7195" s="36" t="s">
        <v>18032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16296</v>
      </c>
      <c r="C7196" s="36" t="s">
        <v>120</v>
      </c>
      <c r="D7196" s="36" t="s">
        <v>26636</v>
      </c>
      <c r="E7196" s="36" t="s">
        <v>16832</v>
      </c>
      <c r="F7196" s="36" t="s">
        <v>18032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14961</v>
      </c>
      <c r="C7197" s="36" t="s">
        <v>120</v>
      </c>
      <c r="D7197" s="36" t="s">
        <v>27655</v>
      </c>
      <c r="E7197" s="36" t="s">
        <v>16827</v>
      </c>
      <c r="F7197" s="36" t="s">
        <v>18199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27656</v>
      </c>
      <c r="C7198" s="36" t="s">
        <v>120</v>
      </c>
      <c r="D7198" s="36" t="s">
        <v>16976</v>
      </c>
      <c r="E7198" s="36" t="s">
        <v>17498</v>
      </c>
      <c r="F7198" s="36" t="s">
        <v>18199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23009</v>
      </c>
      <c r="C7199" s="36" t="s">
        <v>120</v>
      </c>
      <c r="D7199" s="36" t="s">
        <v>23982</v>
      </c>
      <c r="E7199" s="36" t="s">
        <v>16984</v>
      </c>
      <c r="F7199" s="36" t="s">
        <v>18199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23246</v>
      </c>
      <c r="C7200" s="36" t="s">
        <v>120</v>
      </c>
      <c r="D7200" s="36" t="s">
        <v>23984</v>
      </c>
      <c r="E7200" s="36" t="s">
        <v>20397</v>
      </c>
      <c r="F7200" s="36" t="s">
        <v>18199</v>
      </c>
      <c r="G7200" s="36" t="s">
        <v>121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23238</v>
      </c>
      <c r="C7201" s="36" t="s">
        <v>120</v>
      </c>
      <c r="D7201" s="36" t="s">
        <v>17454</v>
      </c>
      <c r="E7201" s="36" t="s">
        <v>17391</v>
      </c>
      <c r="F7201" s="36" t="s">
        <v>18199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23021</v>
      </c>
      <c r="C7202" s="36" t="s">
        <v>120</v>
      </c>
      <c r="D7202" s="36" t="s">
        <v>17455</v>
      </c>
      <c r="E7202" s="36" t="s">
        <v>17088</v>
      </c>
      <c r="F7202" s="36" t="s">
        <v>18199</v>
      </c>
      <c r="G7202" s="36" t="s">
        <v>121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21754</v>
      </c>
      <c r="C7203" s="36" t="s">
        <v>120</v>
      </c>
      <c r="D7203" s="36" t="s">
        <v>27657</v>
      </c>
      <c r="E7203" s="36" t="s">
        <v>17399</v>
      </c>
      <c r="F7203" s="36" t="s">
        <v>18199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22596</v>
      </c>
      <c r="C7204" s="36" t="s">
        <v>120</v>
      </c>
      <c r="D7204" s="36" t="s">
        <v>16992</v>
      </c>
      <c r="E7204" s="36" t="s">
        <v>16843</v>
      </c>
      <c r="F7204" s="36" t="s">
        <v>18199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24184</v>
      </c>
      <c r="C7205" s="36" t="s">
        <v>120</v>
      </c>
      <c r="D7205" s="36" t="s">
        <v>23986</v>
      </c>
      <c r="E7205" s="36" t="s">
        <v>17389</v>
      </c>
      <c r="F7205" s="36" t="s">
        <v>18199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21174</v>
      </c>
      <c r="C7206" s="36" t="s">
        <v>120</v>
      </c>
      <c r="D7206" s="36" t="s">
        <v>17779</v>
      </c>
      <c r="E7206" s="36" t="s">
        <v>17121</v>
      </c>
      <c r="F7206" s="36" t="s">
        <v>18199</v>
      </c>
      <c r="G7206" s="36" t="s">
        <v>121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23691</v>
      </c>
      <c r="C7207" s="36" t="s">
        <v>120</v>
      </c>
      <c r="D7207" s="36" t="s">
        <v>24001</v>
      </c>
      <c r="E7207" s="36" t="s">
        <v>17345</v>
      </c>
      <c r="F7207" s="36" t="s">
        <v>18199</v>
      </c>
      <c r="G7207" s="36" t="s">
        <v>121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15872</v>
      </c>
      <c r="C7208" s="36" t="s">
        <v>120</v>
      </c>
      <c r="D7208" s="36" t="s">
        <v>23030</v>
      </c>
      <c r="E7208" s="36" t="s">
        <v>16841</v>
      </c>
      <c r="F7208" s="36" t="s">
        <v>18199</v>
      </c>
      <c r="G7208" s="36" t="s">
        <v>121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21584</v>
      </c>
      <c r="C7209" s="36" t="s">
        <v>120</v>
      </c>
      <c r="D7209" s="36" t="s">
        <v>23994</v>
      </c>
      <c r="E7209" s="36" t="s">
        <v>16884</v>
      </c>
      <c r="F7209" s="36" t="s">
        <v>18199</v>
      </c>
      <c r="G7209" s="36" t="s">
        <v>121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21755</v>
      </c>
      <c r="C7210" s="36" t="s">
        <v>120</v>
      </c>
      <c r="D7210" s="36" t="s">
        <v>23989</v>
      </c>
      <c r="E7210" s="36" t="s">
        <v>16883</v>
      </c>
      <c r="F7210" s="36" t="s">
        <v>18199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25832</v>
      </c>
      <c r="C7211" s="36" t="s">
        <v>120</v>
      </c>
      <c r="D7211" s="36" t="s">
        <v>23996</v>
      </c>
      <c r="E7211" s="36" t="s">
        <v>16877</v>
      </c>
      <c r="F7211" s="36" t="s">
        <v>18199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21009</v>
      </c>
      <c r="C7212" s="36" t="s">
        <v>120</v>
      </c>
      <c r="D7212" s="36" t="s">
        <v>22838</v>
      </c>
      <c r="E7212" s="36" t="s">
        <v>16876</v>
      </c>
      <c r="F7212" s="36" t="s">
        <v>18199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15873</v>
      </c>
      <c r="C7213" s="36" t="s">
        <v>120</v>
      </c>
      <c r="D7213" s="36" t="s">
        <v>27658</v>
      </c>
      <c r="E7213" s="36" t="s">
        <v>16916</v>
      </c>
      <c r="F7213" s="36" t="s">
        <v>18199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27427</v>
      </c>
      <c r="C7214" s="36" t="s">
        <v>120</v>
      </c>
      <c r="D7214" s="36" t="s">
        <v>27428</v>
      </c>
      <c r="E7214" s="36" t="s">
        <v>18050</v>
      </c>
      <c r="F7214" s="36" t="s">
        <v>18199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21010</v>
      </c>
      <c r="C7215" s="36" t="s">
        <v>120</v>
      </c>
      <c r="D7215" s="36" t="s">
        <v>17453</v>
      </c>
      <c r="E7215" s="36" t="s">
        <v>17479</v>
      </c>
      <c r="F7215" s="36" t="s">
        <v>18199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14426</v>
      </c>
      <c r="C7216" s="36" t="s">
        <v>120</v>
      </c>
      <c r="D7216" s="36" t="s">
        <v>26868</v>
      </c>
      <c r="E7216" s="36" t="s">
        <v>16843</v>
      </c>
      <c r="F7216" s="36" t="s">
        <v>18199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8612</v>
      </c>
      <c r="C7217" s="36" t="s">
        <v>120</v>
      </c>
      <c r="D7217" s="36" t="s">
        <v>17423</v>
      </c>
      <c r="E7217" s="36" t="s">
        <v>17115</v>
      </c>
      <c r="F7217" s="36" t="s">
        <v>18205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19942</v>
      </c>
      <c r="C7218" s="36" t="s">
        <v>120</v>
      </c>
      <c r="D7218" s="36" t="s">
        <v>17415</v>
      </c>
      <c r="E7218" s="36" t="s">
        <v>17704</v>
      </c>
      <c r="F7218" s="36" t="s">
        <v>18205</v>
      </c>
      <c r="G7218" s="36" t="s">
        <v>121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22844</v>
      </c>
      <c r="C7219" s="36" t="s">
        <v>120</v>
      </c>
      <c r="D7219" s="36" t="s">
        <v>26578</v>
      </c>
      <c r="E7219" s="36" t="s">
        <v>17328</v>
      </c>
      <c r="F7219" s="36" t="s">
        <v>18205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23035</v>
      </c>
      <c r="C7220" s="36" t="s">
        <v>120</v>
      </c>
      <c r="D7220" s="36" t="s">
        <v>17421</v>
      </c>
      <c r="E7220" s="36" t="s">
        <v>16831</v>
      </c>
      <c r="F7220" s="36" t="s">
        <v>18205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19943</v>
      </c>
      <c r="C7221" s="36" t="s">
        <v>120</v>
      </c>
      <c r="D7221" s="36" t="s">
        <v>17429</v>
      </c>
      <c r="E7221" s="36" t="s">
        <v>17339</v>
      </c>
      <c r="F7221" s="36" t="s">
        <v>18205</v>
      </c>
      <c r="G7221" s="36" t="s">
        <v>121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23036</v>
      </c>
      <c r="C7222" s="36" t="s">
        <v>120</v>
      </c>
      <c r="D7222" s="36" t="s">
        <v>26798</v>
      </c>
      <c r="E7222" s="36" t="s">
        <v>17350</v>
      </c>
      <c r="F7222" s="36" t="s">
        <v>18205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23029</v>
      </c>
      <c r="C7223" s="36" t="s">
        <v>120</v>
      </c>
      <c r="D7223" s="36" t="s">
        <v>17729</v>
      </c>
      <c r="E7223" s="36" t="s">
        <v>16887</v>
      </c>
      <c r="F7223" s="36" t="s">
        <v>18205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22837</v>
      </c>
      <c r="C7224" s="36" t="s">
        <v>120</v>
      </c>
      <c r="D7224" s="36" t="s">
        <v>28421</v>
      </c>
      <c r="E7224" s="36" t="s">
        <v>16924</v>
      </c>
      <c r="F7224" s="36" t="s">
        <v>18205</v>
      </c>
      <c r="G7224" s="36" t="s">
        <v>121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14080</v>
      </c>
      <c r="C7225" s="36" t="s">
        <v>120</v>
      </c>
      <c r="D7225" s="36" t="s">
        <v>28235</v>
      </c>
      <c r="E7225" s="36" t="s">
        <v>18209</v>
      </c>
      <c r="F7225" s="36" t="s">
        <v>18205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8613</v>
      </c>
      <c r="C7226" s="36" t="s">
        <v>120</v>
      </c>
      <c r="D7226" s="36" t="s">
        <v>17411</v>
      </c>
      <c r="E7226" s="36" t="s">
        <v>17384</v>
      </c>
      <c r="F7226" s="36" t="s">
        <v>18205</v>
      </c>
      <c r="G7226" s="36" t="s">
        <v>121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15779</v>
      </c>
      <c r="C7227" s="36" t="s">
        <v>120</v>
      </c>
      <c r="D7227" s="36" t="s">
        <v>28528</v>
      </c>
      <c r="E7227" s="36" t="s">
        <v>16870</v>
      </c>
      <c r="F7227" s="36" t="s">
        <v>18210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23863</v>
      </c>
      <c r="C7228" s="36" t="s">
        <v>120</v>
      </c>
      <c r="D7228" s="36" t="s">
        <v>28490</v>
      </c>
      <c r="E7228" s="36" t="s">
        <v>16866</v>
      </c>
      <c r="F7228" s="36" t="s">
        <v>18210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21807</v>
      </c>
      <c r="C7229" s="36" t="s">
        <v>120</v>
      </c>
      <c r="D7229" s="36" t="s">
        <v>28529</v>
      </c>
      <c r="E7229" s="36" t="s">
        <v>16939</v>
      </c>
      <c r="F7229" s="36" t="s">
        <v>18210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23864</v>
      </c>
      <c r="C7230" s="36" t="s">
        <v>120</v>
      </c>
      <c r="D7230" s="36" t="s">
        <v>28491</v>
      </c>
      <c r="E7230" s="36" t="s">
        <v>16940</v>
      </c>
      <c r="F7230" s="36" t="s">
        <v>18210</v>
      </c>
      <c r="G7230" s="36" t="s">
        <v>121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21808</v>
      </c>
      <c r="C7231" s="36" t="s">
        <v>120</v>
      </c>
      <c r="D7231" s="36" t="s">
        <v>28530</v>
      </c>
      <c r="E7231" s="36" t="s">
        <v>16939</v>
      </c>
      <c r="F7231" s="36" t="s">
        <v>18210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21013</v>
      </c>
      <c r="C7232" s="36" t="s">
        <v>120</v>
      </c>
      <c r="D7232" s="36" t="s">
        <v>28492</v>
      </c>
      <c r="E7232" s="36" t="s">
        <v>16936</v>
      </c>
      <c r="F7232" s="36" t="s">
        <v>18210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25618</v>
      </c>
      <c r="C7233" s="36" t="s">
        <v>120</v>
      </c>
      <c r="D7233" s="36" t="s">
        <v>28531</v>
      </c>
      <c r="E7233" s="36" t="s">
        <v>17236</v>
      </c>
      <c r="F7233" s="36" t="s">
        <v>18210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15780</v>
      </c>
      <c r="C7234" s="36" t="s">
        <v>120</v>
      </c>
      <c r="D7234" s="36" t="s">
        <v>28532</v>
      </c>
      <c r="E7234" s="36" t="s">
        <v>18186</v>
      </c>
      <c r="F7234" s="36" t="s">
        <v>18210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8499</v>
      </c>
      <c r="C7235" s="36" t="s">
        <v>120</v>
      </c>
      <c r="D7235" s="36" t="s">
        <v>28889</v>
      </c>
      <c r="E7235" s="36" t="s">
        <v>18385</v>
      </c>
      <c r="F7235" s="36" t="s">
        <v>18251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18842</v>
      </c>
      <c r="C7236" s="36" t="s">
        <v>120</v>
      </c>
      <c r="D7236" s="36" t="s">
        <v>16966</v>
      </c>
      <c r="E7236" s="36" t="s">
        <v>17655</v>
      </c>
      <c r="F7236" s="36" t="s">
        <v>18250</v>
      </c>
      <c r="G7236" s="36" t="s">
        <v>121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16297</v>
      </c>
      <c r="C7237" s="36" t="s">
        <v>188</v>
      </c>
      <c r="D7237" s="36" t="s">
        <v>26847</v>
      </c>
      <c r="E7237" s="36" t="s">
        <v>16937</v>
      </c>
      <c r="F7237" s="36" t="s">
        <v>18032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16298</v>
      </c>
      <c r="C7238" s="36" t="s">
        <v>188</v>
      </c>
      <c r="D7238" s="36" t="s">
        <v>26624</v>
      </c>
      <c r="E7238" s="36" t="s">
        <v>17249</v>
      </c>
      <c r="F7238" s="36" t="s">
        <v>18032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23649</v>
      </c>
      <c r="C7239" s="36" t="s">
        <v>188</v>
      </c>
      <c r="D7239" s="36" t="s">
        <v>26625</v>
      </c>
      <c r="E7239" s="36" t="s">
        <v>17751</v>
      </c>
      <c r="F7239" s="36" t="s">
        <v>18032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16299</v>
      </c>
      <c r="C7240" s="36" t="s">
        <v>188</v>
      </c>
      <c r="D7240" s="36" t="s">
        <v>26994</v>
      </c>
      <c r="E7240" s="36" t="s">
        <v>16821</v>
      </c>
      <c r="F7240" s="36" t="s">
        <v>18032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16300</v>
      </c>
      <c r="C7241" s="36" t="s">
        <v>188</v>
      </c>
      <c r="D7241" s="36" t="s">
        <v>26977</v>
      </c>
      <c r="E7241" s="36" t="s">
        <v>16960</v>
      </c>
      <c r="F7241" s="36" t="s">
        <v>18032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18972</v>
      </c>
      <c r="C7242" s="36" t="s">
        <v>188</v>
      </c>
      <c r="D7242" s="36" t="s">
        <v>26626</v>
      </c>
      <c r="E7242" s="36" t="s">
        <v>17103</v>
      </c>
      <c r="F7242" s="36" t="s">
        <v>18032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19528</v>
      </c>
      <c r="C7243" s="36" t="s">
        <v>188</v>
      </c>
      <c r="D7243" s="36" t="s">
        <v>26627</v>
      </c>
      <c r="E7243" s="36" t="s">
        <v>16927</v>
      </c>
      <c r="F7243" s="36" t="s">
        <v>18032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16808</v>
      </c>
      <c r="C7244" s="36" t="s">
        <v>188</v>
      </c>
      <c r="D7244" s="36" t="s">
        <v>26628</v>
      </c>
      <c r="E7244" s="36" t="s">
        <v>16931</v>
      </c>
      <c r="F7244" s="36" t="s">
        <v>18032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16678</v>
      </c>
      <c r="C7245" s="36" t="s">
        <v>188</v>
      </c>
      <c r="D7245" s="36" t="s">
        <v>26629</v>
      </c>
      <c r="E7245" s="36" t="s">
        <v>17058</v>
      </c>
      <c r="F7245" s="36" t="s">
        <v>18032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16301</v>
      </c>
      <c r="C7246" s="36" t="s">
        <v>188</v>
      </c>
      <c r="D7246" s="36" t="s">
        <v>26630</v>
      </c>
      <c r="E7246" s="36" t="s">
        <v>17262</v>
      </c>
      <c r="F7246" s="36" t="s">
        <v>18032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26848</v>
      </c>
      <c r="C7247" s="36" t="s">
        <v>188</v>
      </c>
      <c r="D7247" s="36" t="s">
        <v>26849</v>
      </c>
      <c r="E7247" s="36" t="s">
        <v>16836</v>
      </c>
      <c r="F7247" s="36" t="s">
        <v>18032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24405</v>
      </c>
      <c r="C7248" s="36" t="s">
        <v>188</v>
      </c>
      <c r="D7248" s="36" t="s">
        <v>26631</v>
      </c>
      <c r="E7248" s="36" t="s">
        <v>26850</v>
      </c>
      <c r="F7248" s="36" t="s">
        <v>18032</v>
      </c>
      <c r="G7248" s="36" t="s">
        <v>123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19921</v>
      </c>
      <c r="C7249" s="36" t="s">
        <v>188</v>
      </c>
      <c r="D7249" s="36" t="s">
        <v>26851</v>
      </c>
      <c r="E7249" s="36" t="s">
        <v>17030</v>
      </c>
      <c r="F7249" s="36" t="s">
        <v>18032</v>
      </c>
      <c r="G7249" s="36" t="s">
        <v>123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24096</v>
      </c>
      <c r="C7250" s="36" t="s">
        <v>188</v>
      </c>
      <c r="D7250" s="36" t="s">
        <v>26852</v>
      </c>
      <c r="E7250" s="36" t="s">
        <v>17642</v>
      </c>
      <c r="F7250" s="36" t="s">
        <v>18032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8270</v>
      </c>
      <c r="C7251" s="36" t="s">
        <v>188</v>
      </c>
      <c r="D7251" s="36" t="s">
        <v>26475</v>
      </c>
      <c r="E7251" s="36" t="s">
        <v>16819</v>
      </c>
      <c r="F7251" s="36" t="s">
        <v>18032</v>
      </c>
      <c r="G7251" s="36" t="s">
        <v>123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16540</v>
      </c>
      <c r="C7252" s="36" t="s">
        <v>188</v>
      </c>
      <c r="D7252" s="36" t="s">
        <v>26476</v>
      </c>
      <c r="E7252" s="36" t="s">
        <v>16819</v>
      </c>
      <c r="F7252" s="36" t="s">
        <v>18032</v>
      </c>
      <c r="G7252" s="36" t="s">
        <v>123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13891</v>
      </c>
      <c r="C7253" s="36" t="s">
        <v>188</v>
      </c>
      <c r="D7253" s="36" t="s">
        <v>17408</v>
      </c>
      <c r="E7253" s="36" t="s">
        <v>16821</v>
      </c>
      <c r="F7253" s="36" t="s">
        <v>18032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14279</v>
      </c>
      <c r="C7254" s="36" t="s">
        <v>188</v>
      </c>
      <c r="D7254" s="36" t="s">
        <v>26632</v>
      </c>
      <c r="E7254" s="36" t="s">
        <v>16821</v>
      </c>
      <c r="F7254" s="36" t="s">
        <v>18032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19699</v>
      </c>
      <c r="C7255" s="36" t="s">
        <v>188</v>
      </c>
      <c r="D7255" s="36" t="s">
        <v>26633</v>
      </c>
      <c r="E7255" s="36" t="s">
        <v>16957</v>
      </c>
      <c r="F7255" s="36" t="s">
        <v>18032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18822</v>
      </c>
      <c r="C7256" s="36" t="s">
        <v>188</v>
      </c>
      <c r="D7256" s="36" t="s">
        <v>26634</v>
      </c>
      <c r="E7256" s="36" t="s">
        <v>16951</v>
      </c>
      <c r="F7256" s="36" t="s">
        <v>18032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16809</v>
      </c>
      <c r="C7257" s="36" t="s">
        <v>188</v>
      </c>
      <c r="D7257" s="36" t="s">
        <v>26635</v>
      </c>
      <c r="E7257" s="36" t="s">
        <v>16964</v>
      </c>
      <c r="F7257" s="36" t="s">
        <v>18032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16469</v>
      </c>
      <c r="C7258" s="36" t="s">
        <v>188</v>
      </c>
      <c r="D7258" s="36" t="s">
        <v>26636</v>
      </c>
      <c r="E7258" s="36" t="s">
        <v>17014</v>
      </c>
      <c r="F7258" s="36" t="s">
        <v>18032</v>
      </c>
      <c r="G7258" s="36" t="s">
        <v>123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22784</v>
      </c>
      <c r="C7259" s="36" t="s">
        <v>188</v>
      </c>
      <c r="D7259" s="36" t="s">
        <v>27655</v>
      </c>
      <c r="E7259" s="36" t="s">
        <v>17036</v>
      </c>
      <c r="F7259" s="36" t="s">
        <v>18199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27929</v>
      </c>
      <c r="C7260" s="36" t="s">
        <v>188</v>
      </c>
      <c r="D7260" s="36" t="s">
        <v>27930</v>
      </c>
      <c r="E7260" s="36" t="s">
        <v>16823</v>
      </c>
      <c r="F7260" s="36" t="s">
        <v>18199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23941</v>
      </c>
      <c r="C7261" s="36" t="s">
        <v>188</v>
      </c>
      <c r="D7261" s="36" t="s">
        <v>16976</v>
      </c>
      <c r="E7261" s="36" t="s">
        <v>16825</v>
      </c>
      <c r="F7261" s="36" t="s">
        <v>18199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24512</v>
      </c>
      <c r="C7262" s="36" t="s">
        <v>188</v>
      </c>
      <c r="D7262" s="36" t="s">
        <v>23982</v>
      </c>
      <c r="E7262" s="36" t="s">
        <v>16877</v>
      </c>
      <c r="F7262" s="36" t="s">
        <v>18199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21743</v>
      </c>
      <c r="C7263" s="36" t="s">
        <v>188</v>
      </c>
      <c r="D7263" s="36" t="s">
        <v>23983</v>
      </c>
      <c r="E7263" s="36" t="s">
        <v>17103</v>
      </c>
      <c r="F7263" s="36" t="s">
        <v>18199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22785</v>
      </c>
      <c r="C7264" s="36" t="s">
        <v>188</v>
      </c>
      <c r="D7264" s="36" t="s">
        <v>23984</v>
      </c>
      <c r="E7264" s="36" t="s">
        <v>17235</v>
      </c>
      <c r="F7264" s="36" t="s">
        <v>18199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21744</v>
      </c>
      <c r="C7265" s="36" t="s">
        <v>188</v>
      </c>
      <c r="D7265" s="36" t="s">
        <v>17454</v>
      </c>
      <c r="E7265" s="36" t="s">
        <v>17326</v>
      </c>
      <c r="F7265" s="36" t="s">
        <v>18199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22996</v>
      </c>
      <c r="C7266" s="36" t="s">
        <v>188</v>
      </c>
      <c r="D7266" s="36" t="s">
        <v>17455</v>
      </c>
      <c r="E7266" s="36" t="s">
        <v>16979</v>
      </c>
      <c r="F7266" s="36" t="s">
        <v>18199</v>
      </c>
      <c r="G7266" s="36" t="s">
        <v>123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22786</v>
      </c>
      <c r="C7267" s="36" t="s">
        <v>188</v>
      </c>
      <c r="D7267" s="36" t="s">
        <v>27657</v>
      </c>
      <c r="E7267" s="36" t="s">
        <v>17326</v>
      </c>
      <c r="F7267" s="36" t="s">
        <v>18199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22417</v>
      </c>
      <c r="C7268" s="36" t="s">
        <v>188</v>
      </c>
      <c r="D7268" s="36" t="s">
        <v>16992</v>
      </c>
      <c r="E7268" s="36" t="s">
        <v>16935</v>
      </c>
      <c r="F7268" s="36" t="s">
        <v>18199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24151</v>
      </c>
      <c r="C7269" s="36" t="s">
        <v>188</v>
      </c>
      <c r="D7269" s="36" t="s">
        <v>23986</v>
      </c>
      <c r="E7269" s="36" t="s">
        <v>17292</v>
      </c>
      <c r="F7269" s="36" t="s">
        <v>18199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24152</v>
      </c>
      <c r="C7270" s="36" t="s">
        <v>188</v>
      </c>
      <c r="D7270" s="36" t="s">
        <v>17779</v>
      </c>
      <c r="E7270" s="36" t="s">
        <v>16977</v>
      </c>
      <c r="F7270" s="36" t="s">
        <v>18199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26290</v>
      </c>
      <c r="C7271" s="36" t="s">
        <v>188</v>
      </c>
      <c r="D7271" s="36" t="s">
        <v>23994</v>
      </c>
      <c r="E7271" s="36" t="s">
        <v>17628</v>
      </c>
      <c r="F7271" s="36" t="s">
        <v>18199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27931</v>
      </c>
      <c r="C7272" s="36" t="s">
        <v>188</v>
      </c>
      <c r="D7272" s="36" t="s">
        <v>22838</v>
      </c>
      <c r="E7272" s="36" t="s">
        <v>16952</v>
      </c>
      <c r="F7272" s="36" t="s">
        <v>18199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15874</v>
      </c>
      <c r="C7273" s="36" t="s">
        <v>188</v>
      </c>
      <c r="D7273" s="36" t="s">
        <v>27658</v>
      </c>
      <c r="E7273" s="36" t="s">
        <v>17281</v>
      </c>
      <c r="F7273" s="36" t="s">
        <v>18199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14427</v>
      </c>
      <c r="C7274" s="36" t="s">
        <v>188</v>
      </c>
      <c r="D7274" s="36" t="s">
        <v>23980</v>
      </c>
      <c r="E7274" s="36" t="s">
        <v>16951</v>
      </c>
      <c r="F7274" s="36" t="s">
        <v>18199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14428</v>
      </c>
      <c r="C7275" s="36" t="s">
        <v>188</v>
      </c>
      <c r="D7275" s="36" t="s">
        <v>27428</v>
      </c>
      <c r="E7275" s="36" t="s">
        <v>16880</v>
      </c>
      <c r="F7275" s="36" t="s">
        <v>18199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14962</v>
      </c>
      <c r="C7276" s="36" t="s">
        <v>188</v>
      </c>
      <c r="D7276" s="36" t="s">
        <v>17453</v>
      </c>
      <c r="E7276" s="36" t="s">
        <v>17235</v>
      </c>
      <c r="F7276" s="36" t="s">
        <v>18199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16514</v>
      </c>
      <c r="C7277" s="36" t="s">
        <v>188</v>
      </c>
      <c r="D7277" s="36" t="s">
        <v>26868</v>
      </c>
      <c r="E7277" s="36" t="s">
        <v>17397</v>
      </c>
      <c r="F7277" s="36" t="s">
        <v>18199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25908</v>
      </c>
      <c r="C7278" s="36" t="s">
        <v>188</v>
      </c>
      <c r="D7278" s="36" t="s">
        <v>17423</v>
      </c>
      <c r="E7278" s="36" t="s">
        <v>17475</v>
      </c>
      <c r="F7278" s="36" t="s">
        <v>18205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23037</v>
      </c>
      <c r="C7279" s="36" t="s">
        <v>188</v>
      </c>
      <c r="D7279" s="36" t="s">
        <v>17409</v>
      </c>
      <c r="E7279" s="36" t="s">
        <v>16968</v>
      </c>
      <c r="F7279" s="36" t="s">
        <v>18205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22845</v>
      </c>
      <c r="C7280" s="36" t="s">
        <v>188</v>
      </c>
      <c r="D7280" s="36" t="s">
        <v>26578</v>
      </c>
      <c r="E7280" s="36" t="s">
        <v>17002</v>
      </c>
      <c r="F7280" s="36" t="s">
        <v>18205</v>
      </c>
      <c r="G7280" s="36" t="s">
        <v>123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26328</v>
      </c>
      <c r="C7281" s="36" t="s">
        <v>188</v>
      </c>
      <c r="D7281" s="36" t="s">
        <v>17421</v>
      </c>
      <c r="E7281" s="36" t="s">
        <v>17198</v>
      </c>
      <c r="F7281" s="36" t="s">
        <v>18205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28234</v>
      </c>
      <c r="C7282" s="36" t="s">
        <v>188</v>
      </c>
      <c r="D7282" s="36" t="s">
        <v>17429</v>
      </c>
      <c r="E7282" s="36" t="s">
        <v>17976</v>
      </c>
      <c r="F7282" s="36" t="s">
        <v>18205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8614</v>
      </c>
      <c r="C7283" s="36" t="s">
        <v>188</v>
      </c>
      <c r="D7283" s="36" t="s">
        <v>26572</v>
      </c>
      <c r="E7283" s="36" t="s">
        <v>16878</v>
      </c>
      <c r="F7283" s="36" t="s">
        <v>18205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26329</v>
      </c>
      <c r="C7284" s="36" t="s">
        <v>188</v>
      </c>
      <c r="D7284" s="36" t="s">
        <v>28235</v>
      </c>
      <c r="E7284" s="36" t="s">
        <v>16874</v>
      </c>
      <c r="F7284" s="36" t="s">
        <v>18205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15973</v>
      </c>
      <c r="C7285" s="36" t="s">
        <v>188</v>
      </c>
      <c r="D7285" s="36" t="s">
        <v>17411</v>
      </c>
      <c r="E7285" s="36" t="s">
        <v>16923</v>
      </c>
      <c r="F7285" s="36" t="s">
        <v>18205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15974</v>
      </c>
      <c r="C7286" s="36" t="s">
        <v>188</v>
      </c>
      <c r="D7286" s="36" t="s">
        <v>17920</v>
      </c>
      <c r="E7286" s="36" t="s">
        <v>16929</v>
      </c>
      <c r="F7286" s="36" t="s">
        <v>18205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26330</v>
      </c>
      <c r="C7287" s="36" t="s">
        <v>188</v>
      </c>
      <c r="D7287" s="36" t="s">
        <v>28236</v>
      </c>
      <c r="E7287" s="36" t="s">
        <v>16958</v>
      </c>
      <c r="F7287" s="36" t="s">
        <v>18205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21809</v>
      </c>
      <c r="C7288" s="36" t="s">
        <v>188</v>
      </c>
      <c r="D7288" s="36" t="s">
        <v>28564</v>
      </c>
      <c r="E7288" s="36" t="s">
        <v>16939</v>
      </c>
      <c r="F7288" s="36" t="s">
        <v>18210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25623</v>
      </c>
      <c r="C7289" s="36" t="s">
        <v>188</v>
      </c>
      <c r="D7289" s="36" t="s">
        <v>28565</v>
      </c>
      <c r="E7289" s="36" t="s">
        <v>16939</v>
      </c>
      <c r="F7289" s="36" t="s">
        <v>18210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21039</v>
      </c>
      <c r="C7290" s="36" t="s">
        <v>188</v>
      </c>
      <c r="D7290" s="36" t="s">
        <v>28490</v>
      </c>
      <c r="E7290" s="36" t="s">
        <v>17027</v>
      </c>
      <c r="F7290" s="36" t="s">
        <v>18210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28566</v>
      </c>
      <c r="C7291" s="36" t="s">
        <v>188</v>
      </c>
      <c r="D7291" s="36" t="s">
        <v>28529</v>
      </c>
      <c r="E7291" s="36" t="s">
        <v>16833</v>
      </c>
      <c r="F7291" s="36" t="s">
        <v>18210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28567</v>
      </c>
      <c r="C7292" s="36" t="s">
        <v>188</v>
      </c>
      <c r="D7292" s="36" t="s">
        <v>28491</v>
      </c>
      <c r="E7292" s="36" t="s">
        <v>19199</v>
      </c>
      <c r="F7292" s="36" t="s">
        <v>18210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15781</v>
      </c>
      <c r="C7293" s="36" t="s">
        <v>188</v>
      </c>
      <c r="D7293" s="36" t="s">
        <v>28532</v>
      </c>
      <c r="E7293" s="36" t="s">
        <v>16826</v>
      </c>
      <c r="F7293" s="36" t="s">
        <v>18210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15782</v>
      </c>
      <c r="C7294" s="36" t="s">
        <v>188</v>
      </c>
      <c r="D7294" s="36" t="s">
        <v>28568</v>
      </c>
      <c r="E7294" s="36" t="s">
        <v>16939</v>
      </c>
      <c r="F7294" s="36" t="s">
        <v>18210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26398</v>
      </c>
      <c r="C7295" s="36" t="s">
        <v>188</v>
      </c>
      <c r="D7295" s="36" t="s">
        <v>28890</v>
      </c>
      <c r="E7295" s="36" t="s">
        <v>16819</v>
      </c>
      <c r="F7295" s="36" t="s">
        <v>18251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8500</v>
      </c>
      <c r="C7296" s="36" t="s">
        <v>188</v>
      </c>
      <c r="D7296" s="36" t="s">
        <v>28891</v>
      </c>
      <c r="E7296" s="36" t="s">
        <v>16874</v>
      </c>
      <c r="F7296" s="36" t="s">
        <v>18251</v>
      </c>
      <c r="G7296" s="36" t="s">
        <v>123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8501</v>
      </c>
      <c r="C7297" s="36" t="s">
        <v>188</v>
      </c>
      <c r="D7297" s="36" t="s">
        <v>28892</v>
      </c>
      <c r="E7297" s="36" t="s">
        <v>16866</v>
      </c>
      <c r="F7297" s="36" t="s">
        <v>18251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8502</v>
      </c>
      <c r="C7298" s="36" t="s">
        <v>188</v>
      </c>
      <c r="D7298" s="36" t="s">
        <v>26573</v>
      </c>
      <c r="E7298" s="36" t="s">
        <v>16824</v>
      </c>
      <c r="F7298" s="36" t="s">
        <v>18251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28736</v>
      </c>
      <c r="C7299" s="36" t="s">
        <v>188</v>
      </c>
      <c r="D7299" s="36" t="s">
        <v>16966</v>
      </c>
      <c r="E7299" s="36" t="s">
        <v>16856</v>
      </c>
      <c r="F7299" s="36" t="s">
        <v>18250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16627</v>
      </c>
      <c r="C7300" s="36" t="s">
        <v>188</v>
      </c>
      <c r="D7300" s="36" t="s">
        <v>16971</v>
      </c>
      <c r="E7300" s="36" t="s">
        <v>17653</v>
      </c>
      <c r="F7300" s="36" t="s">
        <v>18250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14280</v>
      </c>
      <c r="C7301" s="36" t="s">
        <v>120</v>
      </c>
      <c r="D7301" s="36" t="s">
        <v>16853</v>
      </c>
      <c r="E7301" s="36" t="s">
        <v>16876</v>
      </c>
      <c r="F7301" s="36" t="s">
        <v>18032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27429</v>
      </c>
      <c r="C7302" s="36" t="s">
        <v>120</v>
      </c>
      <c r="D7302" s="36" t="s">
        <v>17073</v>
      </c>
      <c r="E7302" s="36" t="s">
        <v>17106</v>
      </c>
      <c r="F7302" s="36" t="s">
        <v>18199</v>
      </c>
      <c r="G7302" s="36" t="s">
        <v>121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19082</v>
      </c>
      <c r="C7303" s="36" t="s">
        <v>120</v>
      </c>
      <c r="D7303" s="36" t="s">
        <v>17073</v>
      </c>
      <c r="E7303" s="36" t="s">
        <v>17198</v>
      </c>
      <c r="F7303" s="36" t="s">
        <v>18205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14281</v>
      </c>
      <c r="C7304" s="36" t="s">
        <v>188</v>
      </c>
      <c r="D7304" s="36" t="s">
        <v>17312</v>
      </c>
      <c r="E7304" s="36" t="s">
        <v>16912</v>
      </c>
      <c r="F7304" s="36" t="s">
        <v>18032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14282</v>
      </c>
      <c r="C7305" s="36" t="s">
        <v>188</v>
      </c>
      <c r="D7305" s="36" t="s">
        <v>17083</v>
      </c>
      <c r="E7305" s="36" t="s">
        <v>16881</v>
      </c>
      <c r="F7305" s="36" t="s">
        <v>18032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16679</v>
      </c>
      <c r="C7306" s="36" t="s">
        <v>188</v>
      </c>
      <c r="D7306" s="36" t="s">
        <v>17061</v>
      </c>
      <c r="E7306" s="36" t="s">
        <v>16819</v>
      </c>
      <c r="F7306" s="36" t="s">
        <v>18032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27932</v>
      </c>
      <c r="C7307" s="36" t="s">
        <v>188</v>
      </c>
      <c r="D7307" s="36" t="s">
        <v>17081</v>
      </c>
      <c r="E7307" s="36" t="s">
        <v>16884</v>
      </c>
      <c r="F7307" s="36" t="s">
        <v>18199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28237</v>
      </c>
      <c r="C7308" s="36" t="s">
        <v>188</v>
      </c>
      <c r="D7308" s="36" t="s">
        <v>17073</v>
      </c>
      <c r="E7308" s="36" t="s">
        <v>16939</v>
      </c>
      <c r="F7308" s="36" t="s">
        <v>18205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23569</v>
      </c>
      <c r="C7309" s="36" t="s">
        <v>120</v>
      </c>
      <c r="D7309" s="36" t="s">
        <v>17120</v>
      </c>
      <c r="E7309" s="36" t="s">
        <v>17995</v>
      </c>
      <c r="F7309" s="36" t="s">
        <v>18032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22086</v>
      </c>
      <c r="C7310" s="36" t="s">
        <v>120</v>
      </c>
      <c r="D7310" s="36" t="s">
        <v>17126</v>
      </c>
      <c r="E7310" s="36" t="s">
        <v>17750</v>
      </c>
      <c r="F7310" s="36" t="s">
        <v>18032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27093</v>
      </c>
      <c r="C7311" s="36" t="s">
        <v>120</v>
      </c>
      <c r="D7311" s="36" t="s">
        <v>17017</v>
      </c>
      <c r="E7311" s="36" t="s">
        <v>16939</v>
      </c>
      <c r="F7311" s="36" t="s">
        <v>18032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22507</v>
      </c>
      <c r="C7312" s="36" t="s">
        <v>120</v>
      </c>
      <c r="D7312" s="36" t="s">
        <v>17316</v>
      </c>
      <c r="E7312" s="36" t="s">
        <v>17075</v>
      </c>
      <c r="F7312" s="36" t="s">
        <v>18032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18885</v>
      </c>
      <c r="C7313" s="36" t="s">
        <v>120</v>
      </c>
      <c r="D7313" s="36" t="s">
        <v>17079</v>
      </c>
      <c r="E7313" s="36" t="s">
        <v>17334</v>
      </c>
      <c r="F7313" s="36" t="s">
        <v>18032</v>
      </c>
      <c r="G7313" s="36" t="s">
        <v>121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19742</v>
      </c>
      <c r="C7314" s="36" t="s">
        <v>120</v>
      </c>
      <c r="D7314" s="36" t="s">
        <v>17080</v>
      </c>
      <c r="E7314" s="36" t="s">
        <v>17365</v>
      </c>
      <c r="F7314" s="36" t="s">
        <v>18032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19039</v>
      </c>
      <c r="C7315" s="36" t="s">
        <v>120</v>
      </c>
      <c r="D7315" s="36" t="s">
        <v>17081</v>
      </c>
      <c r="E7315" s="36" t="s">
        <v>16880</v>
      </c>
      <c r="F7315" s="36" t="s">
        <v>18032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19435</v>
      </c>
      <c r="C7316" s="36" t="s">
        <v>120</v>
      </c>
      <c r="D7316" s="36" t="s">
        <v>17082</v>
      </c>
      <c r="E7316" s="36" t="s">
        <v>16917</v>
      </c>
      <c r="F7316" s="36" t="s">
        <v>18032</v>
      </c>
      <c r="G7316" s="36" t="s">
        <v>121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19743</v>
      </c>
      <c r="C7317" s="36" t="s">
        <v>120</v>
      </c>
      <c r="D7317" s="36" t="s">
        <v>17083</v>
      </c>
      <c r="E7317" s="36" t="s">
        <v>16916</v>
      </c>
      <c r="F7317" s="36" t="s">
        <v>18032</v>
      </c>
      <c r="G7317" s="36" t="s">
        <v>121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14210</v>
      </c>
      <c r="C7318" s="36" t="s">
        <v>120</v>
      </c>
      <c r="D7318" s="36" t="s">
        <v>17288</v>
      </c>
      <c r="E7318" s="36" t="s">
        <v>16823</v>
      </c>
      <c r="F7318" s="36" t="s">
        <v>18032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19436</v>
      </c>
      <c r="C7319" s="36" t="s">
        <v>120</v>
      </c>
      <c r="D7319" s="36" t="s">
        <v>17084</v>
      </c>
      <c r="E7319" s="36" t="s">
        <v>16874</v>
      </c>
      <c r="F7319" s="36" t="s">
        <v>18032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22097</v>
      </c>
      <c r="C7320" s="36" t="s">
        <v>120</v>
      </c>
      <c r="D7320" s="36" t="s">
        <v>17085</v>
      </c>
      <c r="E7320" s="36" t="s">
        <v>16958</v>
      </c>
      <c r="F7320" s="36" t="s">
        <v>18032</v>
      </c>
      <c r="G7320" s="36" t="s">
        <v>121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22292</v>
      </c>
      <c r="C7321" s="36" t="s">
        <v>120</v>
      </c>
      <c r="D7321" s="36" t="s">
        <v>17086</v>
      </c>
      <c r="E7321" s="36" t="s">
        <v>16822</v>
      </c>
      <c r="F7321" s="36" t="s">
        <v>18032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22293</v>
      </c>
      <c r="C7322" s="36" t="s">
        <v>120</v>
      </c>
      <c r="D7322" s="36" t="s">
        <v>17063</v>
      </c>
      <c r="E7322" s="36" t="s">
        <v>16958</v>
      </c>
      <c r="F7322" s="36" t="s">
        <v>18032</v>
      </c>
      <c r="G7322" s="36" t="s">
        <v>121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20871</v>
      </c>
      <c r="C7323" s="36" t="s">
        <v>120</v>
      </c>
      <c r="D7323" s="36" t="s">
        <v>16844</v>
      </c>
      <c r="E7323" s="36" t="s">
        <v>16821</v>
      </c>
      <c r="F7323" s="36" t="s">
        <v>18032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27094</v>
      </c>
      <c r="C7324" s="36" t="s">
        <v>120</v>
      </c>
      <c r="D7324" s="36" t="s">
        <v>16849</v>
      </c>
      <c r="E7324" s="36" t="s">
        <v>16821</v>
      </c>
      <c r="F7324" s="36" t="s">
        <v>18032</v>
      </c>
      <c r="G7324" s="36" t="s">
        <v>121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27430</v>
      </c>
      <c r="C7325" s="36" t="s">
        <v>120</v>
      </c>
      <c r="D7325" s="36" t="s">
        <v>17120</v>
      </c>
      <c r="E7325" s="36" t="s">
        <v>17816</v>
      </c>
      <c r="F7325" s="36" t="s">
        <v>18199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27431</v>
      </c>
      <c r="C7326" s="36" t="s">
        <v>120</v>
      </c>
      <c r="D7326" s="36" t="s">
        <v>17015</v>
      </c>
      <c r="E7326" s="36" t="s">
        <v>18353</v>
      </c>
      <c r="F7326" s="36" t="s">
        <v>18199</v>
      </c>
      <c r="G7326" s="36" t="s">
        <v>121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27432</v>
      </c>
      <c r="C7327" s="36" t="s">
        <v>120</v>
      </c>
      <c r="D7327" s="36" t="s">
        <v>17123</v>
      </c>
      <c r="E7327" s="36" t="s">
        <v>17477</v>
      </c>
      <c r="F7327" s="36" t="s">
        <v>18199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27433</v>
      </c>
      <c r="C7328" s="36" t="s">
        <v>120</v>
      </c>
      <c r="D7328" s="36" t="s">
        <v>17126</v>
      </c>
      <c r="E7328" s="36" t="s">
        <v>17522</v>
      </c>
      <c r="F7328" s="36" t="s">
        <v>18199</v>
      </c>
      <c r="G7328" s="36" t="s">
        <v>121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25148</v>
      </c>
      <c r="C7329" s="36" t="s">
        <v>120</v>
      </c>
      <c r="D7329" s="36" t="s">
        <v>17079</v>
      </c>
      <c r="E7329" s="36" t="s">
        <v>16862</v>
      </c>
      <c r="F7329" s="36" t="s">
        <v>18199</v>
      </c>
      <c r="G7329" s="36" t="s">
        <v>121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21585</v>
      </c>
      <c r="C7330" s="36" t="s">
        <v>120</v>
      </c>
      <c r="D7330" s="36" t="s">
        <v>17080</v>
      </c>
      <c r="E7330" s="36" t="s">
        <v>17457</v>
      </c>
      <c r="F7330" s="36" t="s">
        <v>18199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25497</v>
      </c>
      <c r="C7331" s="36" t="s">
        <v>120</v>
      </c>
      <c r="D7331" s="36" t="s">
        <v>17081</v>
      </c>
      <c r="E7331" s="36" t="s">
        <v>17172</v>
      </c>
      <c r="F7331" s="36" t="s">
        <v>18199</v>
      </c>
      <c r="G7331" s="36" t="s">
        <v>121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25149</v>
      </c>
      <c r="C7332" s="36" t="s">
        <v>120</v>
      </c>
      <c r="D7332" s="36" t="s">
        <v>17082</v>
      </c>
      <c r="E7332" s="36" t="s">
        <v>16826</v>
      </c>
      <c r="F7332" s="36" t="s">
        <v>18199</v>
      </c>
      <c r="G7332" s="36" t="s">
        <v>121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23022</v>
      </c>
      <c r="C7333" s="36" t="s">
        <v>120</v>
      </c>
      <c r="D7333" s="36" t="s">
        <v>17083</v>
      </c>
      <c r="E7333" s="36" t="s">
        <v>17359</v>
      </c>
      <c r="F7333" s="36" t="s">
        <v>18199</v>
      </c>
      <c r="G7333" s="36" t="s">
        <v>121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14579</v>
      </c>
      <c r="C7334" s="36" t="s">
        <v>120</v>
      </c>
      <c r="D7334" s="36" t="s">
        <v>17288</v>
      </c>
      <c r="E7334" s="36" t="s">
        <v>17359</v>
      </c>
      <c r="F7334" s="36" t="s">
        <v>18199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27434</v>
      </c>
      <c r="C7335" s="36" t="s">
        <v>120</v>
      </c>
      <c r="D7335" s="36" t="s">
        <v>17084</v>
      </c>
      <c r="E7335" s="36" t="s">
        <v>17136</v>
      </c>
      <c r="F7335" s="36" t="s">
        <v>18199</v>
      </c>
      <c r="G7335" s="36" t="s">
        <v>121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27435</v>
      </c>
      <c r="C7336" s="36" t="s">
        <v>120</v>
      </c>
      <c r="D7336" s="36" t="s">
        <v>17085</v>
      </c>
      <c r="E7336" s="36" t="s">
        <v>16876</v>
      </c>
      <c r="F7336" s="36" t="s">
        <v>18199</v>
      </c>
      <c r="G7336" s="36" t="s">
        <v>121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27436</v>
      </c>
      <c r="C7337" s="36" t="s">
        <v>120</v>
      </c>
      <c r="D7337" s="36" t="s">
        <v>17086</v>
      </c>
      <c r="E7337" s="36" t="s">
        <v>16917</v>
      </c>
      <c r="F7337" s="36" t="s">
        <v>18199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21586</v>
      </c>
      <c r="C7338" s="36" t="s">
        <v>120</v>
      </c>
      <c r="D7338" s="36" t="s">
        <v>17063</v>
      </c>
      <c r="E7338" s="36" t="s">
        <v>16951</v>
      </c>
      <c r="F7338" s="36" t="s">
        <v>18199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28422</v>
      </c>
      <c r="C7339" s="36" t="s">
        <v>120</v>
      </c>
      <c r="D7339" s="36" t="s">
        <v>17081</v>
      </c>
      <c r="E7339" s="36" t="s">
        <v>16963</v>
      </c>
      <c r="F7339" s="36" t="s">
        <v>18205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25928</v>
      </c>
      <c r="C7340" s="36" t="s">
        <v>120</v>
      </c>
      <c r="D7340" s="36" t="s">
        <v>17082</v>
      </c>
      <c r="E7340" s="36" t="s">
        <v>17188</v>
      </c>
      <c r="F7340" s="36" t="s">
        <v>18205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16515</v>
      </c>
      <c r="C7341" s="36" t="s">
        <v>120</v>
      </c>
      <c r="D7341" s="36" t="s">
        <v>17287</v>
      </c>
      <c r="E7341" s="36" t="s">
        <v>17001</v>
      </c>
      <c r="F7341" s="36" t="s">
        <v>18205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15975</v>
      </c>
      <c r="C7342" s="36" t="s">
        <v>120</v>
      </c>
      <c r="D7342" s="36" t="s">
        <v>17062</v>
      </c>
      <c r="E7342" s="36" t="s">
        <v>16914</v>
      </c>
      <c r="F7342" s="36" t="s">
        <v>18205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23045</v>
      </c>
      <c r="C7343" s="36" t="s">
        <v>120</v>
      </c>
      <c r="D7343" s="36" t="s">
        <v>17084</v>
      </c>
      <c r="E7343" s="36" t="s">
        <v>17023</v>
      </c>
      <c r="F7343" s="36" t="s">
        <v>18210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15695</v>
      </c>
      <c r="C7344" s="36" t="s">
        <v>120</v>
      </c>
      <c r="D7344" s="36" t="s">
        <v>17125</v>
      </c>
      <c r="E7344" s="36" t="s">
        <v>17384</v>
      </c>
      <c r="F7344" s="36" t="s">
        <v>18251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19092</v>
      </c>
      <c r="C7345" s="36" t="s">
        <v>120</v>
      </c>
      <c r="D7345" s="36" t="s">
        <v>17079</v>
      </c>
      <c r="E7345" s="36" t="s">
        <v>16939</v>
      </c>
      <c r="F7345" s="36" t="s">
        <v>18251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13804</v>
      </c>
      <c r="C7346" s="36" t="s">
        <v>120</v>
      </c>
      <c r="D7346" s="36" t="s">
        <v>17286</v>
      </c>
      <c r="E7346" s="36" t="s">
        <v>17510</v>
      </c>
      <c r="F7346" s="36" t="s">
        <v>18251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9663</v>
      </c>
      <c r="C7347" s="36" t="s">
        <v>120</v>
      </c>
      <c r="D7347" s="36" t="s">
        <v>17128</v>
      </c>
      <c r="E7347" s="36" t="s">
        <v>17023</v>
      </c>
      <c r="F7347" s="36" t="s">
        <v>18251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8503</v>
      </c>
      <c r="C7348" s="36" t="s">
        <v>120</v>
      </c>
      <c r="D7348" s="36" t="s">
        <v>17082</v>
      </c>
      <c r="E7348" s="36" t="s">
        <v>17555</v>
      </c>
      <c r="F7348" s="36" t="s">
        <v>18251</v>
      </c>
      <c r="G7348" s="36" t="s">
        <v>121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7268</v>
      </c>
      <c r="C7349" s="36" t="s">
        <v>120</v>
      </c>
      <c r="D7349" s="36" t="s">
        <v>17961</v>
      </c>
      <c r="E7349" s="36" t="s">
        <v>17627</v>
      </c>
      <c r="F7349" s="36" t="s">
        <v>18251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8504</v>
      </c>
      <c r="C7350" s="36" t="s">
        <v>120</v>
      </c>
      <c r="D7350" s="36" t="s">
        <v>17143</v>
      </c>
      <c r="E7350" s="36" t="s">
        <v>17513</v>
      </c>
      <c r="F7350" s="36" t="s">
        <v>18251</v>
      </c>
      <c r="G7350" s="36" t="s">
        <v>121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14551</v>
      </c>
      <c r="C7351" s="36" t="s">
        <v>120</v>
      </c>
      <c r="D7351" s="36" t="s">
        <v>17144</v>
      </c>
      <c r="E7351" s="36" t="s">
        <v>16904</v>
      </c>
      <c r="F7351" s="36" t="s">
        <v>18251</v>
      </c>
      <c r="G7351" s="36" t="s">
        <v>121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8505</v>
      </c>
      <c r="C7352" s="36" t="s">
        <v>120</v>
      </c>
      <c r="D7352" s="36" t="s">
        <v>17387</v>
      </c>
      <c r="E7352" s="36" t="s">
        <v>17936</v>
      </c>
      <c r="F7352" s="36" t="s">
        <v>18251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26477</v>
      </c>
      <c r="C7353" s="36" t="s">
        <v>188</v>
      </c>
      <c r="D7353" s="36" t="s">
        <v>17013</v>
      </c>
      <c r="E7353" s="36" t="s">
        <v>16819</v>
      </c>
      <c r="F7353" s="36" t="s">
        <v>18032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26478</v>
      </c>
      <c r="C7354" s="36" t="s">
        <v>188</v>
      </c>
      <c r="D7354" s="36" t="s">
        <v>17015</v>
      </c>
      <c r="E7354" s="36" t="s">
        <v>16819</v>
      </c>
      <c r="F7354" s="36" t="s">
        <v>18032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22743</v>
      </c>
      <c r="C7355" s="36" t="s">
        <v>188</v>
      </c>
      <c r="D7355" s="36" t="s">
        <v>17016</v>
      </c>
      <c r="E7355" s="36" t="s">
        <v>16912</v>
      </c>
      <c r="F7355" s="36" t="s">
        <v>18032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22744</v>
      </c>
      <c r="C7356" s="36" t="s">
        <v>188</v>
      </c>
      <c r="D7356" s="36" t="s">
        <v>17126</v>
      </c>
      <c r="E7356" s="36" t="s">
        <v>16960</v>
      </c>
      <c r="F7356" s="36" t="s">
        <v>18032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21148</v>
      </c>
      <c r="C7357" s="36" t="s">
        <v>188</v>
      </c>
      <c r="D7357" s="36" t="s">
        <v>17017</v>
      </c>
      <c r="E7357" s="36" t="s">
        <v>16958</v>
      </c>
      <c r="F7357" s="36" t="s">
        <v>18032</v>
      </c>
      <c r="G7357" s="36" t="s">
        <v>123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19529</v>
      </c>
      <c r="C7358" s="36" t="s">
        <v>188</v>
      </c>
      <c r="D7358" s="36" t="s">
        <v>17316</v>
      </c>
      <c r="E7358" s="36" t="s">
        <v>16912</v>
      </c>
      <c r="F7358" s="36" t="s">
        <v>18032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14169</v>
      </c>
      <c r="C7359" s="36" t="s">
        <v>188</v>
      </c>
      <c r="D7359" s="36" t="s">
        <v>17079</v>
      </c>
      <c r="E7359" s="36" t="s">
        <v>17136</v>
      </c>
      <c r="F7359" s="36" t="s">
        <v>18032</v>
      </c>
      <c r="G7359" s="36" t="s">
        <v>123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16810</v>
      </c>
      <c r="C7360" s="36" t="s">
        <v>188</v>
      </c>
      <c r="D7360" s="36" t="s">
        <v>17080</v>
      </c>
      <c r="E7360" s="36" t="s">
        <v>16962</v>
      </c>
      <c r="F7360" s="36" t="s">
        <v>18032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16595</v>
      </c>
      <c r="C7361" s="36" t="s">
        <v>188</v>
      </c>
      <c r="D7361" s="36" t="s">
        <v>17081</v>
      </c>
      <c r="E7361" s="36" t="s">
        <v>17106</v>
      </c>
      <c r="F7361" s="36" t="s">
        <v>18032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20283</v>
      </c>
      <c r="C7362" s="36" t="s">
        <v>188</v>
      </c>
      <c r="D7362" s="36" t="s">
        <v>17082</v>
      </c>
      <c r="E7362" s="36" t="s">
        <v>17058</v>
      </c>
      <c r="F7362" s="36" t="s">
        <v>18032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19530</v>
      </c>
      <c r="C7363" s="36" t="s">
        <v>188</v>
      </c>
      <c r="D7363" s="36" t="s">
        <v>17083</v>
      </c>
      <c r="E7363" s="36" t="s">
        <v>17176</v>
      </c>
      <c r="F7363" s="36" t="s">
        <v>18032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25436</v>
      </c>
      <c r="C7364" s="36" t="s">
        <v>188</v>
      </c>
      <c r="D7364" s="36" t="s">
        <v>17288</v>
      </c>
      <c r="E7364" s="36" t="s">
        <v>17368</v>
      </c>
      <c r="F7364" s="36" t="s">
        <v>18032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19700</v>
      </c>
      <c r="C7365" s="36" t="s">
        <v>188</v>
      </c>
      <c r="D7365" s="36" t="s">
        <v>16844</v>
      </c>
      <c r="E7365" s="36" t="s">
        <v>17258</v>
      </c>
      <c r="F7365" s="36" t="s">
        <v>18032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27933</v>
      </c>
      <c r="C7366" s="36" t="s">
        <v>188</v>
      </c>
      <c r="D7366" s="36" t="s">
        <v>17016</v>
      </c>
      <c r="E7366" s="36" t="s">
        <v>16951</v>
      </c>
      <c r="F7366" s="36" t="s">
        <v>18199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27934</v>
      </c>
      <c r="C7367" s="36" t="s">
        <v>188</v>
      </c>
      <c r="D7367" s="36" t="s">
        <v>17017</v>
      </c>
      <c r="E7367" s="36" t="s">
        <v>16880</v>
      </c>
      <c r="F7367" s="36" t="s">
        <v>18199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14580</v>
      </c>
      <c r="C7368" s="36" t="s">
        <v>188</v>
      </c>
      <c r="D7368" s="36" t="s">
        <v>17316</v>
      </c>
      <c r="E7368" s="36" t="s">
        <v>16879</v>
      </c>
      <c r="F7368" s="36" t="s">
        <v>18199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24153</v>
      </c>
      <c r="C7369" s="36" t="s">
        <v>188</v>
      </c>
      <c r="D7369" s="36" t="s">
        <v>17079</v>
      </c>
      <c r="E7369" s="36" t="s">
        <v>17298</v>
      </c>
      <c r="F7369" s="36" t="s">
        <v>18199</v>
      </c>
      <c r="G7369" s="36" t="s">
        <v>123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21557</v>
      </c>
      <c r="C7370" s="36" t="s">
        <v>188</v>
      </c>
      <c r="D7370" s="36" t="s">
        <v>17080</v>
      </c>
      <c r="E7370" s="36" t="s">
        <v>17334</v>
      </c>
      <c r="F7370" s="36" t="s">
        <v>18199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14581</v>
      </c>
      <c r="C7371" s="36" t="s">
        <v>188</v>
      </c>
      <c r="D7371" s="36" t="s">
        <v>17081</v>
      </c>
      <c r="E7371" s="36" t="s">
        <v>16887</v>
      </c>
      <c r="F7371" s="36" t="s">
        <v>18199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21054</v>
      </c>
      <c r="C7372" s="36" t="s">
        <v>188</v>
      </c>
      <c r="D7372" s="36" t="s">
        <v>17288</v>
      </c>
      <c r="E7372" s="36" t="s">
        <v>17270</v>
      </c>
      <c r="F7372" s="36" t="s">
        <v>18199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24780</v>
      </c>
      <c r="C7373" s="36" t="s">
        <v>188</v>
      </c>
      <c r="D7373" s="36" t="s">
        <v>17085</v>
      </c>
      <c r="E7373" s="36" t="s">
        <v>17522</v>
      </c>
      <c r="F7373" s="36" t="s">
        <v>18199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22171</v>
      </c>
      <c r="C7374" s="36" t="s">
        <v>188</v>
      </c>
      <c r="D7374" s="36" t="s">
        <v>17063</v>
      </c>
      <c r="E7374" s="36" t="s">
        <v>17092</v>
      </c>
      <c r="F7374" s="36" t="s">
        <v>18199</v>
      </c>
      <c r="G7374" s="36" t="s">
        <v>123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28238</v>
      </c>
      <c r="C7375" s="36" t="s">
        <v>188</v>
      </c>
      <c r="D7375" s="36" t="s">
        <v>17126</v>
      </c>
      <c r="E7375" s="36" t="s">
        <v>16920</v>
      </c>
      <c r="F7375" s="36" t="s">
        <v>18205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28239</v>
      </c>
      <c r="C7376" s="36" t="s">
        <v>188</v>
      </c>
      <c r="D7376" s="36" t="s">
        <v>17017</v>
      </c>
      <c r="E7376" s="36" t="s">
        <v>17170</v>
      </c>
      <c r="F7376" s="36" t="s">
        <v>18205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28240</v>
      </c>
      <c r="C7377" s="36" t="s">
        <v>188</v>
      </c>
      <c r="D7377" s="36" t="s">
        <v>17316</v>
      </c>
      <c r="E7377" s="36" t="s">
        <v>17070</v>
      </c>
      <c r="F7377" s="36" t="s">
        <v>18205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15976</v>
      </c>
      <c r="C7378" s="36" t="s">
        <v>188</v>
      </c>
      <c r="D7378" s="36" t="s">
        <v>17285</v>
      </c>
      <c r="E7378" s="36" t="s">
        <v>17236</v>
      </c>
      <c r="F7378" s="36" t="s">
        <v>18205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28241</v>
      </c>
      <c r="C7379" s="36" t="s">
        <v>188</v>
      </c>
      <c r="D7379" s="36" t="s">
        <v>17080</v>
      </c>
      <c r="E7379" s="36" t="s">
        <v>17345</v>
      </c>
      <c r="F7379" s="36" t="s">
        <v>18205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28242</v>
      </c>
      <c r="C7380" s="36" t="s">
        <v>188</v>
      </c>
      <c r="D7380" s="36" t="s">
        <v>17081</v>
      </c>
      <c r="E7380" s="36" t="s">
        <v>16862</v>
      </c>
      <c r="F7380" s="36" t="s">
        <v>18205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15977</v>
      </c>
      <c r="C7381" s="36" t="s">
        <v>188</v>
      </c>
      <c r="D7381" s="36" t="s">
        <v>17287</v>
      </c>
      <c r="E7381" s="36" t="s">
        <v>17018</v>
      </c>
      <c r="F7381" s="36" t="s">
        <v>18205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28243</v>
      </c>
      <c r="C7382" s="36" t="s">
        <v>188</v>
      </c>
      <c r="D7382" s="36" t="s">
        <v>16844</v>
      </c>
      <c r="E7382" s="36" t="s">
        <v>17440</v>
      </c>
      <c r="F7382" s="36" t="s">
        <v>18205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23098</v>
      </c>
      <c r="C7383" s="36" t="s">
        <v>188</v>
      </c>
      <c r="D7383" s="36" t="s">
        <v>17017</v>
      </c>
      <c r="E7383" s="36" t="s">
        <v>17023</v>
      </c>
      <c r="F7383" s="36" t="s">
        <v>18210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23099</v>
      </c>
      <c r="C7384" s="36" t="s">
        <v>188</v>
      </c>
      <c r="D7384" s="36" t="s">
        <v>17082</v>
      </c>
      <c r="E7384" s="36" t="s">
        <v>16939</v>
      </c>
      <c r="F7384" s="36" t="s">
        <v>18210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8506</v>
      </c>
      <c r="C7385" s="36" t="s">
        <v>188</v>
      </c>
      <c r="D7385" s="36" t="s">
        <v>17120</v>
      </c>
      <c r="E7385" s="36" t="s">
        <v>16852</v>
      </c>
      <c r="F7385" s="36" t="s">
        <v>18251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13479</v>
      </c>
      <c r="C7386" s="36" t="s">
        <v>188</v>
      </c>
      <c r="D7386" s="36" t="s">
        <v>17125</v>
      </c>
      <c r="E7386" s="36" t="s">
        <v>16924</v>
      </c>
      <c r="F7386" s="36" t="s">
        <v>18251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7271</v>
      </c>
      <c r="C7387" s="36" t="s">
        <v>188</v>
      </c>
      <c r="D7387" s="36" t="s">
        <v>17961</v>
      </c>
      <c r="E7387" s="36" t="s">
        <v>17136</v>
      </c>
      <c r="F7387" s="36" t="s">
        <v>18251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8507</v>
      </c>
      <c r="C7388" s="36" t="s">
        <v>188</v>
      </c>
      <c r="D7388" s="36" t="s">
        <v>17143</v>
      </c>
      <c r="E7388" s="36" t="s">
        <v>16819</v>
      </c>
      <c r="F7388" s="36" t="s">
        <v>18251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8508</v>
      </c>
      <c r="C7389" s="36" t="s">
        <v>188</v>
      </c>
      <c r="D7389" s="36" t="s">
        <v>17387</v>
      </c>
      <c r="E7389" s="36" t="s">
        <v>16960</v>
      </c>
      <c r="F7389" s="36" t="s">
        <v>18251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/>
      <c r="B7390" s="36" t="s">
        <v>16387</v>
      </c>
      <c r="C7390" s="36" t="s">
        <v>120</v>
      </c>
      <c r="D7390" s="36" t="s">
        <v>18221</v>
      </c>
      <c r="E7390" s="36" t="s">
        <v>17270</v>
      </c>
      <c r="F7390" s="36" t="s">
        <v>18032</v>
      </c>
      <c r="G7390" s="36" t="s">
        <v>123</v>
      </c>
      <c r="H7390" s="1"/>
      <c r="I7390" s="1"/>
      <c r="K7390" s="1"/>
    </row>
    <row r="7391" spans="1:11" customFormat="1" ht="15" hidden="1" x14ac:dyDescent="0.25">
      <c r="A7391" s="36" t="s">
        <v>122</v>
      </c>
      <c r="B7391" s="36" t="s">
        <v>24028</v>
      </c>
      <c r="C7391" s="36" t="s">
        <v>120</v>
      </c>
      <c r="D7391" s="36" t="s">
        <v>17461</v>
      </c>
      <c r="E7391" s="36" t="s">
        <v>17035</v>
      </c>
      <c r="F7391" s="36" t="s">
        <v>18032</v>
      </c>
      <c r="G7391" s="36" t="s">
        <v>121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16107</v>
      </c>
      <c r="C7392" s="36" t="s">
        <v>120</v>
      </c>
      <c r="D7392" s="36" t="s">
        <v>17738</v>
      </c>
      <c r="E7392" s="36" t="s">
        <v>17345</v>
      </c>
      <c r="F7392" s="36" t="s">
        <v>18032</v>
      </c>
      <c r="G7392" s="36" t="s">
        <v>121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19744</v>
      </c>
      <c r="C7393" s="36" t="s">
        <v>120</v>
      </c>
      <c r="D7393" s="36" t="s">
        <v>17462</v>
      </c>
      <c r="E7393" s="36" t="s">
        <v>17309</v>
      </c>
      <c r="F7393" s="36" t="s">
        <v>18032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21307</v>
      </c>
      <c r="C7394" s="36" t="s">
        <v>120</v>
      </c>
      <c r="D7394" s="36" t="s">
        <v>17739</v>
      </c>
      <c r="E7394" s="36" t="s">
        <v>17014</v>
      </c>
      <c r="F7394" s="36" t="s">
        <v>18032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20872</v>
      </c>
      <c r="C7395" s="36" t="s">
        <v>120</v>
      </c>
      <c r="D7395" s="36" t="s">
        <v>17740</v>
      </c>
      <c r="E7395" s="36" t="s">
        <v>16964</v>
      </c>
      <c r="F7395" s="36" t="s">
        <v>18032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20425</v>
      </c>
      <c r="C7396" s="36" t="s">
        <v>120</v>
      </c>
      <c r="D7396" s="36" t="s">
        <v>17741</v>
      </c>
      <c r="E7396" s="36" t="s">
        <v>16921</v>
      </c>
      <c r="F7396" s="36" t="s">
        <v>18032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16302</v>
      </c>
      <c r="C7397" s="36" t="s">
        <v>120</v>
      </c>
      <c r="D7397" s="36" t="s">
        <v>18149</v>
      </c>
      <c r="E7397" s="36" t="s">
        <v>16845</v>
      </c>
      <c r="F7397" s="36" t="s">
        <v>18032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23603</v>
      </c>
      <c r="C7398" s="36" t="s">
        <v>120</v>
      </c>
      <c r="D7398" s="36" t="s">
        <v>18907</v>
      </c>
      <c r="E7398" s="36" t="s">
        <v>16823</v>
      </c>
      <c r="F7398" s="36" t="s">
        <v>18032</v>
      </c>
      <c r="G7398" s="36" t="s">
        <v>121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20426</v>
      </c>
      <c r="C7399" s="36" t="s">
        <v>120</v>
      </c>
      <c r="D7399" s="36" t="s">
        <v>17742</v>
      </c>
      <c r="E7399" s="36" t="s">
        <v>16874</v>
      </c>
      <c r="F7399" s="36" t="s">
        <v>18032</v>
      </c>
      <c r="G7399" s="36" t="s">
        <v>121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16108</v>
      </c>
      <c r="C7400" s="36" t="s">
        <v>120</v>
      </c>
      <c r="D7400" s="36" t="s">
        <v>17743</v>
      </c>
      <c r="E7400" s="36" t="s">
        <v>16960</v>
      </c>
      <c r="F7400" s="36" t="s">
        <v>18032</v>
      </c>
      <c r="G7400" s="36" t="s">
        <v>121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23604</v>
      </c>
      <c r="C7401" s="36" t="s">
        <v>120</v>
      </c>
      <c r="D7401" s="36" t="s">
        <v>18935</v>
      </c>
      <c r="E7401" s="36" t="s">
        <v>16823</v>
      </c>
      <c r="F7401" s="36" t="s">
        <v>18032</v>
      </c>
      <c r="G7401" s="36" t="s">
        <v>121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16522</v>
      </c>
      <c r="C7402" s="36" t="s">
        <v>120</v>
      </c>
      <c r="D7402" s="36" t="s">
        <v>18069</v>
      </c>
      <c r="E7402" s="36" t="s">
        <v>16822</v>
      </c>
      <c r="F7402" s="36" t="s">
        <v>18032</v>
      </c>
      <c r="G7402" s="36" t="s">
        <v>121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24713</v>
      </c>
      <c r="C7403" s="36" t="s">
        <v>120</v>
      </c>
      <c r="D7403" s="36" t="s">
        <v>18936</v>
      </c>
      <c r="E7403" s="36" t="s">
        <v>16951</v>
      </c>
      <c r="F7403" s="36" t="s">
        <v>18032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22822</v>
      </c>
      <c r="C7404" s="36" t="s">
        <v>120</v>
      </c>
      <c r="D7404" s="36" t="s">
        <v>22823</v>
      </c>
      <c r="E7404" s="36" t="s">
        <v>16935</v>
      </c>
      <c r="F7404" s="36" t="s">
        <v>18199</v>
      </c>
      <c r="G7404" s="36" t="s">
        <v>121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27437</v>
      </c>
      <c r="C7405" s="36" t="s">
        <v>120</v>
      </c>
      <c r="D7405" s="36" t="s">
        <v>23980</v>
      </c>
      <c r="E7405" s="36" t="s">
        <v>16887</v>
      </c>
      <c r="F7405" s="36" t="s">
        <v>18199</v>
      </c>
      <c r="G7405" s="36" t="s">
        <v>121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25150</v>
      </c>
      <c r="C7406" s="36" t="s">
        <v>120</v>
      </c>
      <c r="D7406" s="36" t="s">
        <v>23981</v>
      </c>
      <c r="E7406" s="36" t="s">
        <v>17238</v>
      </c>
      <c r="F7406" s="36" t="s">
        <v>18199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23431</v>
      </c>
      <c r="C7407" s="36" t="s">
        <v>120</v>
      </c>
      <c r="D7407" s="36" t="s">
        <v>23432</v>
      </c>
      <c r="E7407" s="36" t="s">
        <v>17006</v>
      </c>
      <c r="F7407" s="36" t="s">
        <v>18199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23433</v>
      </c>
      <c r="C7408" s="36" t="s">
        <v>120</v>
      </c>
      <c r="D7408" s="36" t="s">
        <v>23434</v>
      </c>
      <c r="E7408" s="36" t="s">
        <v>16973</v>
      </c>
      <c r="F7408" s="36" t="s">
        <v>18199</v>
      </c>
      <c r="G7408" s="36" t="s">
        <v>121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22824</v>
      </c>
      <c r="C7409" s="36" t="s">
        <v>120</v>
      </c>
      <c r="D7409" s="36" t="s">
        <v>22788</v>
      </c>
      <c r="E7409" s="36" t="s">
        <v>16874</v>
      </c>
      <c r="F7409" s="36" t="s">
        <v>18199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22825</v>
      </c>
      <c r="C7410" s="36" t="s">
        <v>120</v>
      </c>
      <c r="D7410" s="36" t="s">
        <v>17452</v>
      </c>
      <c r="E7410" s="36" t="s">
        <v>16951</v>
      </c>
      <c r="F7410" s="36" t="s">
        <v>18199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22826</v>
      </c>
      <c r="C7411" s="36" t="s">
        <v>120</v>
      </c>
      <c r="D7411" s="36" t="s">
        <v>17454</v>
      </c>
      <c r="E7411" s="36" t="s">
        <v>16822</v>
      </c>
      <c r="F7411" s="36" t="s">
        <v>18199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15875</v>
      </c>
      <c r="C7412" s="36" t="s">
        <v>120</v>
      </c>
      <c r="D7412" s="36" t="s">
        <v>17456</v>
      </c>
      <c r="E7412" s="36" t="s">
        <v>16878</v>
      </c>
      <c r="F7412" s="36" t="s">
        <v>18199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22827</v>
      </c>
      <c r="C7413" s="36" t="s">
        <v>120</v>
      </c>
      <c r="D7413" s="36" t="s">
        <v>22828</v>
      </c>
      <c r="E7413" s="36" t="s">
        <v>16821</v>
      </c>
      <c r="F7413" s="36" t="s">
        <v>18199</v>
      </c>
      <c r="G7413" s="36" t="s">
        <v>121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15978</v>
      </c>
      <c r="C7414" s="36" t="s">
        <v>120</v>
      </c>
      <c r="D7414" s="36" t="s">
        <v>16998</v>
      </c>
      <c r="E7414" s="36" t="s">
        <v>16862</v>
      </c>
      <c r="F7414" s="36" t="s">
        <v>18205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26343</v>
      </c>
      <c r="C7415" s="36" t="s">
        <v>120</v>
      </c>
      <c r="D7415" s="36" t="s">
        <v>17531</v>
      </c>
      <c r="E7415" s="36" t="s">
        <v>17326</v>
      </c>
      <c r="F7415" s="36" t="s">
        <v>18205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26344</v>
      </c>
      <c r="C7416" s="36" t="s">
        <v>120</v>
      </c>
      <c r="D7416" s="36" t="s">
        <v>17661</v>
      </c>
      <c r="E7416" s="36" t="s">
        <v>16878</v>
      </c>
      <c r="F7416" s="36" t="s">
        <v>18205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16303</v>
      </c>
      <c r="C7417" s="36" t="s">
        <v>188</v>
      </c>
      <c r="D7417" s="36" t="s">
        <v>17458</v>
      </c>
      <c r="E7417" s="36" t="s">
        <v>16889</v>
      </c>
      <c r="F7417" s="36" t="s">
        <v>18032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26978</v>
      </c>
      <c r="C7418" s="36" t="s">
        <v>188</v>
      </c>
      <c r="D7418" s="36" t="s">
        <v>26979</v>
      </c>
      <c r="E7418" s="36" t="s">
        <v>16960</v>
      </c>
      <c r="F7418" s="36" t="s">
        <v>18032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16304</v>
      </c>
      <c r="C7419" s="36" t="s">
        <v>188</v>
      </c>
      <c r="D7419" s="36" t="s">
        <v>18068</v>
      </c>
      <c r="E7419" s="36" t="s">
        <v>16860</v>
      </c>
      <c r="F7419" s="36" t="s">
        <v>18032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21531</v>
      </c>
      <c r="C7420" s="36" t="s">
        <v>188</v>
      </c>
      <c r="D7420" s="36" t="s">
        <v>17459</v>
      </c>
      <c r="E7420" s="36" t="s">
        <v>16878</v>
      </c>
      <c r="F7420" s="36" t="s">
        <v>18032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19531</v>
      </c>
      <c r="C7421" s="36" t="s">
        <v>188</v>
      </c>
      <c r="D7421" s="36" t="s">
        <v>17460</v>
      </c>
      <c r="E7421" s="36" t="s">
        <v>16964</v>
      </c>
      <c r="F7421" s="36" t="s">
        <v>18032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26853</v>
      </c>
      <c r="C7422" s="36" t="s">
        <v>188</v>
      </c>
      <c r="D7422" s="36" t="s">
        <v>17461</v>
      </c>
      <c r="E7422" s="36" t="s">
        <v>17136</v>
      </c>
      <c r="F7422" s="36" t="s">
        <v>18032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19701</v>
      </c>
      <c r="C7423" s="36" t="s">
        <v>188</v>
      </c>
      <c r="D7423" s="36" t="s">
        <v>17738</v>
      </c>
      <c r="E7423" s="36" t="s">
        <v>17000</v>
      </c>
      <c r="F7423" s="36" t="s">
        <v>18032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20977</v>
      </c>
      <c r="C7424" s="36" t="s">
        <v>188</v>
      </c>
      <c r="D7424" s="36" t="s">
        <v>17462</v>
      </c>
      <c r="E7424" s="36" t="s">
        <v>17152</v>
      </c>
      <c r="F7424" s="36" t="s">
        <v>18032</v>
      </c>
      <c r="G7424" s="36" t="s">
        <v>123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19922</v>
      </c>
      <c r="C7425" s="36" t="s">
        <v>188</v>
      </c>
      <c r="D7425" s="36" t="s">
        <v>17739</v>
      </c>
      <c r="E7425" s="36" t="s">
        <v>16979</v>
      </c>
      <c r="F7425" s="36" t="s">
        <v>18032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20482</v>
      </c>
      <c r="C7426" s="36" t="s">
        <v>188</v>
      </c>
      <c r="D7426" s="36" t="s">
        <v>17740</v>
      </c>
      <c r="E7426" s="36" t="s">
        <v>17457</v>
      </c>
      <c r="F7426" s="36" t="s">
        <v>18032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25782</v>
      </c>
      <c r="C7427" s="36" t="s">
        <v>188</v>
      </c>
      <c r="D7427" s="36" t="s">
        <v>17741</v>
      </c>
      <c r="E7427" s="36" t="s">
        <v>17577</v>
      </c>
      <c r="F7427" s="36" t="s">
        <v>18032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25022</v>
      </c>
      <c r="C7428" s="36" t="s">
        <v>188</v>
      </c>
      <c r="D7428" s="36" t="s">
        <v>18149</v>
      </c>
      <c r="E7428" s="36" t="s">
        <v>16979</v>
      </c>
      <c r="F7428" s="36" t="s">
        <v>18032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20658</v>
      </c>
      <c r="C7429" s="36" t="s">
        <v>188</v>
      </c>
      <c r="D7429" s="36" t="s">
        <v>17742</v>
      </c>
      <c r="E7429" s="36" t="s">
        <v>16832</v>
      </c>
      <c r="F7429" s="36" t="s">
        <v>18032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16541</v>
      </c>
      <c r="C7430" s="36" t="s">
        <v>188</v>
      </c>
      <c r="D7430" s="36" t="s">
        <v>18069</v>
      </c>
      <c r="E7430" s="36" t="s">
        <v>16860</v>
      </c>
      <c r="F7430" s="36" t="s">
        <v>18032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27935</v>
      </c>
      <c r="C7431" s="36" t="s">
        <v>188</v>
      </c>
      <c r="D7431" s="36" t="s">
        <v>27936</v>
      </c>
      <c r="E7431" s="36" t="s">
        <v>16881</v>
      </c>
      <c r="F7431" s="36" t="s">
        <v>18199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23416</v>
      </c>
      <c r="C7432" s="36" t="s">
        <v>188</v>
      </c>
      <c r="D7432" s="36" t="s">
        <v>23417</v>
      </c>
      <c r="E7432" s="36" t="s">
        <v>17006</v>
      </c>
      <c r="F7432" s="36" t="s">
        <v>18199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27937</v>
      </c>
      <c r="C7433" s="36" t="s">
        <v>188</v>
      </c>
      <c r="D7433" s="36" t="s">
        <v>27938</v>
      </c>
      <c r="E7433" s="36" t="s">
        <v>17148</v>
      </c>
      <c r="F7433" s="36" t="s">
        <v>18199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27939</v>
      </c>
      <c r="C7434" s="36" t="s">
        <v>188</v>
      </c>
      <c r="D7434" s="36" t="s">
        <v>22823</v>
      </c>
      <c r="E7434" s="36" t="s">
        <v>17072</v>
      </c>
      <c r="F7434" s="36" t="s">
        <v>18199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25883</v>
      </c>
      <c r="C7435" s="36" t="s">
        <v>188</v>
      </c>
      <c r="D7435" s="36" t="s">
        <v>23980</v>
      </c>
      <c r="E7435" s="36" t="s">
        <v>17388</v>
      </c>
      <c r="F7435" s="36" t="s">
        <v>18199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25884</v>
      </c>
      <c r="C7436" s="36" t="s">
        <v>188</v>
      </c>
      <c r="D7436" s="36" t="s">
        <v>23981</v>
      </c>
      <c r="E7436" s="36" t="s">
        <v>16858</v>
      </c>
      <c r="F7436" s="36" t="s">
        <v>18199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24513</v>
      </c>
      <c r="C7437" s="36" t="s">
        <v>188</v>
      </c>
      <c r="D7437" s="36" t="s">
        <v>23432</v>
      </c>
      <c r="E7437" s="36" t="s">
        <v>17416</v>
      </c>
      <c r="F7437" s="36" t="s">
        <v>18199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22787</v>
      </c>
      <c r="C7438" s="36" t="s">
        <v>188</v>
      </c>
      <c r="D7438" s="36" t="s">
        <v>22788</v>
      </c>
      <c r="E7438" s="36" t="s">
        <v>17326</v>
      </c>
      <c r="F7438" s="36" t="s">
        <v>18199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23418</v>
      </c>
      <c r="C7439" s="36" t="s">
        <v>188</v>
      </c>
      <c r="D7439" s="36" t="s">
        <v>18628</v>
      </c>
      <c r="E7439" s="36" t="s">
        <v>16949</v>
      </c>
      <c r="F7439" s="36" t="s">
        <v>18199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22789</v>
      </c>
      <c r="C7440" s="36" t="s">
        <v>188</v>
      </c>
      <c r="D7440" s="36" t="s">
        <v>17452</v>
      </c>
      <c r="E7440" s="36" t="s">
        <v>17176</v>
      </c>
      <c r="F7440" s="36" t="s">
        <v>18199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15876</v>
      </c>
      <c r="C7441" s="36" t="s">
        <v>188</v>
      </c>
      <c r="D7441" s="36" t="s">
        <v>17456</v>
      </c>
      <c r="E7441" s="36" t="s">
        <v>16901</v>
      </c>
      <c r="F7441" s="36" t="s">
        <v>18199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21629</v>
      </c>
      <c r="C7442" s="36" t="s">
        <v>188</v>
      </c>
      <c r="D7442" s="36" t="s">
        <v>17081</v>
      </c>
      <c r="E7442" s="36" t="s">
        <v>17136</v>
      </c>
      <c r="F7442" s="36" t="s">
        <v>18205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15979</v>
      </c>
      <c r="C7443" s="36" t="s">
        <v>188</v>
      </c>
      <c r="D7443" s="36" t="s">
        <v>17084</v>
      </c>
      <c r="E7443" s="36" t="s">
        <v>16885</v>
      </c>
      <c r="F7443" s="36" t="s">
        <v>18205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15980</v>
      </c>
      <c r="C7444" s="36" t="s">
        <v>188</v>
      </c>
      <c r="D7444" s="36" t="s">
        <v>17064</v>
      </c>
      <c r="E7444" s="36" t="s">
        <v>16979</v>
      </c>
      <c r="F7444" s="36" t="s">
        <v>18205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28244</v>
      </c>
      <c r="C7445" s="36" t="s">
        <v>188</v>
      </c>
      <c r="D7445" s="36" t="s">
        <v>16846</v>
      </c>
      <c r="E7445" s="36" t="s">
        <v>17198</v>
      </c>
      <c r="F7445" s="36" t="s">
        <v>18205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28245</v>
      </c>
      <c r="C7446" s="36" t="s">
        <v>188</v>
      </c>
      <c r="D7446" s="36" t="s">
        <v>17069</v>
      </c>
      <c r="E7446" s="36" t="s">
        <v>16832</v>
      </c>
      <c r="F7446" s="36" t="s">
        <v>18205</v>
      </c>
      <c r="G7446" s="36" t="s">
        <v>123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27095</v>
      </c>
      <c r="C7447" s="36" t="s">
        <v>120</v>
      </c>
      <c r="D7447" s="36" t="s">
        <v>27096</v>
      </c>
      <c r="E7447" s="36" t="s">
        <v>27097</v>
      </c>
      <c r="F7447" s="36" t="s">
        <v>18032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23312</v>
      </c>
      <c r="C7448" s="36" t="s">
        <v>120</v>
      </c>
      <c r="D7448" s="36" t="s">
        <v>26856</v>
      </c>
      <c r="E7448" s="36" t="s">
        <v>19203</v>
      </c>
      <c r="F7448" s="36" t="s">
        <v>18032</v>
      </c>
      <c r="G7448" s="36" t="s">
        <v>121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21438</v>
      </c>
      <c r="C7449" s="36" t="s">
        <v>120</v>
      </c>
      <c r="D7449" s="36" t="s">
        <v>26859</v>
      </c>
      <c r="E7449" s="36" t="s">
        <v>17548</v>
      </c>
      <c r="F7449" s="36" t="s">
        <v>18032</v>
      </c>
      <c r="G7449" s="36" t="s">
        <v>121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19194</v>
      </c>
      <c r="C7450" s="36" t="s">
        <v>120</v>
      </c>
      <c r="D7450" s="36" t="s">
        <v>26861</v>
      </c>
      <c r="E7450" s="36" t="s">
        <v>16828</v>
      </c>
      <c r="F7450" s="36" t="s">
        <v>18032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19040</v>
      </c>
      <c r="C7451" s="36" t="s">
        <v>120</v>
      </c>
      <c r="D7451" s="36" t="s">
        <v>26862</v>
      </c>
      <c r="E7451" s="36" t="s">
        <v>24431</v>
      </c>
      <c r="F7451" s="36" t="s">
        <v>18032</v>
      </c>
      <c r="G7451" s="36" t="s">
        <v>121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19235</v>
      </c>
      <c r="C7452" s="36" t="s">
        <v>120</v>
      </c>
      <c r="D7452" s="36" t="s">
        <v>26863</v>
      </c>
      <c r="E7452" s="36" t="s">
        <v>17368</v>
      </c>
      <c r="F7452" s="36" t="s">
        <v>18032</v>
      </c>
      <c r="G7452" s="36" t="s">
        <v>121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16388</v>
      </c>
      <c r="C7453" s="36" t="s">
        <v>120</v>
      </c>
      <c r="D7453" s="36" t="s">
        <v>26864</v>
      </c>
      <c r="E7453" s="36" t="s">
        <v>17313</v>
      </c>
      <c r="F7453" s="36" t="s">
        <v>18032</v>
      </c>
      <c r="G7453" s="36" t="s">
        <v>121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19236</v>
      </c>
      <c r="C7454" s="36" t="s">
        <v>120</v>
      </c>
      <c r="D7454" s="36" t="s">
        <v>26865</v>
      </c>
      <c r="E7454" s="36" t="s">
        <v>17438</v>
      </c>
      <c r="F7454" s="36" t="s">
        <v>18032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19237</v>
      </c>
      <c r="C7455" s="36" t="s">
        <v>120</v>
      </c>
      <c r="D7455" s="36" t="s">
        <v>26866</v>
      </c>
      <c r="E7455" s="36" t="s">
        <v>16827</v>
      </c>
      <c r="F7455" s="36" t="s">
        <v>18032</v>
      </c>
      <c r="G7455" s="36" t="s">
        <v>121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19238</v>
      </c>
      <c r="C7456" s="36" t="s">
        <v>120</v>
      </c>
      <c r="D7456" s="36" t="s">
        <v>26867</v>
      </c>
      <c r="E7456" s="36" t="s">
        <v>16885</v>
      </c>
      <c r="F7456" s="36" t="s">
        <v>18032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19239</v>
      </c>
      <c r="C7457" s="36" t="s">
        <v>120</v>
      </c>
      <c r="D7457" s="36" t="s">
        <v>26868</v>
      </c>
      <c r="E7457" s="36" t="s">
        <v>16962</v>
      </c>
      <c r="F7457" s="36" t="s">
        <v>18032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19437</v>
      </c>
      <c r="C7458" s="36" t="s">
        <v>120</v>
      </c>
      <c r="D7458" s="36" t="s">
        <v>26869</v>
      </c>
      <c r="E7458" s="36" t="s">
        <v>16845</v>
      </c>
      <c r="F7458" s="36" t="s">
        <v>18032</v>
      </c>
      <c r="G7458" s="36" t="s">
        <v>121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19438</v>
      </c>
      <c r="C7459" s="36" t="s">
        <v>120</v>
      </c>
      <c r="D7459" s="36" t="s">
        <v>27098</v>
      </c>
      <c r="E7459" s="36" t="s">
        <v>16916</v>
      </c>
      <c r="F7459" s="36" t="s">
        <v>18032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23162</v>
      </c>
      <c r="C7460" s="36" t="s">
        <v>120</v>
      </c>
      <c r="D7460" s="36" t="s">
        <v>26480</v>
      </c>
      <c r="E7460" s="36" t="s">
        <v>16916</v>
      </c>
      <c r="F7460" s="36" t="s">
        <v>18032</v>
      </c>
      <c r="G7460" s="36" t="s">
        <v>121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23790</v>
      </c>
      <c r="C7461" s="36" t="s">
        <v>120</v>
      </c>
      <c r="D7461" s="36" t="s">
        <v>27099</v>
      </c>
      <c r="E7461" s="36" t="s">
        <v>17050</v>
      </c>
      <c r="F7461" s="36" t="s">
        <v>18032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27438</v>
      </c>
      <c r="C7462" s="36" t="s">
        <v>120</v>
      </c>
      <c r="D7462" s="36" t="s">
        <v>26856</v>
      </c>
      <c r="E7462" s="36" t="s">
        <v>27439</v>
      </c>
      <c r="F7462" s="36" t="s">
        <v>18199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27440</v>
      </c>
      <c r="C7463" s="36" t="s">
        <v>120</v>
      </c>
      <c r="D7463" s="36" t="s">
        <v>26858</v>
      </c>
      <c r="E7463" s="36" t="s">
        <v>16837</v>
      </c>
      <c r="F7463" s="36" t="s">
        <v>18199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27441</v>
      </c>
      <c r="C7464" s="36" t="s">
        <v>120</v>
      </c>
      <c r="D7464" s="36" t="s">
        <v>26859</v>
      </c>
      <c r="E7464" s="36" t="s">
        <v>17650</v>
      </c>
      <c r="F7464" s="36" t="s">
        <v>18199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27442</v>
      </c>
      <c r="C7465" s="36" t="s">
        <v>120</v>
      </c>
      <c r="D7465" s="36" t="s">
        <v>26861</v>
      </c>
      <c r="E7465" s="36" t="s">
        <v>17959</v>
      </c>
      <c r="F7465" s="36" t="s">
        <v>18199</v>
      </c>
      <c r="G7465" s="36" t="s">
        <v>121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27443</v>
      </c>
      <c r="C7466" s="36" t="s">
        <v>120</v>
      </c>
      <c r="D7466" s="36" t="s">
        <v>26862</v>
      </c>
      <c r="E7466" s="36" t="s">
        <v>19199</v>
      </c>
      <c r="F7466" s="36" t="s">
        <v>18199</v>
      </c>
      <c r="G7466" s="36" t="s">
        <v>121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27444</v>
      </c>
      <c r="C7467" s="36" t="s">
        <v>120</v>
      </c>
      <c r="D7467" s="36" t="s">
        <v>26863</v>
      </c>
      <c r="E7467" s="36" t="s">
        <v>16984</v>
      </c>
      <c r="F7467" s="36" t="s">
        <v>18199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27445</v>
      </c>
      <c r="C7468" s="36" t="s">
        <v>120</v>
      </c>
      <c r="D7468" s="36" t="s">
        <v>26864</v>
      </c>
      <c r="E7468" s="36" t="s">
        <v>17976</v>
      </c>
      <c r="F7468" s="36" t="s">
        <v>18199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26230</v>
      </c>
      <c r="C7469" s="36" t="s">
        <v>120</v>
      </c>
      <c r="D7469" s="36" t="s">
        <v>26866</v>
      </c>
      <c r="E7469" s="36" t="s">
        <v>17626</v>
      </c>
      <c r="F7469" s="36" t="s">
        <v>18199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27446</v>
      </c>
      <c r="C7470" s="36" t="s">
        <v>120</v>
      </c>
      <c r="D7470" s="36" t="s">
        <v>26867</v>
      </c>
      <c r="E7470" s="36" t="s">
        <v>17241</v>
      </c>
      <c r="F7470" s="36" t="s">
        <v>18199</v>
      </c>
      <c r="G7470" s="36" t="s">
        <v>121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25151</v>
      </c>
      <c r="C7471" s="36" t="s">
        <v>120</v>
      </c>
      <c r="D7471" s="36" t="s">
        <v>26868</v>
      </c>
      <c r="E7471" s="36" t="s">
        <v>17358</v>
      </c>
      <c r="F7471" s="36" t="s">
        <v>18199</v>
      </c>
      <c r="G7471" s="36" t="s">
        <v>121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27447</v>
      </c>
      <c r="C7472" s="36" t="s">
        <v>120</v>
      </c>
      <c r="D7472" s="36" t="s">
        <v>27448</v>
      </c>
      <c r="E7472" s="36" t="s">
        <v>17193</v>
      </c>
      <c r="F7472" s="36" t="s">
        <v>18199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26231</v>
      </c>
      <c r="C7473" s="36" t="s">
        <v>120</v>
      </c>
      <c r="D7473" s="36" t="s">
        <v>26869</v>
      </c>
      <c r="E7473" s="36" t="s">
        <v>17002</v>
      </c>
      <c r="F7473" s="36" t="s">
        <v>18199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27449</v>
      </c>
      <c r="C7474" s="36" t="s">
        <v>120</v>
      </c>
      <c r="D7474" s="36" t="s">
        <v>27450</v>
      </c>
      <c r="E7474" s="36" t="s">
        <v>17546</v>
      </c>
      <c r="F7474" s="36" t="s">
        <v>18199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25152</v>
      </c>
      <c r="C7475" s="36" t="s">
        <v>120</v>
      </c>
      <c r="D7475" s="36" t="s">
        <v>27098</v>
      </c>
      <c r="E7475" s="36" t="s">
        <v>16884</v>
      </c>
      <c r="F7475" s="36" t="s">
        <v>18199</v>
      </c>
      <c r="G7475" s="36" t="s">
        <v>121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24738</v>
      </c>
      <c r="C7476" s="36" t="s">
        <v>120</v>
      </c>
      <c r="D7476" s="36" t="s">
        <v>27451</v>
      </c>
      <c r="E7476" s="36" t="s">
        <v>17023</v>
      </c>
      <c r="F7476" s="36" t="s">
        <v>18199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25153</v>
      </c>
      <c r="C7477" s="36" t="s">
        <v>120</v>
      </c>
      <c r="D7477" s="36" t="s">
        <v>26480</v>
      </c>
      <c r="E7477" s="36" t="s">
        <v>16924</v>
      </c>
      <c r="F7477" s="36" t="s">
        <v>18199</v>
      </c>
      <c r="G7477" s="36" t="s">
        <v>121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28423</v>
      </c>
      <c r="C7478" s="36" t="s">
        <v>120</v>
      </c>
      <c r="D7478" s="36" t="s">
        <v>26869</v>
      </c>
      <c r="E7478" s="36" t="s">
        <v>17035</v>
      </c>
      <c r="F7478" s="36" t="s">
        <v>18205</v>
      </c>
      <c r="G7478" s="36" t="s">
        <v>121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21608</v>
      </c>
      <c r="C7479" s="36" t="s">
        <v>120</v>
      </c>
      <c r="D7479" s="36" t="s">
        <v>26866</v>
      </c>
      <c r="E7479" s="36" t="s">
        <v>16860</v>
      </c>
      <c r="F7479" s="36" t="s">
        <v>18210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21609</v>
      </c>
      <c r="C7480" s="36" t="s">
        <v>120</v>
      </c>
      <c r="D7480" s="36" t="s">
        <v>27638</v>
      </c>
      <c r="E7480" s="36" t="s">
        <v>16850</v>
      </c>
      <c r="F7480" s="36" t="s">
        <v>18210</v>
      </c>
      <c r="G7480" s="36" t="s">
        <v>121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16566</v>
      </c>
      <c r="C7481" s="36" t="s">
        <v>120</v>
      </c>
      <c r="D7481" s="36" t="s">
        <v>28493</v>
      </c>
      <c r="E7481" s="36" t="s">
        <v>16917</v>
      </c>
      <c r="F7481" s="36" t="s">
        <v>18210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16508</v>
      </c>
      <c r="C7482" s="36" t="s">
        <v>120</v>
      </c>
      <c r="D7482" s="36" t="s">
        <v>16882</v>
      </c>
      <c r="E7482" s="36" t="s">
        <v>16819</v>
      </c>
      <c r="F7482" s="36" t="s">
        <v>18210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24835</v>
      </c>
      <c r="C7483" s="36" t="s">
        <v>120</v>
      </c>
      <c r="D7483" s="36" t="s">
        <v>17861</v>
      </c>
      <c r="E7483" s="36" t="s">
        <v>17023</v>
      </c>
      <c r="F7483" s="36" t="s">
        <v>18251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23389</v>
      </c>
      <c r="C7484" s="36" t="s">
        <v>188</v>
      </c>
      <c r="D7484" s="36" t="s">
        <v>26479</v>
      </c>
      <c r="E7484" s="36" t="s">
        <v>16819</v>
      </c>
      <c r="F7484" s="36" t="s">
        <v>18032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26949</v>
      </c>
      <c r="C7485" s="36" t="s">
        <v>188</v>
      </c>
      <c r="D7485" s="36" t="s">
        <v>26950</v>
      </c>
      <c r="E7485" s="36" t="s">
        <v>16912</v>
      </c>
      <c r="F7485" s="36" t="s">
        <v>18032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26854</v>
      </c>
      <c r="C7486" s="36" t="s">
        <v>188</v>
      </c>
      <c r="D7486" s="36" t="s">
        <v>26855</v>
      </c>
      <c r="E7486" s="36" t="s">
        <v>16916</v>
      </c>
      <c r="F7486" s="36" t="s">
        <v>18032</v>
      </c>
      <c r="G7486" s="36" t="s">
        <v>123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21355</v>
      </c>
      <c r="C7487" s="36" t="s">
        <v>188</v>
      </c>
      <c r="D7487" s="36" t="s">
        <v>26856</v>
      </c>
      <c r="E7487" s="36" t="s">
        <v>16964</v>
      </c>
      <c r="F7487" s="36" t="s">
        <v>18032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26857</v>
      </c>
      <c r="C7488" s="36" t="s">
        <v>188</v>
      </c>
      <c r="D7488" s="36" t="s">
        <v>26858</v>
      </c>
      <c r="E7488" s="36" t="s">
        <v>16964</v>
      </c>
      <c r="F7488" s="36" t="s">
        <v>18032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20284</v>
      </c>
      <c r="C7489" s="36" t="s">
        <v>188</v>
      </c>
      <c r="D7489" s="36" t="s">
        <v>26859</v>
      </c>
      <c r="E7489" s="36" t="s">
        <v>16917</v>
      </c>
      <c r="F7489" s="36" t="s">
        <v>18032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26860</v>
      </c>
      <c r="C7490" s="36" t="s">
        <v>188</v>
      </c>
      <c r="D7490" s="36" t="s">
        <v>26861</v>
      </c>
      <c r="E7490" s="36" t="s">
        <v>16968</v>
      </c>
      <c r="F7490" s="36" t="s">
        <v>18032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19923</v>
      </c>
      <c r="C7491" s="36" t="s">
        <v>188</v>
      </c>
      <c r="D7491" s="36" t="s">
        <v>26862</v>
      </c>
      <c r="E7491" s="36" t="s">
        <v>16921</v>
      </c>
      <c r="F7491" s="36" t="s">
        <v>18032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22548</v>
      </c>
      <c r="C7492" s="36" t="s">
        <v>188</v>
      </c>
      <c r="D7492" s="36" t="s">
        <v>26863</v>
      </c>
      <c r="E7492" s="36" t="s">
        <v>16962</v>
      </c>
      <c r="F7492" s="36" t="s">
        <v>18032</v>
      </c>
      <c r="G7492" s="36" t="s">
        <v>123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19532</v>
      </c>
      <c r="C7493" s="36" t="s">
        <v>188</v>
      </c>
      <c r="D7493" s="36" t="s">
        <v>26864</v>
      </c>
      <c r="E7493" s="36" t="s">
        <v>17309</v>
      </c>
      <c r="F7493" s="36" t="s">
        <v>18032</v>
      </c>
      <c r="G7493" s="36" t="s">
        <v>123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23814</v>
      </c>
      <c r="C7494" s="36" t="s">
        <v>188</v>
      </c>
      <c r="D7494" s="36" t="s">
        <v>26865</v>
      </c>
      <c r="E7494" s="36" t="s">
        <v>17066</v>
      </c>
      <c r="F7494" s="36" t="s">
        <v>18032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19533</v>
      </c>
      <c r="C7495" s="36" t="s">
        <v>188</v>
      </c>
      <c r="D7495" s="36" t="s">
        <v>26866</v>
      </c>
      <c r="E7495" s="36" t="s">
        <v>17236</v>
      </c>
      <c r="F7495" s="36" t="s">
        <v>18032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23650</v>
      </c>
      <c r="C7496" s="36" t="s">
        <v>188</v>
      </c>
      <c r="D7496" s="36" t="s">
        <v>26867</v>
      </c>
      <c r="E7496" s="36" t="s">
        <v>17202</v>
      </c>
      <c r="F7496" s="36" t="s">
        <v>18032</v>
      </c>
      <c r="G7496" s="36" t="s">
        <v>123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19534</v>
      </c>
      <c r="C7497" s="36" t="s">
        <v>188</v>
      </c>
      <c r="D7497" s="36" t="s">
        <v>26868</v>
      </c>
      <c r="E7497" s="36" t="s">
        <v>17025</v>
      </c>
      <c r="F7497" s="36" t="s">
        <v>18032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19214</v>
      </c>
      <c r="C7498" s="36" t="s">
        <v>188</v>
      </c>
      <c r="D7498" s="36" t="s">
        <v>26869</v>
      </c>
      <c r="E7498" s="36" t="s">
        <v>17544</v>
      </c>
      <c r="F7498" s="36" t="s">
        <v>18032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23203</v>
      </c>
      <c r="C7499" s="36" t="s">
        <v>188</v>
      </c>
      <c r="D7499" s="36" t="s">
        <v>26480</v>
      </c>
      <c r="E7499" s="36" t="s">
        <v>16819</v>
      </c>
      <c r="F7499" s="36" t="s">
        <v>18032</v>
      </c>
      <c r="G7499" s="36" t="s">
        <v>123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27940</v>
      </c>
      <c r="C7500" s="36" t="s">
        <v>188</v>
      </c>
      <c r="D7500" s="36" t="s">
        <v>26856</v>
      </c>
      <c r="E7500" s="36" t="s">
        <v>16883</v>
      </c>
      <c r="F7500" s="36" t="s">
        <v>18199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27941</v>
      </c>
      <c r="C7501" s="36" t="s">
        <v>188</v>
      </c>
      <c r="D7501" s="36" t="s">
        <v>26858</v>
      </c>
      <c r="E7501" s="36" t="s">
        <v>17021</v>
      </c>
      <c r="F7501" s="36" t="s">
        <v>18199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27942</v>
      </c>
      <c r="C7502" s="36" t="s">
        <v>188</v>
      </c>
      <c r="D7502" s="36" t="s">
        <v>26859</v>
      </c>
      <c r="E7502" s="36" t="s">
        <v>17152</v>
      </c>
      <c r="F7502" s="36" t="s">
        <v>18199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27943</v>
      </c>
      <c r="C7503" s="36" t="s">
        <v>188</v>
      </c>
      <c r="D7503" s="36" t="s">
        <v>26861</v>
      </c>
      <c r="E7503" s="36" t="s">
        <v>17334</v>
      </c>
      <c r="F7503" s="36" t="s">
        <v>18199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27944</v>
      </c>
      <c r="C7504" s="36" t="s">
        <v>188</v>
      </c>
      <c r="D7504" s="36" t="s">
        <v>26862</v>
      </c>
      <c r="E7504" s="36" t="s">
        <v>16967</v>
      </c>
      <c r="F7504" s="36" t="s">
        <v>18199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26291</v>
      </c>
      <c r="C7505" s="36" t="s">
        <v>188</v>
      </c>
      <c r="D7505" s="36" t="s">
        <v>26864</v>
      </c>
      <c r="E7505" s="36" t="s">
        <v>16888</v>
      </c>
      <c r="F7505" s="36" t="s">
        <v>18199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27945</v>
      </c>
      <c r="C7506" s="36" t="s">
        <v>188</v>
      </c>
      <c r="D7506" s="36" t="s">
        <v>26865</v>
      </c>
      <c r="E7506" s="36" t="s">
        <v>17292</v>
      </c>
      <c r="F7506" s="36" t="s">
        <v>18199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25235</v>
      </c>
      <c r="C7507" s="36" t="s">
        <v>188</v>
      </c>
      <c r="D7507" s="36" t="s">
        <v>26866</v>
      </c>
      <c r="E7507" s="36" t="s">
        <v>17204</v>
      </c>
      <c r="F7507" s="36" t="s">
        <v>18199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25236</v>
      </c>
      <c r="C7508" s="36" t="s">
        <v>188</v>
      </c>
      <c r="D7508" s="36" t="s">
        <v>26868</v>
      </c>
      <c r="E7508" s="36" t="s">
        <v>17493</v>
      </c>
      <c r="F7508" s="36" t="s">
        <v>18199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27946</v>
      </c>
      <c r="C7509" s="36" t="s">
        <v>188</v>
      </c>
      <c r="D7509" s="36" t="s">
        <v>27448</v>
      </c>
      <c r="E7509" s="36" t="s">
        <v>16894</v>
      </c>
      <c r="F7509" s="36" t="s">
        <v>18199</v>
      </c>
      <c r="G7509" s="36" t="s">
        <v>123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25237</v>
      </c>
      <c r="C7510" s="36" t="s">
        <v>188</v>
      </c>
      <c r="D7510" s="36" t="s">
        <v>26869</v>
      </c>
      <c r="E7510" s="36" t="s">
        <v>20404</v>
      </c>
      <c r="F7510" s="36" t="s">
        <v>18199</v>
      </c>
      <c r="G7510" s="36" t="s">
        <v>123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27947</v>
      </c>
      <c r="C7511" s="36" t="s">
        <v>188</v>
      </c>
      <c r="D7511" s="36" t="s">
        <v>27450</v>
      </c>
      <c r="E7511" s="36" t="s">
        <v>17582</v>
      </c>
      <c r="F7511" s="36" t="s">
        <v>18199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27948</v>
      </c>
      <c r="C7512" s="36" t="s">
        <v>188</v>
      </c>
      <c r="D7512" s="36" t="s">
        <v>27098</v>
      </c>
      <c r="E7512" s="36" t="s">
        <v>17681</v>
      </c>
      <c r="F7512" s="36" t="s">
        <v>18199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27949</v>
      </c>
      <c r="C7513" s="36" t="s">
        <v>188</v>
      </c>
      <c r="D7513" s="36" t="s">
        <v>27451</v>
      </c>
      <c r="E7513" s="36" t="s">
        <v>17402</v>
      </c>
      <c r="F7513" s="36" t="s">
        <v>18199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21624</v>
      </c>
      <c r="C7514" s="36" t="s">
        <v>188</v>
      </c>
      <c r="D7514" s="36" t="s">
        <v>26856</v>
      </c>
      <c r="E7514" s="36" t="s">
        <v>17544</v>
      </c>
      <c r="F7514" s="36" t="s">
        <v>18210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21625</v>
      </c>
      <c r="C7515" s="36" t="s">
        <v>188</v>
      </c>
      <c r="D7515" s="36" t="s">
        <v>26866</v>
      </c>
      <c r="E7515" s="36" t="s">
        <v>17034</v>
      </c>
      <c r="F7515" s="36" t="s">
        <v>18210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16570</v>
      </c>
      <c r="C7516" s="36" t="s">
        <v>188</v>
      </c>
      <c r="D7516" s="36" t="s">
        <v>28569</v>
      </c>
      <c r="E7516" s="36" t="s">
        <v>18576</v>
      </c>
      <c r="F7516" s="36" t="s">
        <v>18210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16510</v>
      </c>
      <c r="C7517" s="36" t="s">
        <v>188</v>
      </c>
      <c r="D7517" s="36" t="s">
        <v>16882</v>
      </c>
      <c r="E7517" s="36" t="s">
        <v>16957</v>
      </c>
      <c r="F7517" s="36" t="s">
        <v>18210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22219</v>
      </c>
      <c r="C7518" s="36" t="s">
        <v>188</v>
      </c>
      <c r="D7518" s="36" t="s">
        <v>16998</v>
      </c>
      <c r="E7518" s="36" t="s">
        <v>17553</v>
      </c>
      <c r="F7518" s="36" t="s">
        <v>18205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26179</v>
      </c>
      <c r="C7519" s="36" t="s">
        <v>120</v>
      </c>
      <c r="D7519" s="36" t="s">
        <v>16847</v>
      </c>
      <c r="E7519" s="36" t="s">
        <v>16914</v>
      </c>
      <c r="F7519" s="36" t="s">
        <v>18032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25456</v>
      </c>
      <c r="C7520" s="36" t="s">
        <v>120</v>
      </c>
      <c r="D7520" s="36" t="s">
        <v>16997</v>
      </c>
      <c r="E7520" s="36" t="s">
        <v>16916</v>
      </c>
      <c r="F7520" s="36" t="s">
        <v>18032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26180</v>
      </c>
      <c r="C7521" s="36" t="s">
        <v>120</v>
      </c>
      <c r="D7521" s="36" t="s">
        <v>17073</v>
      </c>
      <c r="E7521" s="36" t="s">
        <v>16823</v>
      </c>
      <c r="F7521" s="36" t="s">
        <v>18032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27452</v>
      </c>
      <c r="C7522" s="36" t="s">
        <v>120</v>
      </c>
      <c r="D7522" s="36" t="s">
        <v>17063</v>
      </c>
      <c r="E7522" s="36" t="s">
        <v>17309</v>
      </c>
      <c r="F7522" s="36" t="s">
        <v>18199</v>
      </c>
      <c r="G7522" s="36" t="s">
        <v>121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22508</v>
      </c>
      <c r="C7523" s="36" t="s">
        <v>120</v>
      </c>
      <c r="D7523" s="36" t="s">
        <v>17049</v>
      </c>
      <c r="E7523" s="36" t="s">
        <v>16902</v>
      </c>
      <c r="F7523" s="36" t="s">
        <v>18032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21308</v>
      </c>
      <c r="C7524" s="36" t="s">
        <v>120</v>
      </c>
      <c r="D7524" s="36" t="s">
        <v>17059</v>
      </c>
      <c r="E7524" s="36" t="s">
        <v>16835</v>
      </c>
      <c r="F7524" s="36" t="s">
        <v>18032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21464</v>
      </c>
      <c r="C7525" s="36" t="s">
        <v>120</v>
      </c>
      <c r="D7525" s="36" t="s">
        <v>17468</v>
      </c>
      <c r="E7525" s="36" t="s">
        <v>17158</v>
      </c>
      <c r="F7525" s="36" t="s">
        <v>18032</v>
      </c>
      <c r="G7525" s="36" t="s">
        <v>121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21081</v>
      </c>
      <c r="C7526" s="36" t="s">
        <v>120</v>
      </c>
      <c r="D7526" s="36" t="s">
        <v>17060</v>
      </c>
      <c r="E7526" s="36" t="s">
        <v>16835</v>
      </c>
      <c r="F7526" s="36" t="s">
        <v>18032</v>
      </c>
      <c r="G7526" s="36" t="s">
        <v>121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19041</v>
      </c>
      <c r="C7527" s="36" t="s">
        <v>120</v>
      </c>
      <c r="D7527" s="36" t="s">
        <v>17470</v>
      </c>
      <c r="E7527" s="36" t="s">
        <v>17028</v>
      </c>
      <c r="F7527" s="36" t="s">
        <v>18032</v>
      </c>
      <c r="G7527" s="36" t="s">
        <v>121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16389</v>
      </c>
      <c r="C7528" s="36" t="s">
        <v>120</v>
      </c>
      <c r="D7528" s="36" t="s">
        <v>17560</v>
      </c>
      <c r="E7528" s="36" t="s">
        <v>17714</v>
      </c>
      <c r="F7528" s="36" t="s">
        <v>18032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16109</v>
      </c>
      <c r="C7529" s="36" t="s">
        <v>120</v>
      </c>
      <c r="D7529" s="36" t="s">
        <v>17331</v>
      </c>
      <c r="E7529" s="36" t="s">
        <v>17351</v>
      </c>
      <c r="F7529" s="36" t="s">
        <v>18032</v>
      </c>
      <c r="G7529" s="36" t="s">
        <v>121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19042</v>
      </c>
      <c r="C7530" s="36" t="s">
        <v>120</v>
      </c>
      <c r="D7530" s="36" t="s">
        <v>17472</v>
      </c>
      <c r="E7530" s="36" t="s">
        <v>16933</v>
      </c>
      <c r="F7530" s="36" t="s">
        <v>18032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19043</v>
      </c>
      <c r="C7531" s="36" t="s">
        <v>120</v>
      </c>
      <c r="D7531" s="36" t="s">
        <v>17474</v>
      </c>
      <c r="E7531" s="36" t="s">
        <v>16827</v>
      </c>
      <c r="F7531" s="36" t="s">
        <v>18032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19044</v>
      </c>
      <c r="C7532" s="36" t="s">
        <v>120</v>
      </c>
      <c r="D7532" s="36" t="s">
        <v>17549</v>
      </c>
      <c r="E7532" s="36" t="s">
        <v>17050</v>
      </c>
      <c r="F7532" s="36" t="s">
        <v>18032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23163</v>
      </c>
      <c r="C7533" s="36" t="s">
        <v>120</v>
      </c>
      <c r="D7533" s="36" t="s">
        <v>17550</v>
      </c>
      <c r="E7533" s="36" t="s">
        <v>16876</v>
      </c>
      <c r="F7533" s="36" t="s">
        <v>18032</v>
      </c>
      <c r="G7533" s="36" t="s">
        <v>121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16110</v>
      </c>
      <c r="C7534" s="36" t="s">
        <v>120</v>
      </c>
      <c r="D7534" s="36" t="s">
        <v>17552</v>
      </c>
      <c r="E7534" s="36" t="s">
        <v>16917</v>
      </c>
      <c r="F7534" s="36" t="s">
        <v>18032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27453</v>
      </c>
      <c r="C7535" s="36" t="s">
        <v>120</v>
      </c>
      <c r="D7535" s="36" t="s">
        <v>17464</v>
      </c>
      <c r="E7535" s="36" t="s">
        <v>27454</v>
      </c>
      <c r="F7535" s="36" t="s">
        <v>18199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21175</v>
      </c>
      <c r="C7536" s="36" t="s">
        <v>120</v>
      </c>
      <c r="D7536" s="36" t="s">
        <v>17051</v>
      </c>
      <c r="E7536" s="36" t="s">
        <v>17091</v>
      </c>
      <c r="F7536" s="36" t="s">
        <v>18199</v>
      </c>
      <c r="G7536" s="36" t="s">
        <v>121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21176</v>
      </c>
      <c r="C7537" s="36" t="s">
        <v>120</v>
      </c>
      <c r="D7537" s="36" t="s">
        <v>17052</v>
      </c>
      <c r="E7537" s="36" t="s">
        <v>16876</v>
      </c>
      <c r="F7537" s="36" t="s">
        <v>18199</v>
      </c>
      <c r="G7537" s="36" t="s">
        <v>121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21177</v>
      </c>
      <c r="C7538" s="36" t="s">
        <v>120</v>
      </c>
      <c r="D7538" s="36" t="s">
        <v>17054</v>
      </c>
      <c r="E7538" s="36" t="s">
        <v>17014</v>
      </c>
      <c r="F7538" s="36" t="s">
        <v>18199</v>
      </c>
      <c r="G7538" s="36" t="s">
        <v>121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21178</v>
      </c>
      <c r="C7539" s="36" t="s">
        <v>120</v>
      </c>
      <c r="D7539" s="36" t="s">
        <v>17059</v>
      </c>
      <c r="E7539" s="36" t="s">
        <v>17483</v>
      </c>
      <c r="F7539" s="36" t="s">
        <v>18199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21179</v>
      </c>
      <c r="C7540" s="36" t="s">
        <v>120</v>
      </c>
      <c r="D7540" s="36" t="s">
        <v>17060</v>
      </c>
      <c r="E7540" s="36" t="s">
        <v>18072</v>
      </c>
      <c r="F7540" s="36" t="s">
        <v>18199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21180</v>
      </c>
      <c r="C7541" s="36" t="s">
        <v>120</v>
      </c>
      <c r="D7541" s="36" t="s">
        <v>17470</v>
      </c>
      <c r="E7541" s="36" t="s">
        <v>17092</v>
      </c>
      <c r="F7541" s="36" t="s">
        <v>18199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21181</v>
      </c>
      <c r="C7542" s="36" t="s">
        <v>120</v>
      </c>
      <c r="D7542" s="36" t="s">
        <v>17560</v>
      </c>
      <c r="E7542" s="36" t="s">
        <v>16836</v>
      </c>
      <c r="F7542" s="36" t="s">
        <v>18199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21182</v>
      </c>
      <c r="C7543" s="36" t="s">
        <v>120</v>
      </c>
      <c r="D7543" s="36" t="s">
        <v>17331</v>
      </c>
      <c r="E7543" s="36" t="s">
        <v>17875</v>
      </c>
      <c r="F7543" s="36" t="s">
        <v>18199</v>
      </c>
      <c r="G7543" s="36" t="s">
        <v>121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27455</v>
      </c>
      <c r="C7544" s="36" t="s">
        <v>120</v>
      </c>
      <c r="D7544" s="36" t="s">
        <v>17472</v>
      </c>
      <c r="E7544" s="36" t="s">
        <v>17360</v>
      </c>
      <c r="F7544" s="36" t="s">
        <v>18199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23247</v>
      </c>
      <c r="C7545" s="36" t="s">
        <v>120</v>
      </c>
      <c r="D7545" s="36" t="s">
        <v>17474</v>
      </c>
      <c r="E7545" s="36" t="s">
        <v>16972</v>
      </c>
      <c r="F7545" s="36" t="s">
        <v>18199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23248</v>
      </c>
      <c r="C7546" s="36" t="s">
        <v>120</v>
      </c>
      <c r="D7546" s="36" t="s">
        <v>17549</v>
      </c>
      <c r="E7546" s="36" t="s">
        <v>17398</v>
      </c>
      <c r="F7546" s="36" t="s">
        <v>18199</v>
      </c>
      <c r="G7546" s="36" t="s">
        <v>121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23023</v>
      </c>
      <c r="C7547" s="36" t="s">
        <v>120</v>
      </c>
      <c r="D7547" s="36" t="s">
        <v>17550</v>
      </c>
      <c r="E7547" s="36" t="s">
        <v>17389</v>
      </c>
      <c r="F7547" s="36" t="s">
        <v>18199</v>
      </c>
      <c r="G7547" s="36" t="s">
        <v>121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23024</v>
      </c>
      <c r="C7548" s="36" t="s">
        <v>120</v>
      </c>
      <c r="D7548" s="36" t="s">
        <v>17552</v>
      </c>
      <c r="E7548" s="36" t="s">
        <v>17219</v>
      </c>
      <c r="F7548" s="36" t="s">
        <v>18199</v>
      </c>
      <c r="G7548" s="36" t="s">
        <v>121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23249</v>
      </c>
      <c r="C7549" s="36" t="s">
        <v>120</v>
      </c>
      <c r="D7549" s="36" t="s">
        <v>17699</v>
      </c>
      <c r="E7549" s="36" t="s">
        <v>16854</v>
      </c>
      <c r="F7549" s="36" t="s">
        <v>18199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27659</v>
      </c>
      <c r="C7550" s="36" t="s">
        <v>120</v>
      </c>
      <c r="D7550" s="36" t="s">
        <v>18912</v>
      </c>
      <c r="E7550" s="36" t="s">
        <v>17034</v>
      </c>
      <c r="F7550" s="36" t="s">
        <v>18199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25929</v>
      </c>
      <c r="C7551" s="36" t="s">
        <v>120</v>
      </c>
      <c r="D7551" s="36" t="s">
        <v>17051</v>
      </c>
      <c r="E7551" s="36" t="s">
        <v>16929</v>
      </c>
      <c r="F7551" s="36" t="s">
        <v>18205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25297</v>
      </c>
      <c r="C7552" s="36" t="s">
        <v>120</v>
      </c>
      <c r="D7552" s="36" t="s">
        <v>17052</v>
      </c>
      <c r="E7552" s="36" t="s">
        <v>16822</v>
      </c>
      <c r="F7552" s="36" t="s">
        <v>18205</v>
      </c>
      <c r="G7552" s="36" t="s">
        <v>121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25298</v>
      </c>
      <c r="C7553" s="36" t="s">
        <v>120</v>
      </c>
      <c r="D7553" s="36" t="s">
        <v>17054</v>
      </c>
      <c r="E7553" s="36" t="s">
        <v>17298</v>
      </c>
      <c r="F7553" s="36" t="s">
        <v>18205</v>
      </c>
      <c r="G7553" s="36" t="s">
        <v>121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24209</v>
      </c>
      <c r="C7554" s="36" t="s">
        <v>120</v>
      </c>
      <c r="D7554" s="36" t="s">
        <v>17059</v>
      </c>
      <c r="E7554" s="36" t="s">
        <v>16924</v>
      </c>
      <c r="F7554" s="36" t="s">
        <v>18205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25299</v>
      </c>
      <c r="C7555" s="36" t="s">
        <v>120</v>
      </c>
      <c r="D7555" s="36" t="s">
        <v>17060</v>
      </c>
      <c r="E7555" s="36" t="s">
        <v>17190</v>
      </c>
      <c r="F7555" s="36" t="s">
        <v>18205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24537</v>
      </c>
      <c r="C7556" s="36" t="s">
        <v>120</v>
      </c>
      <c r="D7556" s="36" t="s">
        <v>18054</v>
      </c>
      <c r="E7556" s="36" t="s">
        <v>17965</v>
      </c>
      <c r="F7556" s="36" t="s">
        <v>18205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25300</v>
      </c>
      <c r="C7557" s="36" t="s">
        <v>120</v>
      </c>
      <c r="D7557" s="36" t="s">
        <v>17331</v>
      </c>
      <c r="E7557" s="36" t="s">
        <v>16874</v>
      </c>
      <c r="F7557" s="36" t="s">
        <v>18205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25301</v>
      </c>
      <c r="C7558" s="36" t="s">
        <v>120</v>
      </c>
      <c r="D7558" s="36" t="s">
        <v>17472</v>
      </c>
      <c r="E7558" s="36" t="s">
        <v>17090</v>
      </c>
      <c r="F7558" s="36" t="s">
        <v>18205</v>
      </c>
      <c r="G7558" s="36" t="s">
        <v>121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28424</v>
      </c>
      <c r="C7559" s="36" t="s">
        <v>120</v>
      </c>
      <c r="D7559" s="36" t="s">
        <v>17474</v>
      </c>
      <c r="E7559" s="36" t="s">
        <v>16941</v>
      </c>
      <c r="F7559" s="36" t="s">
        <v>18205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25909</v>
      </c>
      <c r="C7560" s="36" t="s">
        <v>120</v>
      </c>
      <c r="D7560" s="36" t="s">
        <v>17648</v>
      </c>
      <c r="E7560" s="36" t="s">
        <v>17023</v>
      </c>
      <c r="F7560" s="36" t="s">
        <v>18205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24540</v>
      </c>
      <c r="C7561" s="36" t="s">
        <v>120</v>
      </c>
      <c r="D7561" s="36" t="s">
        <v>17699</v>
      </c>
      <c r="E7561" s="36" t="s">
        <v>17313</v>
      </c>
      <c r="F7561" s="36" t="s">
        <v>18205</v>
      </c>
      <c r="G7561" s="36" t="s">
        <v>121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28533</v>
      </c>
      <c r="C7562" s="36" t="s">
        <v>120</v>
      </c>
      <c r="D7562" s="36" t="s">
        <v>18577</v>
      </c>
      <c r="E7562" s="36" t="s">
        <v>28534</v>
      </c>
      <c r="F7562" s="36" t="s">
        <v>18210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15783</v>
      </c>
      <c r="C7563" s="36" t="s">
        <v>120</v>
      </c>
      <c r="D7563" s="36" t="s">
        <v>18563</v>
      </c>
      <c r="E7563" s="36" t="s">
        <v>16839</v>
      </c>
      <c r="F7563" s="36" t="s">
        <v>18210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15784</v>
      </c>
      <c r="C7564" s="36" t="s">
        <v>120</v>
      </c>
      <c r="D7564" s="36" t="s">
        <v>18017</v>
      </c>
      <c r="E7564" s="36" t="s">
        <v>17393</v>
      </c>
      <c r="F7564" s="36" t="s">
        <v>18210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15785</v>
      </c>
      <c r="C7565" s="36" t="s">
        <v>120</v>
      </c>
      <c r="D7565" s="36" t="s">
        <v>18564</v>
      </c>
      <c r="E7565" s="36" t="s">
        <v>17681</v>
      </c>
      <c r="F7565" s="36" t="s">
        <v>18210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15715</v>
      </c>
      <c r="C7566" s="36" t="s">
        <v>120</v>
      </c>
      <c r="D7566" s="36" t="s">
        <v>18222</v>
      </c>
      <c r="E7566" s="36" t="s">
        <v>17401</v>
      </c>
      <c r="F7566" s="36" t="s">
        <v>18210</v>
      </c>
      <c r="G7566" s="36" t="s">
        <v>121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25634</v>
      </c>
      <c r="C7567" s="36" t="s">
        <v>120</v>
      </c>
      <c r="D7567" s="36" t="s">
        <v>17550</v>
      </c>
      <c r="E7567" s="36" t="s">
        <v>17088</v>
      </c>
      <c r="F7567" s="36" t="s">
        <v>18252</v>
      </c>
      <c r="G7567" s="36" t="s">
        <v>121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24097</v>
      </c>
      <c r="C7568" s="36" t="s">
        <v>188</v>
      </c>
      <c r="D7568" s="36" t="s">
        <v>17463</v>
      </c>
      <c r="E7568" s="36" t="s">
        <v>16912</v>
      </c>
      <c r="F7568" s="36" t="s">
        <v>18032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24098</v>
      </c>
      <c r="C7569" s="36" t="s">
        <v>188</v>
      </c>
      <c r="D7569" s="36" t="s">
        <v>17046</v>
      </c>
      <c r="E7569" s="36" t="s">
        <v>17136</v>
      </c>
      <c r="F7569" s="36" t="s">
        <v>18032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16305</v>
      </c>
      <c r="C7570" s="36" t="s">
        <v>188</v>
      </c>
      <c r="D7570" s="36" t="s">
        <v>17547</v>
      </c>
      <c r="E7570" s="36" t="s">
        <v>16883</v>
      </c>
      <c r="F7570" s="36" t="s">
        <v>18032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22966</v>
      </c>
      <c r="C7571" s="36" t="s">
        <v>188</v>
      </c>
      <c r="D7571" s="36" t="s">
        <v>17048</v>
      </c>
      <c r="E7571" s="36" t="s">
        <v>16884</v>
      </c>
      <c r="F7571" s="36" t="s">
        <v>18032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16306</v>
      </c>
      <c r="C7572" s="36" t="s">
        <v>188</v>
      </c>
      <c r="D7572" s="36" t="s">
        <v>17049</v>
      </c>
      <c r="E7572" s="36" t="s">
        <v>16923</v>
      </c>
      <c r="F7572" s="36" t="s">
        <v>18032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26870</v>
      </c>
      <c r="C7573" s="36" t="s">
        <v>188</v>
      </c>
      <c r="D7573" s="36" t="s">
        <v>17051</v>
      </c>
      <c r="E7573" s="36" t="s">
        <v>16959</v>
      </c>
      <c r="F7573" s="36" t="s">
        <v>18032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24406</v>
      </c>
      <c r="C7574" s="36" t="s">
        <v>188</v>
      </c>
      <c r="D7574" s="36" t="s">
        <v>17052</v>
      </c>
      <c r="E7574" s="36" t="s">
        <v>16845</v>
      </c>
      <c r="F7574" s="36" t="s">
        <v>18032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21532</v>
      </c>
      <c r="C7575" s="36" t="s">
        <v>188</v>
      </c>
      <c r="D7575" s="36" t="s">
        <v>17466</v>
      </c>
      <c r="E7575" s="36" t="s">
        <v>16874</v>
      </c>
      <c r="F7575" s="36" t="s">
        <v>18032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21149</v>
      </c>
      <c r="C7576" s="36" t="s">
        <v>188</v>
      </c>
      <c r="D7576" s="36" t="s">
        <v>17054</v>
      </c>
      <c r="E7576" s="36" t="s">
        <v>16964</v>
      </c>
      <c r="F7576" s="36" t="s">
        <v>18032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21533</v>
      </c>
      <c r="C7577" s="36" t="s">
        <v>188</v>
      </c>
      <c r="D7577" s="36" t="s">
        <v>17057</v>
      </c>
      <c r="E7577" s="36" t="s">
        <v>16841</v>
      </c>
      <c r="F7577" s="36" t="s">
        <v>18032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19535</v>
      </c>
      <c r="C7578" s="36" t="s">
        <v>188</v>
      </c>
      <c r="D7578" s="36" t="s">
        <v>17059</v>
      </c>
      <c r="E7578" s="36" t="s">
        <v>16876</v>
      </c>
      <c r="F7578" s="36" t="s">
        <v>18032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21534</v>
      </c>
      <c r="C7579" s="36" t="s">
        <v>188</v>
      </c>
      <c r="D7579" s="36" t="s">
        <v>17468</v>
      </c>
      <c r="E7579" s="36" t="s">
        <v>16880</v>
      </c>
      <c r="F7579" s="36" t="s">
        <v>18032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19924</v>
      </c>
      <c r="C7580" s="36" t="s">
        <v>188</v>
      </c>
      <c r="D7580" s="36" t="s">
        <v>17060</v>
      </c>
      <c r="E7580" s="36" t="s">
        <v>17232</v>
      </c>
      <c r="F7580" s="36" t="s">
        <v>18032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26871</v>
      </c>
      <c r="C7581" s="36" t="s">
        <v>188</v>
      </c>
      <c r="D7581" s="36" t="s">
        <v>17330</v>
      </c>
      <c r="E7581" s="36" t="s">
        <v>17188</v>
      </c>
      <c r="F7581" s="36" t="s">
        <v>18032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16811</v>
      </c>
      <c r="C7582" s="36" t="s">
        <v>188</v>
      </c>
      <c r="D7582" s="36" t="s">
        <v>17470</v>
      </c>
      <c r="E7582" s="36" t="s">
        <v>16927</v>
      </c>
      <c r="F7582" s="36" t="s">
        <v>18032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22126</v>
      </c>
      <c r="C7583" s="36" t="s">
        <v>188</v>
      </c>
      <c r="D7583" s="36" t="s">
        <v>17560</v>
      </c>
      <c r="E7583" s="36" t="s">
        <v>17326</v>
      </c>
      <c r="F7583" s="36" t="s">
        <v>18032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22745</v>
      </c>
      <c r="C7584" s="36" t="s">
        <v>188</v>
      </c>
      <c r="D7584" s="36" t="s">
        <v>17331</v>
      </c>
      <c r="E7584" s="36" t="s">
        <v>17146</v>
      </c>
      <c r="F7584" s="36" t="s">
        <v>18032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26872</v>
      </c>
      <c r="C7585" s="36" t="s">
        <v>188</v>
      </c>
      <c r="D7585" s="36" t="s">
        <v>17472</v>
      </c>
      <c r="E7585" s="36" t="s">
        <v>17025</v>
      </c>
      <c r="F7585" s="36" t="s">
        <v>18032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22997</v>
      </c>
      <c r="C7586" s="36" t="s">
        <v>188</v>
      </c>
      <c r="D7586" s="36" t="s">
        <v>17048</v>
      </c>
      <c r="E7586" s="36" t="s">
        <v>16852</v>
      </c>
      <c r="F7586" s="36" t="s">
        <v>18199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22790</v>
      </c>
      <c r="C7587" s="36" t="s">
        <v>188</v>
      </c>
      <c r="D7587" s="36" t="s">
        <v>17464</v>
      </c>
      <c r="E7587" s="36" t="s">
        <v>16884</v>
      </c>
      <c r="F7587" s="36" t="s">
        <v>18199</v>
      </c>
      <c r="G7587" s="36" t="s">
        <v>123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21250</v>
      </c>
      <c r="C7588" s="36" t="s">
        <v>188</v>
      </c>
      <c r="D7588" s="36" t="s">
        <v>17052</v>
      </c>
      <c r="E7588" s="36" t="s">
        <v>17544</v>
      </c>
      <c r="F7588" s="36" t="s">
        <v>18199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23835</v>
      </c>
      <c r="C7589" s="36" t="s">
        <v>188</v>
      </c>
      <c r="D7589" s="36" t="s">
        <v>17466</v>
      </c>
      <c r="E7589" s="36" t="s">
        <v>17091</v>
      </c>
      <c r="F7589" s="36" t="s">
        <v>18199</v>
      </c>
      <c r="G7589" s="36" t="s">
        <v>123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21251</v>
      </c>
      <c r="C7590" s="36" t="s">
        <v>188</v>
      </c>
      <c r="D7590" s="36" t="s">
        <v>17054</v>
      </c>
      <c r="E7590" s="36" t="s">
        <v>17546</v>
      </c>
      <c r="F7590" s="36" t="s">
        <v>18199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21252</v>
      </c>
      <c r="C7591" s="36" t="s">
        <v>188</v>
      </c>
      <c r="D7591" s="36" t="s">
        <v>17059</v>
      </c>
      <c r="E7591" s="36" t="s">
        <v>17999</v>
      </c>
      <c r="F7591" s="36" t="s">
        <v>18199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27950</v>
      </c>
      <c r="C7592" s="36" t="s">
        <v>188</v>
      </c>
      <c r="D7592" s="36" t="s">
        <v>17468</v>
      </c>
      <c r="E7592" s="36" t="s">
        <v>16887</v>
      </c>
      <c r="F7592" s="36" t="s">
        <v>18199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21253</v>
      </c>
      <c r="C7593" s="36" t="s">
        <v>188</v>
      </c>
      <c r="D7593" s="36" t="s">
        <v>17060</v>
      </c>
      <c r="E7593" s="36" t="s">
        <v>17301</v>
      </c>
      <c r="F7593" s="36" t="s">
        <v>18199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21254</v>
      </c>
      <c r="C7594" s="36" t="s">
        <v>188</v>
      </c>
      <c r="D7594" s="36" t="s">
        <v>17470</v>
      </c>
      <c r="E7594" s="36" t="s">
        <v>17025</v>
      </c>
      <c r="F7594" s="36" t="s">
        <v>18199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26292</v>
      </c>
      <c r="C7595" s="36" t="s">
        <v>188</v>
      </c>
      <c r="D7595" s="36" t="s">
        <v>17560</v>
      </c>
      <c r="E7595" s="36" t="s">
        <v>17609</v>
      </c>
      <c r="F7595" s="36" t="s">
        <v>18199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27951</v>
      </c>
      <c r="C7596" s="36" t="s">
        <v>188</v>
      </c>
      <c r="D7596" s="36" t="s">
        <v>17561</v>
      </c>
      <c r="E7596" s="36" t="s">
        <v>17654</v>
      </c>
      <c r="F7596" s="36" t="s">
        <v>18199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26293</v>
      </c>
      <c r="C7597" s="36" t="s">
        <v>188</v>
      </c>
      <c r="D7597" s="36" t="s">
        <v>17331</v>
      </c>
      <c r="E7597" s="36" t="s">
        <v>17261</v>
      </c>
      <c r="F7597" s="36" t="s">
        <v>18199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27952</v>
      </c>
      <c r="C7598" s="36" t="s">
        <v>188</v>
      </c>
      <c r="D7598" s="36" t="s">
        <v>17472</v>
      </c>
      <c r="E7598" s="36" t="s">
        <v>18018</v>
      </c>
      <c r="F7598" s="36" t="s">
        <v>18199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25910</v>
      </c>
      <c r="C7599" s="36" t="s">
        <v>188</v>
      </c>
      <c r="D7599" s="36" t="s">
        <v>17051</v>
      </c>
      <c r="E7599" s="36" t="s">
        <v>17032</v>
      </c>
      <c r="F7599" s="36" t="s">
        <v>18205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24538</v>
      </c>
      <c r="C7600" s="36" t="s">
        <v>188</v>
      </c>
      <c r="D7600" s="36" t="s">
        <v>17465</v>
      </c>
      <c r="E7600" s="36" t="s">
        <v>17219</v>
      </c>
      <c r="F7600" s="36" t="s">
        <v>18205</v>
      </c>
      <c r="G7600" s="36" t="s">
        <v>123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25283</v>
      </c>
      <c r="C7601" s="36" t="s">
        <v>188</v>
      </c>
      <c r="D7601" s="36" t="s">
        <v>17052</v>
      </c>
      <c r="E7601" s="36" t="s">
        <v>17026</v>
      </c>
      <c r="F7601" s="36" t="s">
        <v>18205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25284</v>
      </c>
      <c r="C7602" s="36" t="s">
        <v>188</v>
      </c>
      <c r="D7602" s="36" t="s">
        <v>17054</v>
      </c>
      <c r="E7602" s="36" t="s">
        <v>16984</v>
      </c>
      <c r="F7602" s="36" t="s">
        <v>18205</v>
      </c>
      <c r="G7602" s="36" t="s">
        <v>123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24222</v>
      </c>
      <c r="C7603" s="36" t="s">
        <v>188</v>
      </c>
      <c r="D7603" s="36" t="s">
        <v>17059</v>
      </c>
      <c r="E7603" s="36" t="s">
        <v>17420</v>
      </c>
      <c r="F7603" s="36" t="s">
        <v>18205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25285</v>
      </c>
      <c r="C7604" s="36" t="s">
        <v>188</v>
      </c>
      <c r="D7604" s="36" t="s">
        <v>17060</v>
      </c>
      <c r="E7604" s="36" t="s">
        <v>21445</v>
      </c>
      <c r="F7604" s="36" t="s">
        <v>18205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28246</v>
      </c>
      <c r="C7605" s="36" t="s">
        <v>188</v>
      </c>
      <c r="D7605" s="36" t="s">
        <v>17470</v>
      </c>
      <c r="E7605" s="36" t="s">
        <v>17088</v>
      </c>
      <c r="F7605" s="36" t="s">
        <v>18205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15786</v>
      </c>
      <c r="C7606" s="36" t="s">
        <v>188</v>
      </c>
      <c r="D7606" s="36" t="s">
        <v>18577</v>
      </c>
      <c r="E7606" s="36" t="s">
        <v>17221</v>
      </c>
      <c r="F7606" s="36" t="s">
        <v>18210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15787</v>
      </c>
      <c r="C7607" s="36" t="s">
        <v>188</v>
      </c>
      <c r="D7607" s="36" t="s">
        <v>18578</v>
      </c>
      <c r="E7607" s="36" t="s">
        <v>18509</v>
      </c>
      <c r="F7607" s="36" t="s">
        <v>18210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15788</v>
      </c>
      <c r="C7608" s="36" t="s">
        <v>188</v>
      </c>
      <c r="D7608" s="36" t="s">
        <v>18016</v>
      </c>
      <c r="E7608" s="36" t="s">
        <v>16940</v>
      </c>
      <c r="F7608" s="36" t="s">
        <v>18210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15789</v>
      </c>
      <c r="C7609" s="36" t="s">
        <v>188</v>
      </c>
      <c r="D7609" s="36" t="s">
        <v>18563</v>
      </c>
      <c r="E7609" s="36" t="s">
        <v>16948</v>
      </c>
      <c r="F7609" s="36" t="s">
        <v>18210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25692</v>
      </c>
      <c r="C7610" s="36" t="s">
        <v>188</v>
      </c>
      <c r="D7610" s="36" t="s">
        <v>17049</v>
      </c>
      <c r="E7610" s="36" t="s">
        <v>17396</v>
      </c>
      <c r="F7610" s="36" t="s">
        <v>18252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/>
      <c r="B7611" s="36" t="s">
        <v>29005</v>
      </c>
      <c r="C7611" s="36" t="s">
        <v>120</v>
      </c>
      <c r="D7611" s="36" t="s">
        <v>29006</v>
      </c>
      <c r="E7611" s="36" t="s">
        <v>16879</v>
      </c>
      <c r="F7611" s="36" t="s">
        <v>18032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4617</v>
      </c>
      <c r="B7612" s="36" t="s">
        <v>19605</v>
      </c>
      <c r="C7612" s="36" t="s">
        <v>120</v>
      </c>
      <c r="D7612" s="36" t="s">
        <v>17267</v>
      </c>
      <c r="E7612" s="36" t="s">
        <v>17503</v>
      </c>
      <c r="F7612" s="36" t="s">
        <v>18032</v>
      </c>
      <c r="G7612" s="36" t="s">
        <v>121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19439</v>
      </c>
      <c r="C7613" s="36" t="s">
        <v>120</v>
      </c>
      <c r="D7613" s="36" t="s">
        <v>17268</v>
      </c>
      <c r="E7613" s="36" t="s">
        <v>17953</v>
      </c>
      <c r="F7613" s="36" t="s">
        <v>18032</v>
      </c>
      <c r="G7613" s="36" t="s">
        <v>121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14475</v>
      </c>
      <c r="C7614" s="36" t="s">
        <v>120</v>
      </c>
      <c r="D7614" s="36" t="s">
        <v>18767</v>
      </c>
      <c r="E7614" s="36" t="s">
        <v>17505</v>
      </c>
      <c r="F7614" s="36" t="s">
        <v>18032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19440</v>
      </c>
      <c r="C7615" s="36" t="s">
        <v>120</v>
      </c>
      <c r="D7615" s="36" t="s">
        <v>17269</v>
      </c>
      <c r="E7615" s="36" t="s">
        <v>17406</v>
      </c>
      <c r="F7615" s="36" t="s">
        <v>18032</v>
      </c>
      <c r="G7615" s="36" t="s">
        <v>121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20427</v>
      </c>
      <c r="C7616" s="36" t="s">
        <v>120</v>
      </c>
      <c r="D7616" s="36" t="s">
        <v>17271</v>
      </c>
      <c r="E7616" s="36" t="s">
        <v>16993</v>
      </c>
      <c r="F7616" s="36" t="s">
        <v>18032</v>
      </c>
      <c r="G7616" s="36" t="s">
        <v>121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14510</v>
      </c>
      <c r="C7617" s="36" t="s">
        <v>120</v>
      </c>
      <c r="D7617" s="36" t="s">
        <v>18150</v>
      </c>
      <c r="E7617" s="36" t="s">
        <v>17089</v>
      </c>
      <c r="F7617" s="36" t="s">
        <v>18032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20428</v>
      </c>
      <c r="C7618" s="36" t="s">
        <v>120</v>
      </c>
      <c r="D7618" s="36" t="s">
        <v>17273</v>
      </c>
      <c r="E7618" s="36" t="s">
        <v>20502</v>
      </c>
      <c r="F7618" s="36" t="s">
        <v>18032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19852</v>
      </c>
      <c r="C7619" s="36" t="s">
        <v>120</v>
      </c>
      <c r="D7619" s="36" t="s">
        <v>17275</v>
      </c>
      <c r="E7619" s="36" t="s">
        <v>17395</v>
      </c>
      <c r="F7619" s="36" t="s">
        <v>18032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20595</v>
      </c>
      <c r="C7620" s="36" t="s">
        <v>120</v>
      </c>
      <c r="D7620" s="36" t="s">
        <v>17276</v>
      </c>
      <c r="E7620" s="36" t="s">
        <v>17607</v>
      </c>
      <c r="F7620" s="36" t="s">
        <v>18032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20429</v>
      </c>
      <c r="C7621" s="36" t="s">
        <v>120</v>
      </c>
      <c r="D7621" s="36" t="s">
        <v>17151</v>
      </c>
      <c r="E7621" s="36" t="s">
        <v>27083</v>
      </c>
      <c r="F7621" s="36" t="s">
        <v>18032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9664</v>
      </c>
      <c r="C7622" s="36" t="s">
        <v>120</v>
      </c>
      <c r="D7622" s="36" t="s">
        <v>17279</v>
      </c>
      <c r="E7622" s="36" t="s">
        <v>17158</v>
      </c>
      <c r="F7622" s="36" t="s">
        <v>18032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21465</v>
      </c>
      <c r="C7623" s="36" t="s">
        <v>120</v>
      </c>
      <c r="D7623" s="36" t="s">
        <v>17153</v>
      </c>
      <c r="E7623" s="36" t="s">
        <v>17522</v>
      </c>
      <c r="F7623" s="36" t="s">
        <v>18032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23164</v>
      </c>
      <c r="C7624" s="36" t="s">
        <v>120</v>
      </c>
      <c r="D7624" s="36" t="s">
        <v>17155</v>
      </c>
      <c r="E7624" s="36" t="s">
        <v>17089</v>
      </c>
      <c r="F7624" s="36" t="s">
        <v>18032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24714</v>
      </c>
      <c r="C7625" s="36" t="s">
        <v>120</v>
      </c>
      <c r="D7625" s="36" t="s">
        <v>17688</v>
      </c>
      <c r="E7625" s="36" t="s">
        <v>16938</v>
      </c>
      <c r="F7625" s="36" t="s">
        <v>18032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14457</v>
      </c>
      <c r="C7626" s="36" t="s">
        <v>120</v>
      </c>
      <c r="D7626" s="36" t="s">
        <v>17986</v>
      </c>
      <c r="E7626" s="36" t="s">
        <v>17654</v>
      </c>
      <c r="F7626" s="36" t="s">
        <v>18032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27100</v>
      </c>
      <c r="C7627" s="36" t="s">
        <v>120</v>
      </c>
      <c r="D7627" s="36" t="s">
        <v>17705</v>
      </c>
      <c r="E7627" s="36" t="s">
        <v>17653</v>
      </c>
      <c r="F7627" s="36" t="s">
        <v>18032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27101</v>
      </c>
      <c r="C7628" s="36" t="s">
        <v>120</v>
      </c>
      <c r="D7628" s="36" t="s">
        <v>17156</v>
      </c>
      <c r="E7628" s="36" t="s">
        <v>17412</v>
      </c>
      <c r="F7628" s="36" t="s">
        <v>18032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14511</v>
      </c>
      <c r="C7629" s="36" t="s">
        <v>120</v>
      </c>
      <c r="D7629" s="36" t="s">
        <v>18137</v>
      </c>
      <c r="E7629" s="36" t="s">
        <v>16967</v>
      </c>
      <c r="F7629" s="36" t="s">
        <v>18032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20430</v>
      </c>
      <c r="C7630" s="36" t="s">
        <v>120</v>
      </c>
      <c r="D7630" s="36" t="s">
        <v>17706</v>
      </c>
      <c r="E7630" s="36" t="s">
        <v>17000</v>
      </c>
      <c r="F7630" s="36" t="s">
        <v>18032</v>
      </c>
      <c r="G7630" s="36" t="s">
        <v>121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23165</v>
      </c>
      <c r="C7631" s="36" t="s">
        <v>120</v>
      </c>
      <c r="D7631" s="36" t="s">
        <v>17157</v>
      </c>
      <c r="E7631" s="36" t="s">
        <v>16883</v>
      </c>
      <c r="F7631" s="36" t="s">
        <v>18032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20873</v>
      </c>
      <c r="C7632" s="36" t="s">
        <v>120</v>
      </c>
      <c r="D7632" s="36" t="s">
        <v>17707</v>
      </c>
      <c r="E7632" s="36" t="s">
        <v>17170</v>
      </c>
      <c r="F7632" s="36" t="s">
        <v>18032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21327</v>
      </c>
      <c r="C7633" s="36" t="s">
        <v>120</v>
      </c>
      <c r="D7633" s="36" t="s">
        <v>21328</v>
      </c>
      <c r="E7633" s="36" t="s">
        <v>16878</v>
      </c>
      <c r="F7633" s="36" t="s">
        <v>18032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27102</v>
      </c>
      <c r="C7634" s="36" t="s">
        <v>120</v>
      </c>
      <c r="D7634" s="36" t="s">
        <v>17708</v>
      </c>
      <c r="E7634" s="36" t="s">
        <v>16936</v>
      </c>
      <c r="F7634" s="36" t="s">
        <v>18032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25498</v>
      </c>
      <c r="C7635" s="36" t="s">
        <v>120</v>
      </c>
      <c r="D7635" s="36" t="s">
        <v>17276</v>
      </c>
      <c r="E7635" s="36" t="s">
        <v>19876</v>
      </c>
      <c r="F7635" s="36" t="s">
        <v>18199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25154</v>
      </c>
      <c r="C7636" s="36" t="s">
        <v>120</v>
      </c>
      <c r="D7636" s="36" t="s">
        <v>17151</v>
      </c>
      <c r="E7636" s="36" t="s">
        <v>17384</v>
      </c>
      <c r="F7636" s="36" t="s">
        <v>18199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25155</v>
      </c>
      <c r="C7637" s="36" t="s">
        <v>120</v>
      </c>
      <c r="D7637" s="36" t="s">
        <v>17279</v>
      </c>
      <c r="E7637" s="36" t="s">
        <v>17906</v>
      </c>
      <c r="F7637" s="36" t="s">
        <v>18199</v>
      </c>
      <c r="G7637" s="36" t="s">
        <v>121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25156</v>
      </c>
      <c r="C7638" s="36" t="s">
        <v>120</v>
      </c>
      <c r="D7638" s="36" t="s">
        <v>17153</v>
      </c>
      <c r="E7638" s="36" t="s">
        <v>17965</v>
      </c>
      <c r="F7638" s="36" t="s">
        <v>18199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25158</v>
      </c>
      <c r="C7639" s="36" t="s">
        <v>120</v>
      </c>
      <c r="D7639" s="36" t="s">
        <v>17155</v>
      </c>
      <c r="E7639" s="36" t="s">
        <v>27456</v>
      </c>
      <c r="F7639" s="36" t="s">
        <v>18199</v>
      </c>
      <c r="G7639" s="36" t="s">
        <v>121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25833</v>
      </c>
      <c r="C7640" s="36" t="s">
        <v>120</v>
      </c>
      <c r="D7640" s="36" t="s">
        <v>17688</v>
      </c>
      <c r="E7640" s="36" t="s">
        <v>17898</v>
      </c>
      <c r="F7640" s="36" t="s">
        <v>18199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27457</v>
      </c>
      <c r="C7641" s="36" t="s">
        <v>120</v>
      </c>
      <c r="D7641" s="36" t="s">
        <v>17705</v>
      </c>
      <c r="E7641" s="36" t="s">
        <v>16894</v>
      </c>
      <c r="F7641" s="36" t="s">
        <v>18199</v>
      </c>
      <c r="G7641" s="36" t="s">
        <v>121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27458</v>
      </c>
      <c r="C7642" s="36" t="s">
        <v>120</v>
      </c>
      <c r="D7642" s="36" t="s">
        <v>17156</v>
      </c>
      <c r="E7642" s="36" t="s">
        <v>17202</v>
      </c>
      <c r="F7642" s="36" t="s">
        <v>18199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27459</v>
      </c>
      <c r="C7643" s="36" t="s">
        <v>120</v>
      </c>
      <c r="D7643" s="36" t="s">
        <v>17706</v>
      </c>
      <c r="E7643" s="36" t="s">
        <v>17202</v>
      </c>
      <c r="F7643" s="36" t="s">
        <v>18199</v>
      </c>
      <c r="G7643" s="36" t="s">
        <v>121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27460</v>
      </c>
      <c r="C7644" s="36" t="s">
        <v>120</v>
      </c>
      <c r="D7644" s="36" t="s">
        <v>17707</v>
      </c>
      <c r="E7644" s="36" t="s">
        <v>17075</v>
      </c>
      <c r="F7644" s="36" t="s">
        <v>18199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27461</v>
      </c>
      <c r="C7645" s="36" t="s">
        <v>120</v>
      </c>
      <c r="D7645" s="36" t="s">
        <v>21114</v>
      </c>
      <c r="E7645" s="36" t="s">
        <v>16862</v>
      </c>
      <c r="F7645" s="36" t="s">
        <v>18199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25834</v>
      </c>
      <c r="C7646" s="36" t="s">
        <v>120</v>
      </c>
      <c r="D7646" s="36" t="s">
        <v>17282</v>
      </c>
      <c r="E7646" s="36" t="s">
        <v>16963</v>
      </c>
      <c r="F7646" s="36" t="s">
        <v>18199</v>
      </c>
      <c r="G7646" s="36" t="s">
        <v>121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27462</v>
      </c>
      <c r="C7647" s="36" t="s">
        <v>120</v>
      </c>
      <c r="D7647" s="36" t="s">
        <v>18791</v>
      </c>
      <c r="E7647" s="36" t="s">
        <v>16884</v>
      </c>
      <c r="F7647" s="36" t="s">
        <v>18199</v>
      </c>
      <c r="G7647" s="36" t="s">
        <v>121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27463</v>
      </c>
      <c r="C7648" s="36" t="s">
        <v>120</v>
      </c>
      <c r="D7648" s="36" t="s">
        <v>17163</v>
      </c>
      <c r="E7648" s="36" t="s">
        <v>16845</v>
      </c>
      <c r="F7648" s="36" t="s">
        <v>18199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15228</v>
      </c>
      <c r="C7649" s="36" t="s">
        <v>120</v>
      </c>
      <c r="D7649" s="36" t="s">
        <v>17687</v>
      </c>
      <c r="E7649" s="36" t="s">
        <v>16845</v>
      </c>
      <c r="F7649" s="36" t="s">
        <v>18205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24223</v>
      </c>
      <c r="C7650" s="36" t="s">
        <v>120</v>
      </c>
      <c r="D7650" s="36" t="s">
        <v>17905</v>
      </c>
      <c r="E7650" s="36" t="s">
        <v>16948</v>
      </c>
      <c r="F7650" s="36" t="s">
        <v>18205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24822</v>
      </c>
      <c r="C7651" s="36" t="s">
        <v>120</v>
      </c>
      <c r="D7651" s="36" t="s">
        <v>17157</v>
      </c>
      <c r="E7651" s="36" t="s">
        <v>16984</v>
      </c>
      <c r="F7651" s="36" t="s">
        <v>18205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15229</v>
      </c>
      <c r="C7652" s="36" t="s">
        <v>120</v>
      </c>
      <c r="D7652" s="36" t="s">
        <v>17709</v>
      </c>
      <c r="E7652" s="36" t="s">
        <v>17495</v>
      </c>
      <c r="F7652" s="36" t="s">
        <v>18205</v>
      </c>
      <c r="G7652" s="36" t="s">
        <v>121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25943</v>
      </c>
      <c r="C7653" s="36" t="s">
        <v>120</v>
      </c>
      <c r="D7653" s="36" t="s">
        <v>17476</v>
      </c>
      <c r="E7653" s="36" t="s">
        <v>17685</v>
      </c>
      <c r="F7653" s="36" t="s">
        <v>18210</v>
      </c>
      <c r="G7653" s="36" t="s">
        <v>121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7272</v>
      </c>
      <c r="C7654" s="36" t="s">
        <v>120</v>
      </c>
      <c r="D7654" s="36" t="s">
        <v>18223</v>
      </c>
      <c r="E7654" s="36" t="s">
        <v>16836</v>
      </c>
      <c r="F7654" s="36" t="s">
        <v>18210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22225</v>
      </c>
      <c r="C7655" s="36" t="s">
        <v>120</v>
      </c>
      <c r="D7655" s="36" t="s">
        <v>17706</v>
      </c>
      <c r="E7655" s="36" t="s">
        <v>17028</v>
      </c>
      <c r="F7655" s="36" t="s">
        <v>18250</v>
      </c>
      <c r="G7655" s="36" t="s">
        <v>121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9667</v>
      </c>
      <c r="C7656" s="36" t="s">
        <v>188</v>
      </c>
      <c r="D7656" s="36" t="s">
        <v>17992</v>
      </c>
      <c r="E7656" s="36" t="s">
        <v>16939</v>
      </c>
      <c r="F7656" s="36" t="s">
        <v>18032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14512</v>
      </c>
      <c r="C7657" s="36" t="s">
        <v>188</v>
      </c>
      <c r="D7657" s="36" t="s">
        <v>17470</v>
      </c>
      <c r="E7657" s="36" t="s">
        <v>17962</v>
      </c>
      <c r="F7657" s="36" t="s">
        <v>18032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8271</v>
      </c>
      <c r="C7658" s="36" t="s">
        <v>188</v>
      </c>
      <c r="D7658" s="36" t="s">
        <v>18070</v>
      </c>
      <c r="E7658" s="36" t="s">
        <v>16836</v>
      </c>
      <c r="F7658" s="36" t="s">
        <v>18032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20483</v>
      </c>
      <c r="C7659" s="36" t="s">
        <v>188</v>
      </c>
      <c r="D7659" s="36" t="s">
        <v>17355</v>
      </c>
      <c r="E7659" s="36" t="s">
        <v>17334</v>
      </c>
      <c r="F7659" s="36" t="s">
        <v>18032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21356</v>
      </c>
      <c r="C7660" s="36" t="s">
        <v>188</v>
      </c>
      <c r="D7660" s="36" t="s">
        <v>17356</v>
      </c>
      <c r="E7660" s="36" t="s">
        <v>16874</v>
      </c>
      <c r="F7660" s="36" t="s">
        <v>18032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19536</v>
      </c>
      <c r="C7661" s="36" t="s">
        <v>188</v>
      </c>
      <c r="D7661" s="36" t="s">
        <v>17266</v>
      </c>
      <c r="E7661" s="36" t="s">
        <v>17089</v>
      </c>
      <c r="F7661" s="36" t="s">
        <v>18032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14513</v>
      </c>
      <c r="C7662" s="36" t="s">
        <v>188</v>
      </c>
      <c r="D7662" s="36" t="s">
        <v>17267</v>
      </c>
      <c r="E7662" s="36" t="s">
        <v>18904</v>
      </c>
      <c r="F7662" s="36" t="s">
        <v>18032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14458</v>
      </c>
      <c r="C7663" s="36" t="s">
        <v>188</v>
      </c>
      <c r="D7663" s="36" t="s">
        <v>18071</v>
      </c>
      <c r="E7663" s="36" t="s">
        <v>16939</v>
      </c>
      <c r="F7663" s="36" t="s">
        <v>18032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19537</v>
      </c>
      <c r="C7664" s="36" t="s">
        <v>188</v>
      </c>
      <c r="D7664" s="36" t="s">
        <v>17268</v>
      </c>
      <c r="E7664" s="36" t="s">
        <v>17249</v>
      </c>
      <c r="F7664" s="36" t="s">
        <v>18032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21150</v>
      </c>
      <c r="C7665" s="36" t="s">
        <v>188</v>
      </c>
      <c r="D7665" s="36" t="s">
        <v>18767</v>
      </c>
      <c r="E7665" s="36" t="s">
        <v>16917</v>
      </c>
      <c r="F7665" s="36" t="s">
        <v>18032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20484</v>
      </c>
      <c r="C7666" s="36" t="s">
        <v>188</v>
      </c>
      <c r="D7666" s="36" t="s">
        <v>17269</v>
      </c>
      <c r="E7666" s="36" t="s">
        <v>17239</v>
      </c>
      <c r="F7666" s="36" t="s">
        <v>18032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14514</v>
      </c>
      <c r="C7667" s="36" t="s">
        <v>188</v>
      </c>
      <c r="D7667" s="36" t="s">
        <v>17914</v>
      </c>
      <c r="E7667" s="36" t="s">
        <v>16835</v>
      </c>
      <c r="F7667" s="36" t="s">
        <v>18032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19702</v>
      </c>
      <c r="C7668" s="36" t="s">
        <v>188</v>
      </c>
      <c r="D7668" s="36" t="s">
        <v>17271</v>
      </c>
      <c r="E7668" s="36" t="s">
        <v>17339</v>
      </c>
      <c r="F7668" s="36" t="s">
        <v>18032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21357</v>
      </c>
      <c r="C7669" s="36" t="s">
        <v>188</v>
      </c>
      <c r="D7669" s="36" t="s">
        <v>18150</v>
      </c>
      <c r="E7669" s="36" t="s">
        <v>16876</v>
      </c>
      <c r="F7669" s="36" t="s">
        <v>18032</v>
      </c>
      <c r="G7669" s="36" t="s">
        <v>123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21358</v>
      </c>
      <c r="C7670" s="36" t="s">
        <v>188</v>
      </c>
      <c r="D7670" s="36" t="s">
        <v>17273</v>
      </c>
      <c r="E7670" s="36" t="s">
        <v>16862</v>
      </c>
      <c r="F7670" s="36" t="s">
        <v>18032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16307</v>
      </c>
      <c r="C7671" s="36" t="s">
        <v>188</v>
      </c>
      <c r="D7671" s="36" t="s">
        <v>17275</v>
      </c>
      <c r="E7671" s="36" t="s">
        <v>17050</v>
      </c>
      <c r="F7671" s="36" t="s">
        <v>18032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21888</v>
      </c>
      <c r="C7672" s="36" t="s">
        <v>188</v>
      </c>
      <c r="D7672" s="36" t="s">
        <v>17276</v>
      </c>
      <c r="E7672" s="36" t="s">
        <v>17206</v>
      </c>
      <c r="F7672" s="36" t="s">
        <v>18032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19215</v>
      </c>
      <c r="C7673" s="36" t="s">
        <v>188</v>
      </c>
      <c r="D7673" s="36" t="s">
        <v>17151</v>
      </c>
      <c r="E7673" s="36" t="s">
        <v>17115</v>
      </c>
      <c r="F7673" s="36" t="s">
        <v>18032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21535</v>
      </c>
      <c r="C7674" s="36" t="s">
        <v>188</v>
      </c>
      <c r="D7674" s="36" t="s">
        <v>17279</v>
      </c>
      <c r="E7674" s="36" t="s">
        <v>17032</v>
      </c>
      <c r="F7674" s="36" t="s">
        <v>18032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24407</v>
      </c>
      <c r="C7675" s="36" t="s">
        <v>188</v>
      </c>
      <c r="D7675" s="36" t="s">
        <v>17153</v>
      </c>
      <c r="E7675" s="36" t="s">
        <v>17397</v>
      </c>
      <c r="F7675" s="36" t="s">
        <v>18032</v>
      </c>
      <c r="G7675" s="36" t="s">
        <v>123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21536</v>
      </c>
      <c r="C7676" s="36" t="s">
        <v>188</v>
      </c>
      <c r="D7676" s="36" t="s">
        <v>17155</v>
      </c>
      <c r="E7676" s="36" t="s">
        <v>17544</v>
      </c>
      <c r="F7676" s="36" t="s">
        <v>18032</v>
      </c>
      <c r="G7676" s="36" t="s">
        <v>123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20285</v>
      </c>
      <c r="C7677" s="36" t="s">
        <v>188</v>
      </c>
      <c r="D7677" s="36" t="s">
        <v>17688</v>
      </c>
      <c r="E7677" s="36" t="s">
        <v>16984</v>
      </c>
      <c r="F7677" s="36" t="s">
        <v>18032</v>
      </c>
      <c r="G7677" s="36" t="s">
        <v>123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20978</v>
      </c>
      <c r="C7678" s="36" t="s">
        <v>188</v>
      </c>
      <c r="D7678" s="36" t="s">
        <v>17707</v>
      </c>
      <c r="E7678" s="36" t="s">
        <v>16823</v>
      </c>
      <c r="F7678" s="36" t="s">
        <v>18032</v>
      </c>
      <c r="G7678" s="36" t="s">
        <v>123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26873</v>
      </c>
      <c r="C7679" s="36" t="s">
        <v>188</v>
      </c>
      <c r="D7679" s="36" t="s">
        <v>17160</v>
      </c>
      <c r="E7679" s="36" t="s">
        <v>19669</v>
      </c>
      <c r="F7679" s="36" t="s">
        <v>18032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26874</v>
      </c>
      <c r="C7680" s="36" t="s">
        <v>188</v>
      </c>
      <c r="D7680" s="36" t="s">
        <v>17708</v>
      </c>
      <c r="E7680" s="36" t="s">
        <v>17170</v>
      </c>
      <c r="F7680" s="36" t="s">
        <v>18032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27953</v>
      </c>
      <c r="C7681" s="36" t="s">
        <v>188</v>
      </c>
      <c r="D7681" s="36" t="s">
        <v>17267</v>
      </c>
      <c r="E7681" s="36" t="s">
        <v>17190</v>
      </c>
      <c r="F7681" s="36" t="s">
        <v>18199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25238</v>
      </c>
      <c r="C7682" s="36" t="s">
        <v>188</v>
      </c>
      <c r="D7682" s="36" t="s">
        <v>17276</v>
      </c>
      <c r="E7682" s="36" t="s">
        <v>16829</v>
      </c>
      <c r="F7682" s="36" t="s">
        <v>18199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27954</v>
      </c>
      <c r="C7683" s="36" t="s">
        <v>188</v>
      </c>
      <c r="D7683" s="36" t="s">
        <v>17151</v>
      </c>
      <c r="E7683" s="36" t="s">
        <v>17037</v>
      </c>
      <c r="F7683" s="36" t="s">
        <v>18199</v>
      </c>
      <c r="G7683" s="36" t="s">
        <v>123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25239</v>
      </c>
      <c r="C7684" s="36" t="s">
        <v>188</v>
      </c>
      <c r="D7684" s="36" t="s">
        <v>17279</v>
      </c>
      <c r="E7684" s="36" t="s">
        <v>17718</v>
      </c>
      <c r="F7684" s="36" t="s">
        <v>18199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25557</v>
      </c>
      <c r="C7685" s="36" t="s">
        <v>188</v>
      </c>
      <c r="D7685" s="36" t="s">
        <v>17153</v>
      </c>
      <c r="E7685" s="36" t="s">
        <v>25307</v>
      </c>
      <c r="F7685" s="36" t="s">
        <v>18199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25885</v>
      </c>
      <c r="C7686" s="36" t="s">
        <v>188</v>
      </c>
      <c r="D7686" s="36" t="s">
        <v>17155</v>
      </c>
      <c r="E7686" s="36" t="s">
        <v>17382</v>
      </c>
      <c r="F7686" s="36" t="s">
        <v>18199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27955</v>
      </c>
      <c r="C7687" s="36" t="s">
        <v>188</v>
      </c>
      <c r="D7687" s="36" t="s">
        <v>17688</v>
      </c>
      <c r="E7687" s="36" t="s">
        <v>17383</v>
      </c>
      <c r="F7687" s="36" t="s">
        <v>18199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24224</v>
      </c>
      <c r="C7688" s="36" t="s">
        <v>188</v>
      </c>
      <c r="D7688" s="36" t="s">
        <v>17470</v>
      </c>
      <c r="E7688" s="36" t="s">
        <v>16951</v>
      </c>
      <c r="F7688" s="36" t="s">
        <v>18205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21773</v>
      </c>
      <c r="C7689" s="36" t="s">
        <v>188</v>
      </c>
      <c r="D7689" s="36" t="s">
        <v>17905</v>
      </c>
      <c r="E7689" s="36" t="s">
        <v>17529</v>
      </c>
      <c r="F7689" s="36" t="s">
        <v>18205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28247</v>
      </c>
      <c r="C7690" s="36" t="s">
        <v>188</v>
      </c>
      <c r="D7690" s="36" t="s">
        <v>17688</v>
      </c>
      <c r="E7690" s="36" t="s">
        <v>17801</v>
      </c>
      <c r="F7690" s="36" t="s">
        <v>18205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25286</v>
      </c>
      <c r="C7691" s="36" t="s">
        <v>188</v>
      </c>
      <c r="D7691" s="36" t="s">
        <v>17156</v>
      </c>
      <c r="E7691" s="36" t="s">
        <v>17797</v>
      </c>
      <c r="F7691" s="36" t="s">
        <v>18205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25287</v>
      </c>
      <c r="C7692" s="36" t="s">
        <v>188</v>
      </c>
      <c r="D7692" s="36" t="s">
        <v>17706</v>
      </c>
      <c r="E7692" s="36" t="s">
        <v>17765</v>
      </c>
      <c r="F7692" s="36" t="s">
        <v>18205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23100</v>
      </c>
      <c r="C7693" s="36" t="s">
        <v>188</v>
      </c>
      <c r="D7693" s="36" t="s">
        <v>17481</v>
      </c>
      <c r="E7693" s="36" t="s">
        <v>17607</v>
      </c>
      <c r="F7693" s="36" t="s">
        <v>18210</v>
      </c>
      <c r="G7693" s="36" t="s">
        <v>123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8409</v>
      </c>
      <c r="C7694" s="36" t="s">
        <v>188</v>
      </c>
      <c r="D7694" s="36" t="s">
        <v>18223</v>
      </c>
      <c r="E7694" s="36" t="s">
        <v>18579</v>
      </c>
      <c r="F7694" s="36" t="s">
        <v>18210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4686</v>
      </c>
      <c r="C7695" s="36" t="s">
        <v>188</v>
      </c>
      <c r="D7695" s="36" t="s">
        <v>17701</v>
      </c>
      <c r="E7695" s="36" t="s">
        <v>17694</v>
      </c>
      <c r="F7695" s="36" t="s">
        <v>18248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19787</v>
      </c>
      <c r="C7696" s="36" t="s">
        <v>188</v>
      </c>
      <c r="D7696" s="36" t="s">
        <v>17706</v>
      </c>
      <c r="E7696" s="36" t="s">
        <v>17700</v>
      </c>
      <c r="F7696" s="36" t="s">
        <v>18250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26</v>
      </c>
      <c r="B7697" s="36" t="s">
        <v>9719</v>
      </c>
      <c r="C7697" s="36" t="s">
        <v>120</v>
      </c>
      <c r="D7697" s="36" t="s">
        <v>17447</v>
      </c>
      <c r="E7697" s="36" t="s">
        <v>16824</v>
      </c>
      <c r="F7697" s="36" t="s">
        <v>18032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7273</v>
      </c>
      <c r="C7698" s="36" t="s">
        <v>120</v>
      </c>
      <c r="D7698" s="36" t="s">
        <v>17013</v>
      </c>
      <c r="E7698" s="36" t="s">
        <v>27103</v>
      </c>
      <c r="F7698" s="36" t="s">
        <v>18032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8186</v>
      </c>
      <c r="C7699" s="36" t="s">
        <v>120</v>
      </c>
      <c r="D7699" s="36" t="s">
        <v>17015</v>
      </c>
      <c r="E7699" s="36" t="s">
        <v>16840</v>
      </c>
      <c r="F7699" s="36" t="s">
        <v>18032</v>
      </c>
      <c r="G7699" s="36" t="s">
        <v>121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26637</v>
      </c>
      <c r="C7700" s="36" t="s">
        <v>120</v>
      </c>
      <c r="D7700" s="36" t="s">
        <v>17125</v>
      </c>
      <c r="E7700" s="36" t="s">
        <v>17797</v>
      </c>
      <c r="F7700" s="36" t="s">
        <v>18032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7274</v>
      </c>
      <c r="C7701" s="36" t="s">
        <v>120</v>
      </c>
      <c r="D7701" s="36" t="s">
        <v>17016</v>
      </c>
      <c r="E7701" s="36" t="s">
        <v>19305</v>
      </c>
      <c r="F7701" s="36" t="s">
        <v>18032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16680</v>
      </c>
      <c r="C7702" s="36" t="s">
        <v>120</v>
      </c>
      <c r="D7702" s="36" t="s">
        <v>17287</v>
      </c>
      <c r="E7702" s="36" t="s">
        <v>23548</v>
      </c>
      <c r="F7702" s="36" t="s">
        <v>18032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20452</v>
      </c>
      <c r="C7703" s="36" t="s">
        <v>120</v>
      </c>
      <c r="D7703" s="36" t="s">
        <v>17289</v>
      </c>
      <c r="E7703" s="36" t="s">
        <v>26638</v>
      </c>
      <c r="F7703" s="36" t="s">
        <v>18032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7275</v>
      </c>
      <c r="C7704" s="36" t="s">
        <v>120</v>
      </c>
      <c r="D7704" s="36" t="s">
        <v>17017</v>
      </c>
      <c r="E7704" s="36" t="s">
        <v>17957</v>
      </c>
      <c r="F7704" s="36" t="s">
        <v>18032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26145</v>
      </c>
      <c r="C7705" s="36" t="s">
        <v>120</v>
      </c>
      <c r="D7705" s="36" t="s">
        <v>17286</v>
      </c>
      <c r="E7705" s="36" t="s">
        <v>16958</v>
      </c>
      <c r="F7705" s="36" t="s">
        <v>18032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7276</v>
      </c>
      <c r="C7706" s="36" t="s">
        <v>120</v>
      </c>
      <c r="D7706" s="36" t="s">
        <v>17079</v>
      </c>
      <c r="E7706" s="36" t="s">
        <v>17615</v>
      </c>
      <c r="F7706" s="36" t="s">
        <v>18032</v>
      </c>
      <c r="G7706" s="36" t="s">
        <v>121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7277</v>
      </c>
      <c r="C7707" s="36" t="s">
        <v>120</v>
      </c>
      <c r="D7707" s="36" t="s">
        <v>17080</v>
      </c>
      <c r="E7707" s="36" t="s">
        <v>23550</v>
      </c>
      <c r="F7707" s="36" t="s">
        <v>18032</v>
      </c>
      <c r="G7707" s="36" t="s">
        <v>121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16681</v>
      </c>
      <c r="C7708" s="36" t="s">
        <v>120</v>
      </c>
      <c r="D7708" s="36" t="s">
        <v>16846</v>
      </c>
      <c r="E7708" s="36" t="s">
        <v>26639</v>
      </c>
      <c r="F7708" s="36" t="s">
        <v>18032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8187</v>
      </c>
      <c r="C7709" s="36" t="s">
        <v>120</v>
      </c>
      <c r="D7709" s="36" t="s">
        <v>17081</v>
      </c>
      <c r="E7709" s="36" t="s">
        <v>17700</v>
      </c>
      <c r="F7709" s="36" t="s">
        <v>18032</v>
      </c>
      <c r="G7709" s="36" t="s">
        <v>121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16308</v>
      </c>
      <c r="C7710" s="36" t="s">
        <v>120</v>
      </c>
      <c r="D7710" s="36" t="s">
        <v>17128</v>
      </c>
      <c r="E7710" s="36" t="s">
        <v>26640</v>
      </c>
      <c r="F7710" s="36" t="s">
        <v>18032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16309</v>
      </c>
      <c r="C7711" s="36" t="s">
        <v>120</v>
      </c>
      <c r="D7711" s="36" t="s">
        <v>17061</v>
      </c>
      <c r="E7711" s="36" t="s">
        <v>18010</v>
      </c>
      <c r="F7711" s="36" t="s">
        <v>18032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16542</v>
      </c>
      <c r="C7712" s="36" t="s">
        <v>120</v>
      </c>
      <c r="D7712" s="36" t="s">
        <v>17288</v>
      </c>
      <c r="E7712" s="36" t="s">
        <v>17608</v>
      </c>
      <c r="F7712" s="36" t="s">
        <v>18032</v>
      </c>
      <c r="G7712" s="36" t="s">
        <v>123</v>
      </c>
      <c r="H7712" s="1"/>
      <c r="I7712" s="1"/>
      <c r="K7712" s="1"/>
    </row>
    <row r="7713" spans="1:11" customFormat="1" ht="15" hidden="1" x14ac:dyDescent="0.25">
      <c r="A7713" s="36" t="s">
        <v>26</v>
      </c>
      <c r="B7713" s="36" t="s">
        <v>8188</v>
      </c>
      <c r="C7713" s="36" t="s">
        <v>120</v>
      </c>
      <c r="D7713" s="36" t="s">
        <v>17083</v>
      </c>
      <c r="E7713" s="36" t="s">
        <v>29007</v>
      </c>
      <c r="F7713" s="36" t="s">
        <v>18032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16111</v>
      </c>
      <c r="C7714" s="36" t="s">
        <v>120</v>
      </c>
      <c r="D7714" s="36" t="s">
        <v>16851</v>
      </c>
      <c r="E7714" s="36" t="s">
        <v>19387</v>
      </c>
      <c r="F7714" s="36" t="s">
        <v>18032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8189</v>
      </c>
      <c r="C7715" s="36" t="s">
        <v>120</v>
      </c>
      <c r="D7715" s="36" t="s">
        <v>17085</v>
      </c>
      <c r="E7715" s="36" t="s">
        <v>17353</v>
      </c>
      <c r="F7715" s="36" t="s">
        <v>18032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8190</v>
      </c>
      <c r="C7716" s="36" t="s">
        <v>120</v>
      </c>
      <c r="D7716" s="36" t="s">
        <v>17063</v>
      </c>
      <c r="E7716" s="36" t="s">
        <v>27104</v>
      </c>
      <c r="F7716" s="36" t="s">
        <v>18032</v>
      </c>
      <c r="G7716" s="36" t="s">
        <v>121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16682</v>
      </c>
      <c r="C7717" s="36" t="s">
        <v>120</v>
      </c>
      <c r="D7717" s="36" t="s">
        <v>17064</v>
      </c>
      <c r="E7717" s="36" t="s">
        <v>17281</v>
      </c>
      <c r="F7717" s="36" t="s">
        <v>18032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16470</v>
      </c>
      <c r="C7718" s="36" t="s">
        <v>120</v>
      </c>
      <c r="D7718" s="36" t="s">
        <v>17065</v>
      </c>
      <c r="E7718" s="36" t="s">
        <v>26641</v>
      </c>
      <c r="F7718" s="36" t="s">
        <v>18032</v>
      </c>
      <c r="G7718" s="36" t="s">
        <v>123</v>
      </c>
      <c r="H7718" s="1"/>
      <c r="I7718" s="1"/>
      <c r="K7718" s="1"/>
    </row>
    <row r="7719" spans="1:11" customFormat="1" ht="15" hidden="1" x14ac:dyDescent="0.25">
      <c r="A7719" s="36" t="s">
        <v>26</v>
      </c>
      <c r="B7719" s="36" t="s">
        <v>8191</v>
      </c>
      <c r="C7719" s="36" t="s">
        <v>120</v>
      </c>
      <c r="D7719" s="36" t="s">
        <v>16847</v>
      </c>
      <c r="E7719" s="36" t="s">
        <v>17668</v>
      </c>
      <c r="F7719" s="36" t="s">
        <v>18032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8272</v>
      </c>
      <c r="C7720" s="36" t="s">
        <v>120</v>
      </c>
      <c r="D7720" s="36" t="s">
        <v>17067</v>
      </c>
      <c r="E7720" s="36" t="s">
        <v>17727</v>
      </c>
      <c r="F7720" s="36" t="s">
        <v>18032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16310</v>
      </c>
      <c r="C7721" s="36" t="s">
        <v>120</v>
      </c>
      <c r="D7721" s="36" t="s">
        <v>17071</v>
      </c>
      <c r="E7721" s="36" t="s">
        <v>23987</v>
      </c>
      <c r="F7721" s="36" t="s">
        <v>18032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7278</v>
      </c>
      <c r="C7722" s="36" t="s">
        <v>120</v>
      </c>
      <c r="D7722" s="36" t="s">
        <v>17773</v>
      </c>
      <c r="E7722" s="36" t="s">
        <v>17241</v>
      </c>
      <c r="F7722" s="36" t="s">
        <v>18032</v>
      </c>
      <c r="G7722" s="36" t="s">
        <v>121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8192</v>
      </c>
      <c r="C7723" s="36" t="s">
        <v>120</v>
      </c>
      <c r="D7723" s="36" t="s">
        <v>16997</v>
      </c>
      <c r="E7723" s="36" t="s">
        <v>18629</v>
      </c>
      <c r="F7723" s="36" t="s">
        <v>18032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8273</v>
      </c>
      <c r="C7724" s="36" t="s">
        <v>120</v>
      </c>
      <c r="D7724" s="36" t="s">
        <v>17069</v>
      </c>
      <c r="E7724" s="36" t="s">
        <v>22483</v>
      </c>
      <c r="F7724" s="36" t="s">
        <v>18032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15162</v>
      </c>
      <c r="C7725" s="36" t="s">
        <v>120</v>
      </c>
      <c r="D7725" s="36" t="s">
        <v>17074</v>
      </c>
      <c r="E7725" s="36" t="s">
        <v>26642</v>
      </c>
      <c r="F7725" s="36" t="s">
        <v>18032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14170</v>
      </c>
      <c r="C7726" s="36" t="s">
        <v>120</v>
      </c>
      <c r="D7726" s="36" t="s">
        <v>17531</v>
      </c>
      <c r="E7726" s="36" t="s">
        <v>18910</v>
      </c>
      <c r="F7726" s="36" t="s">
        <v>18032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8193</v>
      </c>
      <c r="C7727" s="36" t="s">
        <v>120</v>
      </c>
      <c r="D7727" s="36" t="s">
        <v>17073</v>
      </c>
      <c r="E7727" s="36" t="s">
        <v>18908</v>
      </c>
      <c r="F7727" s="36" t="s">
        <v>18032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26</v>
      </c>
      <c r="B7728" s="36" t="s">
        <v>8274</v>
      </c>
      <c r="C7728" s="36" t="s">
        <v>120</v>
      </c>
      <c r="D7728" s="36" t="s">
        <v>17291</v>
      </c>
      <c r="E7728" s="36" t="s">
        <v>17767</v>
      </c>
      <c r="F7728" s="36" t="s">
        <v>18032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15163</v>
      </c>
      <c r="C7729" s="36" t="s">
        <v>120</v>
      </c>
      <c r="D7729" s="36" t="s">
        <v>16999</v>
      </c>
      <c r="E7729" s="36" t="s">
        <v>16895</v>
      </c>
      <c r="F7729" s="36" t="s">
        <v>18032</v>
      </c>
      <c r="G7729" s="36" t="s">
        <v>121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8194</v>
      </c>
      <c r="C7730" s="36" t="s">
        <v>120</v>
      </c>
      <c r="D7730" s="36" t="s">
        <v>16853</v>
      </c>
      <c r="E7730" s="36" t="s">
        <v>27105</v>
      </c>
      <c r="F7730" s="36" t="s">
        <v>18032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16311</v>
      </c>
      <c r="C7731" s="36" t="s">
        <v>120</v>
      </c>
      <c r="D7731" s="36" t="s">
        <v>17361</v>
      </c>
      <c r="E7731" s="36" t="s">
        <v>26643</v>
      </c>
      <c r="F7731" s="36" t="s">
        <v>18032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8195</v>
      </c>
      <c r="C7732" s="36" t="s">
        <v>120</v>
      </c>
      <c r="D7732" s="36" t="s">
        <v>16998</v>
      </c>
      <c r="E7732" s="36" t="s">
        <v>17673</v>
      </c>
      <c r="F7732" s="36" t="s">
        <v>18032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8275</v>
      </c>
      <c r="C7733" s="36" t="s">
        <v>120</v>
      </c>
      <c r="D7733" s="36" t="s">
        <v>16855</v>
      </c>
      <c r="E7733" s="36" t="s">
        <v>26644</v>
      </c>
      <c r="F7733" s="36" t="s">
        <v>18032</v>
      </c>
      <c r="G7733" s="36" t="s">
        <v>123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8276</v>
      </c>
      <c r="C7734" s="36" t="s">
        <v>120</v>
      </c>
      <c r="D7734" s="36" t="s">
        <v>17632</v>
      </c>
      <c r="E7734" s="36" t="s">
        <v>26645</v>
      </c>
      <c r="F7734" s="36" t="s">
        <v>18032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26</v>
      </c>
      <c r="B7735" s="36" t="s">
        <v>20596</v>
      </c>
      <c r="C7735" s="36" t="s">
        <v>120</v>
      </c>
      <c r="D7735" s="36" t="s">
        <v>16863</v>
      </c>
      <c r="E7735" s="36" t="s">
        <v>16900</v>
      </c>
      <c r="F7735" s="36" t="s">
        <v>18032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8196</v>
      </c>
      <c r="C7736" s="36" t="s">
        <v>120</v>
      </c>
      <c r="D7736" s="36" t="s">
        <v>16857</v>
      </c>
      <c r="E7736" s="36" t="s">
        <v>26370</v>
      </c>
      <c r="F7736" s="36" t="s">
        <v>18032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8197</v>
      </c>
      <c r="C7737" s="36" t="s">
        <v>120</v>
      </c>
      <c r="D7737" s="36" t="s">
        <v>16859</v>
      </c>
      <c r="E7737" s="36" t="s">
        <v>16954</v>
      </c>
      <c r="F7737" s="36" t="s">
        <v>18032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14171</v>
      </c>
      <c r="C7738" s="36" t="s">
        <v>120</v>
      </c>
      <c r="D7738" s="36" t="s">
        <v>17846</v>
      </c>
      <c r="E7738" s="36" t="s">
        <v>17372</v>
      </c>
      <c r="F7738" s="36" t="s">
        <v>18032</v>
      </c>
      <c r="G7738" s="36" t="s">
        <v>123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9670</v>
      </c>
      <c r="C7739" s="36" t="s">
        <v>120</v>
      </c>
      <c r="D7739" s="36" t="s">
        <v>18768</v>
      </c>
      <c r="E7739" s="36" t="s">
        <v>17963</v>
      </c>
      <c r="F7739" s="36" t="s">
        <v>18032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26</v>
      </c>
      <c r="B7740" s="36" t="s">
        <v>9671</v>
      </c>
      <c r="C7740" s="36" t="s">
        <v>120</v>
      </c>
      <c r="D7740" s="36" t="s">
        <v>16861</v>
      </c>
      <c r="E7740" s="36" t="s">
        <v>17376</v>
      </c>
      <c r="F7740" s="36" t="s">
        <v>18032</v>
      </c>
      <c r="G7740" s="36" t="s">
        <v>121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8277</v>
      </c>
      <c r="C7741" s="36" t="s">
        <v>120</v>
      </c>
      <c r="D7741" s="36" t="s">
        <v>17925</v>
      </c>
      <c r="E7741" s="36" t="s">
        <v>17618</v>
      </c>
      <c r="F7741" s="36" t="s">
        <v>18032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8278</v>
      </c>
      <c r="C7742" s="36" t="s">
        <v>120</v>
      </c>
      <c r="D7742" s="36" t="s">
        <v>17362</v>
      </c>
      <c r="E7742" s="36" t="s">
        <v>17772</v>
      </c>
      <c r="F7742" s="36" t="s">
        <v>18032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8198</v>
      </c>
      <c r="C7743" s="36" t="s">
        <v>120</v>
      </c>
      <c r="D7743" s="36" t="s">
        <v>17003</v>
      </c>
      <c r="E7743" s="36" t="s">
        <v>17530</v>
      </c>
      <c r="F7743" s="36" t="s">
        <v>18032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26</v>
      </c>
      <c r="B7744" s="36" t="s">
        <v>12879</v>
      </c>
      <c r="C7744" s="36" t="s">
        <v>120</v>
      </c>
      <c r="D7744" s="36" t="s">
        <v>17646</v>
      </c>
      <c r="E7744" s="36" t="s">
        <v>17392</v>
      </c>
      <c r="F7744" s="36" t="s">
        <v>18032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15164</v>
      </c>
      <c r="C7745" s="36" t="s">
        <v>120</v>
      </c>
      <c r="D7745" s="36" t="s">
        <v>17944</v>
      </c>
      <c r="E7745" s="36" t="s">
        <v>17544</v>
      </c>
      <c r="F7745" s="36" t="s">
        <v>18032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14172</v>
      </c>
      <c r="C7746" s="36" t="s">
        <v>120</v>
      </c>
      <c r="D7746" s="36" t="s">
        <v>17005</v>
      </c>
      <c r="E7746" s="36" t="s">
        <v>17036</v>
      </c>
      <c r="F7746" s="36" t="s">
        <v>18032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15165</v>
      </c>
      <c r="C7747" s="36" t="s">
        <v>120</v>
      </c>
      <c r="D7747" s="36" t="s">
        <v>17364</v>
      </c>
      <c r="E7747" s="36" t="s">
        <v>17350</v>
      </c>
      <c r="F7747" s="36" t="s">
        <v>18032</v>
      </c>
      <c r="G7747" s="36" t="s">
        <v>123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8199</v>
      </c>
      <c r="C7748" s="36" t="s">
        <v>120</v>
      </c>
      <c r="D7748" s="36" t="s">
        <v>16865</v>
      </c>
      <c r="E7748" s="36" t="s">
        <v>17527</v>
      </c>
      <c r="F7748" s="36" t="s">
        <v>18032</v>
      </c>
      <c r="G7748" s="36" t="s">
        <v>121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23804</v>
      </c>
      <c r="C7749" s="36" t="s">
        <v>120</v>
      </c>
      <c r="D7749" s="36" t="s">
        <v>23805</v>
      </c>
      <c r="E7749" s="36" t="s">
        <v>17040</v>
      </c>
      <c r="F7749" s="36" t="s">
        <v>18032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26</v>
      </c>
      <c r="B7750" s="36" t="s">
        <v>8279</v>
      </c>
      <c r="C7750" s="36" t="s">
        <v>120</v>
      </c>
      <c r="D7750" s="36" t="s">
        <v>17661</v>
      </c>
      <c r="E7750" s="36" t="s">
        <v>17089</v>
      </c>
      <c r="F7750" s="36" t="s">
        <v>18032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15166</v>
      </c>
      <c r="C7751" s="36" t="s">
        <v>120</v>
      </c>
      <c r="D7751" s="36" t="s">
        <v>17363</v>
      </c>
      <c r="E7751" s="36" t="s">
        <v>17609</v>
      </c>
      <c r="F7751" s="36" t="s">
        <v>18032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26</v>
      </c>
      <c r="B7752" s="36" t="s">
        <v>8200</v>
      </c>
      <c r="C7752" s="36" t="s">
        <v>120</v>
      </c>
      <c r="D7752" s="36" t="s">
        <v>16867</v>
      </c>
      <c r="E7752" s="36" t="s">
        <v>17239</v>
      </c>
      <c r="F7752" s="36" t="s">
        <v>18032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24029</v>
      </c>
      <c r="C7753" s="36" t="s">
        <v>120</v>
      </c>
      <c r="D7753" s="36" t="s">
        <v>24030</v>
      </c>
      <c r="E7753" s="36" t="s">
        <v>17026</v>
      </c>
      <c r="F7753" s="36" t="s">
        <v>18032</v>
      </c>
      <c r="G7753" s="36" t="s">
        <v>121</v>
      </c>
      <c r="H7753" s="1"/>
      <c r="I7753" s="1"/>
      <c r="K7753" s="1"/>
    </row>
    <row r="7754" spans="1:11" customFormat="1" ht="15" hidden="1" x14ac:dyDescent="0.25">
      <c r="A7754" s="36" t="s">
        <v>26</v>
      </c>
      <c r="B7754" s="36" t="s">
        <v>29008</v>
      </c>
      <c r="C7754" s="36" t="s">
        <v>120</v>
      </c>
      <c r="D7754" s="36" t="s">
        <v>18002</v>
      </c>
      <c r="E7754" s="36" t="s">
        <v>17058</v>
      </c>
      <c r="F7754" s="36" t="s">
        <v>18032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14197</v>
      </c>
      <c r="C7755" s="36" t="s">
        <v>120</v>
      </c>
      <c r="D7755" s="36" t="s">
        <v>17010</v>
      </c>
      <c r="E7755" s="36" t="s">
        <v>16838</v>
      </c>
      <c r="F7755" s="36" t="s">
        <v>18032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26</v>
      </c>
      <c r="B7756" s="36" t="s">
        <v>29009</v>
      </c>
      <c r="C7756" s="36" t="s">
        <v>120</v>
      </c>
      <c r="D7756" s="36" t="s">
        <v>17077</v>
      </c>
      <c r="E7756" s="36" t="s">
        <v>16973</v>
      </c>
      <c r="F7756" s="36" t="s">
        <v>18032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8201</v>
      </c>
      <c r="C7757" s="36" t="s">
        <v>120</v>
      </c>
      <c r="D7757" s="36" t="s">
        <v>16869</v>
      </c>
      <c r="E7757" s="36" t="s">
        <v>17388</v>
      </c>
      <c r="F7757" s="36" t="s">
        <v>18032</v>
      </c>
      <c r="G7757" s="36" t="s">
        <v>121</v>
      </c>
      <c r="H7757" s="1"/>
      <c r="I7757" s="1"/>
      <c r="K7757" s="1"/>
    </row>
    <row r="7758" spans="1:11" customFormat="1" ht="15" hidden="1" x14ac:dyDescent="0.25">
      <c r="A7758" s="36" t="s">
        <v>26</v>
      </c>
      <c r="B7758" s="36" t="s">
        <v>15167</v>
      </c>
      <c r="C7758" s="36" t="s">
        <v>120</v>
      </c>
      <c r="D7758" s="36" t="s">
        <v>17012</v>
      </c>
      <c r="E7758" s="36" t="s">
        <v>17345</v>
      </c>
      <c r="F7758" s="36" t="s">
        <v>18032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26146</v>
      </c>
      <c r="C7759" s="36" t="s">
        <v>120</v>
      </c>
      <c r="D7759" s="36" t="s">
        <v>16871</v>
      </c>
      <c r="E7759" s="36" t="s">
        <v>17231</v>
      </c>
      <c r="F7759" s="36" t="s">
        <v>18032</v>
      </c>
      <c r="G7759" s="36" t="s">
        <v>123</v>
      </c>
      <c r="H7759" s="1"/>
      <c r="I7759" s="1"/>
      <c r="K7759" s="1"/>
    </row>
    <row r="7760" spans="1:11" customFormat="1" ht="15" hidden="1" x14ac:dyDescent="0.25">
      <c r="A7760" s="36" t="s">
        <v>26</v>
      </c>
      <c r="B7760" s="36" t="s">
        <v>7279</v>
      </c>
      <c r="C7760" s="36" t="s">
        <v>120</v>
      </c>
      <c r="D7760" s="36" t="s">
        <v>17847</v>
      </c>
      <c r="E7760" s="36" t="s">
        <v>17235</v>
      </c>
      <c r="F7760" s="36" t="s">
        <v>18032</v>
      </c>
      <c r="G7760" s="36" t="s">
        <v>123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8202</v>
      </c>
      <c r="C7761" s="36" t="s">
        <v>120</v>
      </c>
      <c r="D7761" s="36" t="s">
        <v>17380</v>
      </c>
      <c r="E7761" s="36" t="s">
        <v>17152</v>
      </c>
      <c r="F7761" s="36" t="s">
        <v>18032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26</v>
      </c>
      <c r="B7762" s="36" t="s">
        <v>26411</v>
      </c>
      <c r="C7762" s="36" t="s">
        <v>120</v>
      </c>
      <c r="D7762" s="36" t="s">
        <v>17366</v>
      </c>
      <c r="E7762" s="36" t="s">
        <v>17357</v>
      </c>
      <c r="F7762" s="36" t="s">
        <v>18032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26</v>
      </c>
      <c r="B7763" s="36" t="s">
        <v>16312</v>
      </c>
      <c r="C7763" s="36" t="s">
        <v>120</v>
      </c>
      <c r="D7763" s="36" t="s">
        <v>17369</v>
      </c>
      <c r="E7763" s="36" t="s">
        <v>17136</v>
      </c>
      <c r="F7763" s="36" t="s">
        <v>18032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8203</v>
      </c>
      <c r="C7764" s="36" t="s">
        <v>120</v>
      </c>
      <c r="D7764" s="36" t="s">
        <v>17774</v>
      </c>
      <c r="E7764" s="36" t="s">
        <v>16957</v>
      </c>
      <c r="F7764" s="36" t="s">
        <v>18032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26</v>
      </c>
      <c r="B7765" s="36" t="s">
        <v>8204</v>
      </c>
      <c r="C7765" s="36" t="s">
        <v>120</v>
      </c>
      <c r="D7765" s="36" t="s">
        <v>17259</v>
      </c>
      <c r="E7765" s="36" t="s">
        <v>16923</v>
      </c>
      <c r="F7765" s="36" t="s">
        <v>18032</v>
      </c>
      <c r="G7765" s="36" t="s">
        <v>121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16112</v>
      </c>
      <c r="C7766" s="36" t="s">
        <v>120</v>
      </c>
      <c r="D7766" s="36" t="s">
        <v>17319</v>
      </c>
      <c r="E7766" s="36" t="s">
        <v>16880</v>
      </c>
      <c r="F7766" s="36" t="s">
        <v>18032</v>
      </c>
      <c r="G7766" s="36" t="s">
        <v>121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26147</v>
      </c>
      <c r="C7767" s="36" t="s">
        <v>120</v>
      </c>
      <c r="D7767" s="36" t="s">
        <v>17370</v>
      </c>
      <c r="E7767" s="36" t="s">
        <v>16964</v>
      </c>
      <c r="F7767" s="36" t="s">
        <v>18032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8205</v>
      </c>
      <c r="C7768" s="36" t="s">
        <v>120</v>
      </c>
      <c r="D7768" s="36" t="s">
        <v>17381</v>
      </c>
      <c r="E7768" s="36" t="s">
        <v>16848</v>
      </c>
      <c r="F7768" s="36" t="s">
        <v>18032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26</v>
      </c>
      <c r="B7769" s="36" t="s">
        <v>26412</v>
      </c>
      <c r="C7769" s="36" t="s">
        <v>120</v>
      </c>
      <c r="D7769" s="36" t="s">
        <v>17094</v>
      </c>
      <c r="E7769" s="36" t="s">
        <v>16916</v>
      </c>
      <c r="F7769" s="36" t="s">
        <v>18032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15168</v>
      </c>
      <c r="C7770" s="36" t="s">
        <v>120</v>
      </c>
      <c r="D7770" s="36" t="s">
        <v>17371</v>
      </c>
      <c r="E7770" s="36" t="s">
        <v>16875</v>
      </c>
      <c r="F7770" s="36" t="s">
        <v>18032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7280</v>
      </c>
      <c r="C7771" s="36" t="s">
        <v>120</v>
      </c>
      <c r="D7771" s="36" t="s">
        <v>16873</v>
      </c>
      <c r="E7771" s="36" t="s">
        <v>16916</v>
      </c>
      <c r="F7771" s="36" t="s">
        <v>18032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26</v>
      </c>
      <c r="B7772" s="36" t="s">
        <v>25392</v>
      </c>
      <c r="C7772" s="36" t="s">
        <v>120</v>
      </c>
      <c r="D7772" s="36" t="s">
        <v>17773</v>
      </c>
      <c r="E7772" s="36" t="s">
        <v>16874</v>
      </c>
      <c r="F7772" s="36" t="s">
        <v>18032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15169</v>
      </c>
      <c r="C7773" s="36" t="s">
        <v>120</v>
      </c>
      <c r="D7773" s="36" t="s">
        <v>17721</v>
      </c>
      <c r="E7773" s="36" t="s">
        <v>16823</v>
      </c>
      <c r="F7773" s="36" t="s">
        <v>18032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11062</v>
      </c>
      <c r="C7774" s="36" t="s">
        <v>120</v>
      </c>
      <c r="D7774" s="36" t="s">
        <v>17346</v>
      </c>
      <c r="E7774" s="36" t="s">
        <v>16960</v>
      </c>
      <c r="F7774" s="36" t="s">
        <v>18032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7108</v>
      </c>
      <c r="C7775" s="36" t="s">
        <v>120</v>
      </c>
      <c r="D7775" s="36" t="s">
        <v>17346</v>
      </c>
      <c r="E7775" s="36" t="s">
        <v>16819</v>
      </c>
      <c r="F7775" s="36" t="s">
        <v>18032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26</v>
      </c>
      <c r="B7776" s="36" t="s">
        <v>29010</v>
      </c>
      <c r="C7776" s="36" t="s">
        <v>120</v>
      </c>
      <c r="D7776" s="36" t="s">
        <v>17373</v>
      </c>
      <c r="E7776" s="36" t="s">
        <v>16960</v>
      </c>
      <c r="F7776" s="36" t="s">
        <v>18032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26646</v>
      </c>
      <c r="C7777" s="36" t="s">
        <v>120</v>
      </c>
      <c r="D7777" s="36" t="s">
        <v>17722</v>
      </c>
      <c r="E7777" s="36" t="s">
        <v>16822</v>
      </c>
      <c r="F7777" s="36" t="s">
        <v>18032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8206</v>
      </c>
      <c r="C7778" s="36" t="s">
        <v>120</v>
      </c>
      <c r="D7778" s="36" t="s">
        <v>17347</v>
      </c>
      <c r="E7778" s="36" t="s">
        <v>16822</v>
      </c>
      <c r="F7778" s="36" t="s">
        <v>18032</v>
      </c>
      <c r="G7778" s="36" t="s">
        <v>121</v>
      </c>
      <c r="H7778" s="1"/>
      <c r="I7778" s="1"/>
      <c r="K7778" s="1"/>
    </row>
    <row r="7779" spans="1:11" customFormat="1" ht="15" hidden="1" x14ac:dyDescent="0.25">
      <c r="A7779" s="36" t="s">
        <v>26</v>
      </c>
      <c r="B7779" s="36" t="s">
        <v>29011</v>
      </c>
      <c r="C7779" s="36" t="s">
        <v>120</v>
      </c>
      <c r="D7779" s="36" t="s">
        <v>17723</v>
      </c>
      <c r="E7779" s="36" t="s">
        <v>16821</v>
      </c>
      <c r="F7779" s="36" t="s">
        <v>18032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25065</v>
      </c>
      <c r="C7780" s="36" t="s">
        <v>120</v>
      </c>
      <c r="D7780" s="36" t="s">
        <v>17715</v>
      </c>
      <c r="E7780" s="36" t="s">
        <v>16822</v>
      </c>
      <c r="F7780" s="36" t="s">
        <v>18032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26647</v>
      </c>
      <c r="C7781" s="36" t="s">
        <v>120</v>
      </c>
      <c r="D7781" s="36" t="s">
        <v>17375</v>
      </c>
      <c r="E7781" s="36" t="s">
        <v>16821</v>
      </c>
      <c r="F7781" s="36" t="s">
        <v>18032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21851</v>
      </c>
      <c r="C7782" s="36" t="s">
        <v>120</v>
      </c>
      <c r="D7782" s="36" t="s">
        <v>17348</v>
      </c>
      <c r="E7782" s="36" t="s">
        <v>16821</v>
      </c>
      <c r="F7782" s="36" t="s">
        <v>18032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26148</v>
      </c>
      <c r="C7783" s="36" t="s">
        <v>120</v>
      </c>
      <c r="D7783" s="36" t="s">
        <v>17509</v>
      </c>
      <c r="E7783" s="36" t="s">
        <v>16821</v>
      </c>
      <c r="F7783" s="36" t="s">
        <v>18032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25066</v>
      </c>
      <c r="C7784" s="36" t="s">
        <v>120</v>
      </c>
      <c r="D7784" s="36" t="s">
        <v>17444</v>
      </c>
      <c r="E7784" s="36" t="s">
        <v>16819</v>
      </c>
      <c r="F7784" s="36" t="s">
        <v>18032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26499</v>
      </c>
      <c r="C7785" s="36" t="s">
        <v>120</v>
      </c>
      <c r="D7785" s="36" t="s">
        <v>17377</v>
      </c>
      <c r="E7785" s="36" t="s">
        <v>16819</v>
      </c>
      <c r="F7785" s="36" t="s">
        <v>18032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11063</v>
      </c>
      <c r="C7786" s="36" t="s">
        <v>120</v>
      </c>
      <c r="D7786" s="36" t="s">
        <v>17096</v>
      </c>
      <c r="E7786" s="36" t="s">
        <v>16819</v>
      </c>
      <c r="F7786" s="36" t="s">
        <v>18032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26500</v>
      </c>
      <c r="C7787" s="36" t="s">
        <v>120</v>
      </c>
      <c r="D7787" s="36" t="s">
        <v>17913</v>
      </c>
      <c r="E7787" s="36" t="s">
        <v>16819</v>
      </c>
      <c r="F7787" s="36" t="s">
        <v>18032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25067</v>
      </c>
      <c r="C7788" s="36" t="s">
        <v>120</v>
      </c>
      <c r="D7788" s="36" t="s">
        <v>17042</v>
      </c>
      <c r="E7788" s="36" t="s">
        <v>16819</v>
      </c>
      <c r="F7788" s="36" t="s">
        <v>18032</v>
      </c>
      <c r="G7788" s="36" t="s">
        <v>121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26501</v>
      </c>
      <c r="C7789" s="36" t="s">
        <v>120</v>
      </c>
      <c r="D7789" s="36" t="s">
        <v>17724</v>
      </c>
      <c r="E7789" s="36" t="s">
        <v>16819</v>
      </c>
      <c r="F7789" s="36" t="s">
        <v>18032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26181</v>
      </c>
      <c r="C7790" s="36" t="s">
        <v>120</v>
      </c>
      <c r="D7790" s="36" t="s">
        <v>17349</v>
      </c>
      <c r="E7790" s="36" t="s">
        <v>16819</v>
      </c>
      <c r="F7790" s="36" t="s">
        <v>18032</v>
      </c>
      <c r="G7790" s="36" t="s">
        <v>121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26502</v>
      </c>
      <c r="C7791" s="36" t="s">
        <v>120</v>
      </c>
      <c r="D7791" s="36" t="s">
        <v>17725</v>
      </c>
      <c r="E7791" s="36" t="s">
        <v>16819</v>
      </c>
      <c r="F7791" s="36" t="s">
        <v>18032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27106</v>
      </c>
      <c r="C7792" s="36" t="s">
        <v>120</v>
      </c>
      <c r="D7792" s="36" t="s">
        <v>17684</v>
      </c>
      <c r="E7792" s="36" t="s">
        <v>16819</v>
      </c>
      <c r="F7792" s="36" t="s">
        <v>18032</v>
      </c>
      <c r="G7792" s="36" t="s">
        <v>121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26503</v>
      </c>
      <c r="C7793" s="36" t="s">
        <v>120</v>
      </c>
      <c r="D7793" s="36" t="s">
        <v>17378</v>
      </c>
      <c r="E7793" s="36" t="s">
        <v>16819</v>
      </c>
      <c r="F7793" s="36" t="s">
        <v>18032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26182</v>
      </c>
      <c r="C7794" s="36" t="s">
        <v>120</v>
      </c>
      <c r="D7794" s="36" t="s">
        <v>17463</v>
      </c>
      <c r="E7794" s="36" t="s">
        <v>16819</v>
      </c>
      <c r="F7794" s="36" t="s">
        <v>18032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26504</v>
      </c>
      <c r="C7795" s="36" t="s">
        <v>120</v>
      </c>
      <c r="D7795" s="36" t="s">
        <v>18531</v>
      </c>
      <c r="E7795" s="36" t="s">
        <v>16819</v>
      </c>
      <c r="F7795" s="36" t="s">
        <v>18032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27107</v>
      </c>
      <c r="C7796" s="36" t="s">
        <v>120</v>
      </c>
      <c r="D7796" s="36" t="s">
        <v>17043</v>
      </c>
      <c r="E7796" s="36" t="s">
        <v>16819</v>
      </c>
      <c r="F7796" s="36" t="s">
        <v>18032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26505</v>
      </c>
      <c r="C7797" s="36" t="s">
        <v>120</v>
      </c>
      <c r="D7797" s="36" t="s">
        <v>17726</v>
      </c>
      <c r="E7797" s="36" t="s">
        <v>16819</v>
      </c>
      <c r="F7797" s="36" t="s">
        <v>18032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26183</v>
      </c>
      <c r="C7798" s="36" t="s">
        <v>120</v>
      </c>
      <c r="D7798" s="36" t="s">
        <v>17044</v>
      </c>
      <c r="E7798" s="36" t="s">
        <v>16819</v>
      </c>
      <c r="F7798" s="36" t="s">
        <v>18032</v>
      </c>
      <c r="G7798" s="36" t="s">
        <v>121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26506</v>
      </c>
      <c r="C7799" s="36" t="s">
        <v>120</v>
      </c>
      <c r="D7799" s="36" t="s">
        <v>17556</v>
      </c>
      <c r="E7799" s="36" t="s">
        <v>16819</v>
      </c>
      <c r="F7799" s="36" t="s">
        <v>18032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27108</v>
      </c>
      <c r="C7800" s="36" t="s">
        <v>120</v>
      </c>
      <c r="D7800" s="36" t="s">
        <v>17045</v>
      </c>
      <c r="E7800" s="36" t="s">
        <v>16819</v>
      </c>
      <c r="F7800" s="36" t="s">
        <v>18032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26507</v>
      </c>
      <c r="C7801" s="36" t="s">
        <v>120</v>
      </c>
      <c r="D7801" s="36" t="s">
        <v>17511</v>
      </c>
      <c r="E7801" s="36" t="s">
        <v>16819</v>
      </c>
      <c r="F7801" s="36" t="s">
        <v>18032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26184</v>
      </c>
      <c r="C7802" s="36" t="s">
        <v>120</v>
      </c>
      <c r="D7802" s="36" t="s">
        <v>17046</v>
      </c>
      <c r="E7802" s="36" t="s">
        <v>16819</v>
      </c>
      <c r="F7802" s="36" t="s">
        <v>18032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7281</v>
      </c>
      <c r="C7803" s="36" t="s">
        <v>120</v>
      </c>
      <c r="D7803" s="36" t="s">
        <v>17120</v>
      </c>
      <c r="E7803" s="36" t="s">
        <v>27109</v>
      </c>
      <c r="F7803" s="36" t="s">
        <v>18032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26508</v>
      </c>
      <c r="C7804" s="36" t="s">
        <v>120</v>
      </c>
      <c r="D7804" s="36" t="s">
        <v>17933</v>
      </c>
      <c r="E7804" s="36" t="s">
        <v>16819</v>
      </c>
      <c r="F7804" s="36" t="s">
        <v>18032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7282</v>
      </c>
      <c r="C7805" s="36" t="s">
        <v>120</v>
      </c>
      <c r="D7805" s="36" t="s">
        <v>17123</v>
      </c>
      <c r="E7805" s="36" t="s">
        <v>27110</v>
      </c>
      <c r="F7805" s="36" t="s">
        <v>18032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26185</v>
      </c>
      <c r="C7806" s="36" t="s">
        <v>120</v>
      </c>
      <c r="D7806" s="36" t="s">
        <v>17324</v>
      </c>
      <c r="E7806" s="36" t="s">
        <v>16821</v>
      </c>
      <c r="F7806" s="36" t="s">
        <v>18032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26186</v>
      </c>
      <c r="C7807" s="36" t="s">
        <v>120</v>
      </c>
      <c r="D7807" s="36" t="s">
        <v>17745</v>
      </c>
      <c r="E7807" s="36" t="s">
        <v>16819</v>
      </c>
      <c r="F7807" s="36" t="s">
        <v>18032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26509</v>
      </c>
      <c r="C7808" s="36" t="s">
        <v>120</v>
      </c>
      <c r="D7808" s="36" t="s">
        <v>17947</v>
      </c>
      <c r="E7808" s="36" t="s">
        <v>16819</v>
      </c>
      <c r="F7808" s="36" t="s">
        <v>18032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7283</v>
      </c>
      <c r="C7809" s="36" t="s">
        <v>120</v>
      </c>
      <c r="D7809" s="36" t="s">
        <v>17126</v>
      </c>
      <c r="E7809" s="36" t="s">
        <v>27111</v>
      </c>
      <c r="F7809" s="36" t="s">
        <v>18032</v>
      </c>
      <c r="G7809" s="36" t="s">
        <v>121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27112</v>
      </c>
      <c r="C7810" s="36" t="s">
        <v>120</v>
      </c>
      <c r="D7810" s="36" t="s">
        <v>17547</v>
      </c>
      <c r="E7810" s="36" t="s">
        <v>16819</v>
      </c>
      <c r="F7810" s="36" t="s">
        <v>18032</v>
      </c>
      <c r="G7810" s="36" t="s">
        <v>121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26510</v>
      </c>
      <c r="C7811" s="36" t="s">
        <v>120</v>
      </c>
      <c r="D7811" s="36" t="s">
        <v>26511</v>
      </c>
      <c r="E7811" s="36" t="s">
        <v>16819</v>
      </c>
      <c r="F7811" s="36" t="s">
        <v>18032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26187</v>
      </c>
      <c r="C7812" s="36" t="s">
        <v>120</v>
      </c>
      <c r="D7812" s="36" t="s">
        <v>17557</v>
      </c>
      <c r="E7812" s="36" t="s">
        <v>16819</v>
      </c>
      <c r="F7812" s="36" t="s">
        <v>18032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8207</v>
      </c>
      <c r="C7813" s="36" t="s">
        <v>120</v>
      </c>
      <c r="D7813" s="36" t="s">
        <v>17316</v>
      </c>
      <c r="E7813" s="36" t="s">
        <v>27113</v>
      </c>
      <c r="F7813" s="36" t="s">
        <v>18032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26188</v>
      </c>
      <c r="C7814" s="36" t="s">
        <v>120</v>
      </c>
      <c r="D7814" s="36" t="s">
        <v>17559</v>
      </c>
      <c r="E7814" s="36" t="s">
        <v>16819</v>
      </c>
      <c r="F7814" s="36" t="s">
        <v>18032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26189</v>
      </c>
      <c r="C7815" s="36" t="s">
        <v>120</v>
      </c>
      <c r="D7815" s="36" t="s">
        <v>17464</v>
      </c>
      <c r="E7815" s="36" t="s">
        <v>16819</v>
      </c>
      <c r="F7815" s="36" t="s">
        <v>18032</v>
      </c>
      <c r="G7815" s="36" t="s">
        <v>121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7284</v>
      </c>
      <c r="C7816" s="36" t="s">
        <v>120</v>
      </c>
      <c r="D7816" s="36" t="s">
        <v>17082</v>
      </c>
      <c r="E7816" s="36" t="s">
        <v>23548</v>
      </c>
      <c r="F7816" s="36" t="s">
        <v>18032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27114</v>
      </c>
      <c r="C7817" s="36" t="s">
        <v>120</v>
      </c>
      <c r="D7817" s="36" t="s">
        <v>17051</v>
      </c>
      <c r="E7817" s="36" t="s">
        <v>16819</v>
      </c>
      <c r="F7817" s="36" t="s">
        <v>18032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8208</v>
      </c>
      <c r="C7818" s="36" t="s">
        <v>120</v>
      </c>
      <c r="D7818" s="36" t="s">
        <v>17084</v>
      </c>
      <c r="E7818" s="36" t="s">
        <v>27115</v>
      </c>
      <c r="F7818" s="36" t="s">
        <v>18032</v>
      </c>
      <c r="G7818" s="36" t="s">
        <v>121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7285</v>
      </c>
      <c r="C7819" s="36" t="s">
        <v>120</v>
      </c>
      <c r="D7819" s="36" t="s">
        <v>17086</v>
      </c>
      <c r="E7819" s="36" t="s">
        <v>27116</v>
      </c>
      <c r="F7819" s="36" t="s">
        <v>18032</v>
      </c>
      <c r="G7819" s="36" t="s">
        <v>121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8209</v>
      </c>
      <c r="C7820" s="36" t="s">
        <v>120</v>
      </c>
      <c r="D7820" s="36" t="s">
        <v>16844</v>
      </c>
      <c r="E7820" s="36" t="s">
        <v>27117</v>
      </c>
      <c r="F7820" s="36" t="s">
        <v>18032</v>
      </c>
      <c r="G7820" s="36" t="s">
        <v>121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8210</v>
      </c>
      <c r="C7821" s="36" t="s">
        <v>120</v>
      </c>
      <c r="D7821" s="36" t="s">
        <v>16849</v>
      </c>
      <c r="E7821" s="36" t="s">
        <v>25394</v>
      </c>
      <c r="F7821" s="36" t="s">
        <v>18032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7286</v>
      </c>
      <c r="C7822" s="36" t="s">
        <v>120</v>
      </c>
      <c r="D7822" s="36" t="s">
        <v>17005</v>
      </c>
      <c r="E7822" s="36" t="s">
        <v>17398</v>
      </c>
      <c r="F7822" s="36" t="s">
        <v>18032</v>
      </c>
      <c r="G7822" s="36" t="s">
        <v>121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8211</v>
      </c>
      <c r="C7823" s="36" t="s">
        <v>120</v>
      </c>
      <c r="D7823" s="36" t="s">
        <v>17008</v>
      </c>
      <c r="E7823" s="36" t="s">
        <v>17438</v>
      </c>
      <c r="F7823" s="36" t="s">
        <v>18032</v>
      </c>
      <c r="G7823" s="36" t="s">
        <v>121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7287</v>
      </c>
      <c r="C7824" s="36" t="s">
        <v>120</v>
      </c>
      <c r="D7824" s="36" t="s">
        <v>17010</v>
      </c>
      <c r="E7824" s="36" t="s">
        <v>16880</v>
      </c>
      <c r="F7824" s="36" t="s">
        <v>18032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7109</v>
      </c>
      <c r="C7825" s="36" t="s">
        <v>120</v>
      </c>
      <c r="D7825" s="36" t="s">
        <v>17012</v>
      </c>
      <c r="E7825" s="36" t="s">
        <v>16819</v>
      </c>
      <c r="F7825" s="36" t="s">
        <v>18032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8212</v>
      </c>
      <c r="C7826" s="36" t="s">
        <v>120</v>
      </c>
      <c r="D7826" s="36" t="s">
        <v>17318</v>
      </c>
      <c r="E7826" s="36" t="s">
        <v>17021</v>
      </c>
      <c r="F7826" s="36" t="s">
        <v>18032</v>
      </c>
      <c r="G7826" s="36" t="s">
        <v>121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7110</v>
      </c>
      <c r="C7827" s="36" t="s">
        <v>120</v>
      </c>
      <c r="D7827" s="36" t="s">
        <v>17319</v>
      </c>
      <c r="E7827" s="36" t="s">
        <v>16819</v>
      </c>
      <c r="F7827" s="36" t="s">
        <v>18032</v>
      </c>
      <c r="G7827" s="36" t="s">
        <v>121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20615</v>
      </c>
      <c r="C7828" s="36" t="s">
        <v>120</v>
      </c>
      <c r="D7828" s="36" t="s">
        <v>17312</v>
      </c>
      <c r="E7828" s="36" t="s">
        <v>26542</v>
      </c>
      <c r="F7828" s="36" t="s">
        <v>18032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7288</v>
      </c>
      <c r="C7829" s="36" t="s">
        <v>120</v>
      </c>
      <c r="D7829" s="36" t="s">
        <v>17145</v>
      </c>
      <c r="E7829" s="36" t="s">
        <v>17532</v>
      </c>
      <c r="F7829" s="36" t="s">
        <v>18032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7111</v>
      </c>
      <c r="C7830" s="36" t="s">
        <v>120</v>
      </c>
      <c r="D7830" s="36" t="s">
        <v>17147</v>
      </c>
      <c r="E7830" s="36" t="s">
        <v>27118</v>
      </c>
      <c r="F7830" s="36" t="s">
        <v>18032</v>
      </c>
      <c r="G7830" s="36" t="s">
        <v>121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7289</v>
      </c>
      <c r="C7831" s="36" t="s">
        <v>120</v>
      </c>
      <c r="D7831" s="36" t="s">
        <v>17150</v>
      </c>
      <c r="E7831" s="36" t="s">
        <v>17036</v>
      </c>
      <c r="F7831" s="36" t="s">
        <v>18032</v>
      </c>
      <c r="G7831" s="36" t="s">
        <v>121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4730</v>
      </c>
      <c r="C7832" s="36" t="s">
        <v>120</v>
      </c>
      <c r="D7832" s="36" t="s">
        <v>17013</v>
      </c>
      <c r="E7832" s="36" t="s">
        <v>17994</v>
      </c>
      <c r="F7832" s="36" t="s">
        <v>18263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27464</v>
      </c>
      <c r="C7833" s="36" t="s">
        <v>120</v>
      </c>
      <c r="D7833" s="36" t="s">
        <v>17120</v>
      </c>
      <c r="E7833" s="36" t="s">
        <v>23999</v>
      </c>
      <c r="F7833" s="36" t="s">
        <v>18199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27465</v>
      </c>
      <c r="C7834" s="36" t="s">
        <v>120</v>
      </c>
      <c r="D7834" s="36" t="s">
        <v>17123</v>
      </c>
      <c r="E7834" s="36" t="s">
        <v>27466</v>
      </c>
      <c r="F7834" s="36" t="s">
        <v>18199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21183</v>
      </c>
      <c r="C7835" s="36" t="s">
        <v>120</v>
      </c>
      <c r="D7835" s="36" t="s">
        <v>17081</v>
      </c>
      <c r="E7835" s="36" t="s">
        <v>17407</v>
      </c>
      <c r="F7835" s="36" t="s">
        <v>18199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22006</v>
      </c>
      <c r="C7836" s="36" t="s">
        <v>120</v>
      </c>
      <c r="D7836" s="36" t="s">
        <v>16844</v>
      </c>
      <c r="E7836" s="36" t="s">
        <v>21950</v>
      </c>
      <c r="F7836" s="36" t="s">
        <v>18199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16765</v>
      </c>
      <c r="C7837" s="36" t="s">
        <v>120</v>
      </c>
      <c r="D7837" s="36" t="s">
        <v>17083</v>
      </c>
      <c r="E7837" s="36" t="s">
        <v>21069</v>
      </c>
      <c r="F7837" s="36" t="s">
        <v>18199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27660</v>
      </c>
      <c r="C7838" s="36" t="s">
        <v>120</v>
      </c>
      <c r="D7838" s="36" t="s">
        <v>16846</v>
      </c>
      <c r="E7838" s="36" t="s">
        <v>27661</v>
      </c>
      <c r="F7838" s="36" t="s">
        <v>18199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20767</v>
      </c>
      <c r="C7839" s="36" t="s">
        <v>120</v>
      </c>
      <c r="D7839" s="36" t="s">
        <v>17065</v>
      </c>
      <c r="E7839" s="36" t="s">
        <v>20768</v>
      </c>
      <c r="F7839" s="36" t="s">
        <v>18199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15877</v>
      </c>
      <c r="C7840" s="36" t="s">
        <v>120</v>
      </c>
      <c r="D7840" s="36" t="s">
        <v>16847</v>
      </c>
      <c r="E7840" s="36" t="s">
        <v>19387</v>
      </c>
      <c r="F7840" s="36" t="s">
        <v>18199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25499</v>
      </c>
      <c r="C7841" s="36" t="s">
        <v>120</v>
      </c>
      <c r="D7841" s="36" t="s">
        <v>16853</v>
      </c>
      <c r="E7841" s="36" t="s">
        <v>16903</v>
      </c>
      <c r="F7841" s="36" t="s">
        <v>18199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23682</v>
      </c>
      <c r="C7842" s="36" t="s">
        <v>120</v>
      </c>
      <c r="D7842" s="36" t="s">
        <v>17069</v>
      </c>
      <c r="E7842" s="36" t="s">
        <v>27662</v>
      </c>
      <c r="F7842" s="36" t="s">
        <v>18199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20769</v>
      </c>
      <c r="C7843" s="36" t="s">
        <v>120</v>
      </c>
      <c r="D7843" s="36" t="s">
        <v>17067</v>
      </c>
      <c r="E7843" s="36" t="s">
        <v>18515</v>
      </c>
      <c r="F7843" s="36" t="s">
        <v>18199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27663</v>
      </c>
      <c r="C7844" s="36" t="s">
        <v>120</v>
      </c>
      <c r="D7844" s="36" t="s">
        <v>17071</v>
      </c>
      <c r="E7844" s="36" t="s">
        <v>27664</v>
      </c>
      <c r="F7844" s="36" t="s">
        <v>18199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15878</v>
      </c>
      <c r="C7845" s="36" t="s">
        <v>120</v>
      </c>
      <c r="D7845" s="36" t="s">
        <v>17073</v>
      </c>
      <c r="E7845" s="36" t="s">
        <v>17744</v>
      </c>
      <c r="F7845" s="36" t="s">
        <v>18199</v>
      </c>
      <c r="G7845" s="36" t="s">
        <v>121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20770</v>
      </c>
      <c r="C7846" s="36" t="s">
        <v>120</v>
      </c>
      <c r="D7846" s="36" t="s">
        <v>17074</v>
      </c>
      <c r="E7846" s="36" t="s">
        <v>16904</v>
      </c>
      <c r="F7846" s="36" t="s">
        <v>18199</v>
      </c>
      <c r="G7846" s="36" t="s">
        <v>123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15879</v>
      </c>
      <c r="C7847" s="36" t="s">
        <v>120</v>
      </c>
      <c r="D7847" s="36" t="s">
        <v>16997</v>
      </c>
      <c r="E7847" s="36" t="s">
        <v>25396</v>
      </c>
      <c r="F7847" s="36" t="s">
        <v>18199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26232</v>
      </c>
      <c r="C7848" s="36" t="s">
        <v>120</v>
      </c>
      <c r="D7848" s="36" t="s">
        <v>16851</v>
      </c>
      <c r="E7848" s="36" t="s">
        <v>16840</v>
      </c>
      <c r="F7848" s="36" t="s">
        <v>18199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20771</v>
      </c>
      <c r="C7849" s="36" t="s">
        <v>120</v>
      </c>
      <c r="D7849" s="36" t="s">
        <v>17291</v>
      </c>
      <c r="E7849" s="36" t="s">
        <v>17039</v>
      </c>
      <c r="F7849" s="36" t="s">
        <v>18199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15002</v>
      </c>
      <c r="C7850" s="36" t="s">
        <v>120</v>
      </c>
      <c r="D7850" s="36" t="s">
        <v>16855</v>
      </c>
      <c r="E7850" s="36" t="s">
        <v>16902</v>
      </c>
      <c r="F7850" s="36" t="s">
        <v>18199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16766</v>
      </c>
      <c r="C7851" s="36" t="s">
        <v>120</v>
      </c>
      <c r="D7851" s="36" t="s">
        <v>16998</v>
      </c>
      <c r="E7851" s="36" t="s">
        <v>18582</v>
      </c>
      <c r="F7851" s="36" t="s">
        <v>18199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20687</v>
      </c>
      <c r="C7852" s="36" t="s">
        <v>120</v>
      </c>
      <c r="D7852" s="36" t="s">
        <v>16999</v>
      </c>
      <c r="E7852" s="36" t="s">
        <v>24953</v>
      </c>
      <c r="F7852" s="36" t="s">
        <v>18199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21577</v>
      </c>
      <c r="C7853" s="36" t="s">
        <v>120</v>
      </c>
      <c r="D7853" s="36" t="s">
        <v>17925</v>
      </c>
      <c r="E7853" s="36" t="s">
        <v>17404</v>
      </c>
      <c r="F7853" s="36" t="s">
        <v>18199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26</v>
      </c>
      <c r="B7854" s="36" t="s">
        <v>14493</v>
      </c>
      <c r="C7854" s="36" t="s">
        <v>120</v>
      </c>
      <c r="D7854" s="36" t="s">
        <v>17531</v>
      </c>
      <c r="E7854" s="36" t="s">
        <v>17403</v>
      </c>
      <c r="F7854" s="36" t="s">
        <v>18199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14851</v>
      </c>
      <c r="C7855" s="36" t="s">
        <v>120</v>
      </c>
      <c r="D7855" s="36" t="s">
        <v>17362</v>
      </c>
      <c r="E7855" s="36" t="s">
        <v>17428</v>
      </c>
      <c r="F7855" s="36" t="s">
        <v>18199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14505</v>
      </c>
      <c r="C7856" s="36" t="s">
        <v>120</v>
      </c>
      <c r="D7856" s="36" t="s">
        <v>16857</v>
      </c>
      <c r="E7856" s="36" t="s">
        <v>17119</v>
      </c>
      <c r="F7856" s="36" t="s">
        <v>18199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26</v>
      </c>
      <c r="B7857" s="36" t="s">
        <v>20532</v>
      </c>
      <c r="C7857" s="36" t="s">
        <v>120</v>
      </c>
      <c r="D7857" s="36" t="s">
        <v>17632</v>
      </c>
      <c r="E7857" s="36" t="s">
        <v>17716</v>
      </c>
      <c r="F7857" s="36" t="s">
        <v>18199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20688</v>
      </c>
      <c r="C7858" s="36" t="s">
        <v>120</v>
      </c>
      <c r="D7858" s="36" t="s">
        <v>16863</v>
      </c>
      <c r="E7858" s="36" t="s">
        <v>17483</v>
      </c>
      <c r="F7858" s="36" t="s">
        <v>18199</v>
      </c>
      <c r="G7858" s="36" t="s">
        <v>121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20689</v>
      </c>
      <c r="C7859" s="36" t="s">
        <v>120</v>
      </c>
      <c r="D7859" s="36" t="s">
        <v>16859</v>
      </c>
      <c r="E7859" s="36" t="s">
        <v>17619</v>
      </c>
      <c r="F7859" s="36" t="s">
        <v>18199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20772</v>
      </c>
      <c r="C7860" s="36" t="s">
        <v>120</v>
      </c>
      <c r="D7860" s="36" t="s">
        <v>17846</v>
      </c>
      <c r="E7860" s="36" t="s">
        <v>17681</v>
      </c>
      <c r="F7860" s="36" t="s">
        <v>18199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8615</v>
      </c>
      <c r="C7861" s="36" t="s">
        <v>120</v>
      </c>
      <c r="D7861" s="36" t="s">
        <v>17361</v>
      </c>
      <c r="E7861" s="36" t="s">
        <v>16954</v>
      </c>
      <c r="F7861" s="36" t="s">
        <v>18199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19076</v>
      </c>
      <c r="C7862" s="36" t="s">
        <v>120</v>
      </c>
      <c r="D7862" s="36" t="s">
        <v>16861</v>
      </c>
      <c r="E7862" s="36" t="s">
        <v>17778</v>
      </c>
      <c r="F7862" s="36" t="s">
        <v>18199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26</v>
      </c>
      <c r="B7863" s="36" t="s">
        <v>20690</v>
      </c>
      <c r="C7863" s="36" t="s">
        <v>120</v>
      </c>
      <c r="D7863" s="36" t="s">
        <v>17005</v>
      </c>
      <c r="E7863" s="36" t="s">
        <v>18574</v>
      </c>
      <c r="F7863" s="36" t="s">
        <v>18199</v>
      </c>
      <c r="G7863" s="36" t="s">
        <v>121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20773</v>
      </c>
      <c r="C7864" s="36" t="s">
        <v>120</v>
      </c>
      <c r="D7864" s="36" t="s">
        <v>17661</v>
      </c>
      <c r="E7864" s="36" t="s">
        <v>17027</v>
      </c>
      <c r="F7864" s="36" t="s">
        <v>18199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14506</v>
      </c>
      <c r="C7865" s="36" t="s">
        <v>120</v>
      </c>
      <c r="D7865" s="36" t="s">
        <v>16865</v>
      </c>
      <c r="E7865" s="36" t="s">
        <v>16866</v>
      </c>
      <c r="F7865" s="36" t="s">
        <v>18199</v>
      </c>
      <c r="G7865" s="36" t="s">
        <v>121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19077</v>
      </c>
      <c r="C7866" s="36" t="s">
        <v>120</v>
      </c>
      <c r="D7866" s="36" t="s">
        <v>17003</v>
      </c>
      <c r="E7866" s="36" t="s">
        <v>17833</v>
      </c>
      <c r="F7866" s="36" t="s">
        <v>18199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20774</v>
      </c>
      <c r="C7867" s="36" t="s">
        <v>120</v>
      </c>
      <c r="D7867" s="36" t="s">
        <v>17363</v>
      </c>
      <c r="E7867" s="36" t="s">
        <v>21445</v>
      </c>
      <c r="F7867" s="36" t="s">
        <v>18199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20775</v>
      </c>
      <c r="C7868" s="36" t="s">
        <v>120</v>
      </c>
      <c r="D7868" s="36" t="s">
        <v>17646</v>
      </c>
      <c r="E7868" s="36" t="s">
        <v>17253</v>
      </c>
      <c r="F7868" s="36" t="s">
        <v>18199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26</v>
      </c>
      <c r="B7869" s="36" t="s">
        <v>20776</v>
      </c>
      <c r="C7869" s="36" t="s">
        <v>120</v>
      </c>
      <c r="D7869" s="36" t="s">
        <v>17364</v>
      </c>
      <c r="E7869" s="36" t="s">
        <v>16977</v>
      </c>
      <c r="F7869" s="36" t="s">
        <v>18199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8616</v>
      </c>
      <c r="C7870" s="36" t="s">
        <v>120</v>
      </c>
      <c r="D7870" s="36" t="s">
        <v>17008</v>
      </c>
      <c r="E7870" s="36" t="s">
        <v>17090</v>
      </c>
      <c r="F7870" s="36" t="s">
        <v>18199</v>
      </c>
      <c r="G7870" s="36" t="s">
        <v>121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20777</v>
      </c>
      <c r="C7871" s="36" t="s">
        <v>120</v>
      </c>
      <c r="D7871" s="36" t="s">
        <v>17944</v>
      </c>
      <c r="E7871" s="36" t="s">
        <v>17993</v>
      </c>
      <c r="F7871" s="36" t="s">
        <v>18199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14552</v>
      </c>
      <c r="C7872" s="36" t="s">
        <v>120</v>
      </c>
      <c r="D7872" s="36" t="s">
        <v>16867</v>
      </c>
      <c r="E7872" s="36" t="s">
        <v>17329</v>
      </c>
      <c r="F7872" s="36" t="s">
        <v>18199</v>
      </c>
      <c r="G7872" s="36" t="s">
        <v>121</v>
      </c>
      <c r="H7872" s="1"/>
      <c r="I7872" s="1"/>
      <c r="K7872" s="1"/>
    </row>
    <row r="7873" spans="1:11" customFormat="1" ht="15" hidden="1" x14ac:dyDescent="0.25">
      <c r="A7873" s="36" t="s">
        <v>26</v>
      </c>
      <c r="B7873" s="36" t="s">
        <v>20691</v>
      </c>
      <c r="C7873" s="36" t="s">
        <v>120</v>
      </c>
      <c r="D7873" s="36" t="s">
        <v>17010</v>
      </c>
      <c r="E7873" s="36" t="s">
        <v>17522</v>
      </c>
      <c r="F7873" s="36" t="s">
        <v>18199</v>
      </c>
      <c r="G7873" s="36" t="s">
        <v>121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19078</v>
      </c>
      <c r="C7874" s="36" t="s">
        <v>120</v>
      </c>
      <c r="D7874" s="36" t="s">
        <v>16869</v>
      </c>
      <c r="E7874" s="36" t="s">
        <v>17115</v>
      </c>
      <c r="F7874" s="36" t="s">
        <v>18199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26</v>
      </c>
      <c r="B7875" s="36" t="s">
        <v>15880</v>
      </c>
      <c r="C7875" s="36" t="s">
        <v>120</v>
      </c>
      <c r="D7875" s="36" t="s">
        <v>17380</v>
      </c>
      <c r="E7875" s="36" t="s">
        <v>16838</v>
      </c>
      <c r="F7875" s="36" t="s">
        <v>18199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21759</v>
      </c>
      <c r="C7876" s="36" t="s">
        <v>120</v>
      </c>
      <c r="D7876" s="36" t="s">
        <v>17012</v>
      </c>
      <c r="E7876" s="36" t="s">
        <v>16937</v>
      </c>
      <c r="F7876" s="36" t="s">
        <v>18199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21587</v>
      </c>
      <c r="C7877" s="36" t="s">
        <v>120</v>
      </c>
      <c r="D7877" s="36" t="s">
        <v>17318</v>
      </c>
      <c r="E7877" s="36" t="s">
        <v>17110</v>
      </c>
      <c r="F7877" s="36" t="s">
        <v>18199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26</v>
      </c>
      <c r="B7878" s="36" t="s">
        <v>21756</v>
      </c>
      <c r="C7878" s="36" t="s">
        <v>120</v>
      </c>
      <c r="D7878" s="36" t="s">
        <v>17366</v>
      </c>
      <c r="E7878" s="36" t="s">
        <v>17146</v>
      </c>
      <c r="F7878" s="36" t="s">
        <v>18199</v>
      </c>
      <c r="G7878" s="36" t="s">
        <v>123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15881</v>
      </c>
      <c r="C7879" s="36" t="s">
        <v>120</v>
      </c>
      <c r="D7879" s="36" t="s">
        <v>17259</v>
      </c>
      <c r="E7879" s="36" t="s">
        <v>17237</v>
      </c>
      <c r="F7879" s="36" t="s">
        <v>18199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26</v>
      </c>
      <c r="B7880" s="36" t="s">
        <v>4731</v>
      </c>
      <c r="C7880" s="36" t="s">
        <v>120</v>
      </c>
      <c r="D7880" s="36" t="s">
        <v>17259</v>
      </c>
      <c r="E7880" s="36" t="s">
        <v>17428</v>
      </c>
      <c r="F7880" s="36" t="s">
        <v>18263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20304</v>
      </c>
      <c r="C7881" s="36" t="s">
        <v>120</v>
      </c>
      <c r="D7881" s="36" t="s">
        <v>17319</v>
      </c>
      <c r="E7881" s="36" t="s">
        <v>16979</v>
      </c>
      <c r="F7881" s="36" t="s">
        <v>18199</v>
      </c>
      <c r="G7881" s="36" t="s">
        <v>121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14111</v>
      </c>
      <c r="C7882" s="36" t="s">
        <v>120</v>
      </c>
      <c r="D7882" s="36" t="s">
        <v>17370</v>
      </c>
      <c r="E7882" s="36" t="s">
        <v>17148</v>
      </c>
      <c r="F7882" s="36" t="s">
        <v>18199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4732</v>
      </c>
      <c r="C7883" s="36" t="s">
        <v>120</v>
      </c>
      <c r="D7883" s="36" t="s">
        <v>17381</v>
      </c>
      <c r="E7883" s="36" t="s">
        <v>17030</v>
      </c>
      <c r="F7883" s="36" t="s">
        <v>18263</v>
      </c>
      <c r="G7883" s="36" t="s">
        <v>121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8617</v>
      </c>
      <c r="C7884" s="36" t="s">
        <v>120</v>
      </c>
      <c r="D7884" s="36" t="s">
        <v>17371</v>
      </c>
      <c r="E7884" s="36" t="s">
        <v>17006</v>
      </c>
      <c r="F7884" s="36" t="s">
        <v>18199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26</v>
      </c>
      <c r="B7885" s="36" t="s">
        <v>8618</v>
      </c>
      <c r="C7885" s="36" t="s">
        <v>120</v>
      </c>
      <c r="D7885" s="36" t="s">
        <v>16873</v>
      </c>
      <c r="E7885" s="36" t="s">
        <v>16885</v>
      </c>
      <c r="F7885" s="36" t="s">
        <v>18199</v>
      </c>
      <c r="G7885" s="36" t="s">
        <v>121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29131</v>
      </c>
      <c r="C7886" s="36" t="s">
        <v>120</v>
      </c>
      <c r="D7886" s="36" t="s">
        <v>17715</v>
      </c>
      <c r="E7886" s="36" t="s">
        <v>16819</v>
      </c>
      <c r="F7886" s="36" t="s">
        <v>18199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22007</v>
      </c>
      <c r="C7887" s="36" t="s">
        <v>120</v>
      </c>
      <c r="D7887" s="36" t="s">
        <v>17346</v>
      </c>
      <c r="E7887" s="36" t="s">
        <v>16883</v>
      </c>
      <c r="F7887" s="36" t="s">
        <v>18199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26</v>
      </c>
      <c r="B7888" s="36" t="s">
        <v>29326</v>
      </c>
      <c r="C7888" s="36" t="s">
        <v>120</v>
      </c>
      <c r="D7888" s="36" t="s">
        <v>17373</v>
      </c>
      <c r="E7888" s="36" t="s">
        <v>16819</v>
      </c>
      <c r="F7888" s="36" t="s">
        <v>18199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22008</v>
      </c>
      <c r="C7889" s="36" t="s">
        <v>120</v>
      </c>
      <c r="D7889" s="36" t="s">
        <v>17347</v>
      </c>
      <c r="E7889" s="36" t="s">
        <v>16850</v>
      </c>
      <c r="F7889" s="36" t="s">
        <v>18199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27467</v>
      </c>
      <c r="C7890" s="36" t="s">
        <v>120</v>
      </c>
      <c r="D7890" s="36" t="s">
        <v>17348</v>
      </c>
      <c r="E7890" s="36" t="s">
        <v>16921</v>
      </c>
      <c r="F7890" s="36" t="s">
        <v>18199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26</v>
      </c>
      <c r="B7891" s="36" t="s">
        <v>8619</v>
      </c>
      <c r="C7891" s="36" t="s">
        <v>120</v>
      </c>
      <c r="D7891" s="36" t="s">
        <v>17348</v>
      </c>
      <c r="E7891" s="36" t="s">
        <v>16968</v>
      </c>
      <c r="F7891" s="36" t="s">
        <v>18199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8620</v>
      </c>
      <c r="C7892" s="36" t="s">
        <v>120</v>
      </c>
      <c r="D7892" s="36" t="s">
        <v>17096</v>
      </c>
      <c r="E7892" s="36" t="s">
        <v>16964</v>
      </c>
      <c r="F7892" s="36" t="s">
        <v>18199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27468</v>
      </c>
      <c r="C7893" s="36" t="s">
        <v>120</v>
      </c>
      <c r="D7893" s="36" t="s">
        <v>17349</v>
      </c>
      <c r="E7893" s="36" t="s">
        <v>16875</v>
      </c>
      <c r="F7893" s="36" t="s">
        <v>18199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25851</v>
      </c>
      <c r="C7894" s="36" t="s">
        <v>120</v>
      </c>
      <c r="D7894" s="36" t="s">
        <v>17726</v>
      </c>
      <c r="E7894" s="36" t="s">
        <v>16823</v>
      </c>
      <c r="F7894" s="36" t="s">
        <v>18199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8621</v>
      </c>
      <c r="C7895" s="36" t="s">
        <v>120</v>
      </c>
      <c r="D7895" s="36" t="s">
        <v>17381</v>
      </c>
      <c r="E7895" s="36" t="s">
        <v>16931</v>
      </c>
      <c r="F7895" s="36" t="s">
        <v>18199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4733</v>
      </c>
      <c r="C7896" s="36" t="s">
        <v>120</v>
      </c>
      <c r="D7896" s="36" t="s">
        <v>17135</v>
      </c>
      <c r="E7896" s="36" t="s">
        <v>17870</v>
      </c>
      <c r="F7896" s="36" t="s">
        <v>18263</v>
      </c>
      <c r="G7896" s="36" t="s">
        <v>121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4734</v>
      </c>
      <c r="C7897" s="36" t="s">
        <v>120</v>
      </c>
      <c r="D7897" s="36" t="s">
        <v>17143</v>
      </c>
      <c r="E7897" s="36" t="s">
        <v>18266</v>
      </c>
      <c r="F7897" s="36" t="s">
        <v>18263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19241</v>
      </c>
      <c r="C7898" s="36" t="s">
        <v>120</v>
      </c>
      <c r="D7898" s="36" t="s">
        <v>17086</v>
      </c>
      <c r="E7898" s="36" t="s">
        <v>17700</v>
      </c>
      <c r="F7898" s="36" t="s">
        <v>18205</v>
      </c>
      <c r="G7898" s="36" t="s">
        <v>121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19242</v>
      </c>
      <c r="C7899" s="36" t="s">
        <v>120</v>
      </c>
      <c r="D7899" s="36" t="s">
        <v>17083</v>
      </c>
      <c r="E7899" s="36" t="s">
        <v>16956</v>
      </c>
      <c r="F7899" s="36" t="s">
        <v>18205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19243</v>
      </c>
      <c r="C7900" s="36" t="s">
        <v>120</v>
      </c>
      <c r="D7900" s="36" t="s">
        <v>17084</v>
      </c>
      <c r="E7900" s="36" t="s">
        <v>16842</v>
      </c>
      <c r="F7900" s="36" t="s">
        <v>18205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19244</v>
      </c>
      <c r="C7901" s="36" t="s">
        <v>120</v>
      </c>
      <c r="D7901" s="36" t="s">
        <v>17085</v>
      </c>
      <c r="E7901" s="36" t="s">
        <v>16823</v>
      </c>
      <c r="F7901" s="36" t="s">
        <v>18205</v>
      </c>
      <c r="G7901" s="36" t="s">
        <v>121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19245</v>
      </c>
      <c r="C7902" s="36" t="s">
        <v>120</v>
      </c>
      <c r="D7902" s="36" t="s">
        <v>17063</v>
      </c>
      <c r="E7902" s="36" t="s">
        <v>17856</v>
      </c>
      <c r="F7902" s="36" t="s">
        <v>18205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28425</v>
      </c>
      <c r="C7903" s="36" t="s">
        <v>120</v>
      </c>
      <c r="D7903" s="36" t="s">
        <v>16997</v>
      </c>
      <c r="E7903" s="36" t="s">
        <v>22489</v>
      </c>
      <c r="F7903" s="36" t="s">
        <v>18205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19246</v>
      </c>
      <c r="C7904" s="36" t="s">
        <v>120</v>
      </c>
      <c r="D7904" s="36" t="s">
        <v>16844</v>
      </c>
      <c r="E7904" s="36" t="s">
        <v>17281</v>
      </c>
      <c r="F7904" s="36" t="s">
        <v>18205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16031</v>
      </c>
      <c r="C7905" s="36" t="s">
        <v>120</v>
      </c>
      <c r="D7905" s="36" t="s">
        <v>16847</v>
      </c>
      <c r="E7905" s="36" t="s">
        <v>16819</v>
      </c>
      <c r="F7905" s="36" t="s">
        <v>18205</v>
      </c>
      <c r="G7905" s="36" t="s">
        <v>121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15177</v>
      </c>
      <c r="C7906" s="36" t="s">
        <v>120</v>
      </c>
      <c r="D7906" s="36" t="s">
        <v>16849</v>
      </c>
      <c r="E7906" s="36" t="s">
        <v>17159</v>
      </c>
      <c r="F7906" s="36" t="s">
        <v>18205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23711</v>
      </c>
      <c r="C7907" s="36" t="s">
        <v>120</v>
      </c>
      <c r="D7907" s="36" t="s">
        <v>16853</v>
      </c>
      <c r="E7907" s="36" t="s">
        <v>18357</v>
      </c>
      <c r="F7907" s="36" t="s">
        <v>18205</v>
      </c>
      <c r="G7907" s="36" t="s">
        <v>121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15619</v>
      </c>
      <c r="C7908" s="36" t="s">
        <v>120</v>
      </c>
      <c r="D7908" s="36" t="s">
        <v>16997</v>
      </c>
      <c r="E7908" s="36" t="s">
        <v>16895</v>
      </c>
      <c r="F7908" s="36" t="s">
        <v>18255</v>
      </c>
      <c r="G7908" s="36" t="s">
        <v>121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19083</v>
      </c>
      <c r="C7909" s="36" t="s">
        <v>120</v>
      </c>
      <c r="D7909" s="36" t="s">
        <v>16851</v>
      </c>
      <c r="E7909" s="36" t="s">
        <v>17399</v>
      </c>
      <c r="F7909" s="36" t="s">
        <v>18205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19247</v>
      </c>
      <c r="C7910" s="36" t="s">
        <v>120</v>
      </c>
      <c r="D7910" s="36" t="s">
        <v>16998</v>
      </c>
      <c r="E7910" s="36" t="s">
        <v>17553</v>
      </c>
      <c r="F7910" s="36" t="s">
        <v>18205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28426</v>
      </c>
      <c r="C7911" s="36" t="s">
        <v>120</v>
      </c>
      <c r="D7911" s="36" t="s">
        <v>17073</v>
      </c>
      <c r="E7911" s="36" t="s">
        <v>17486</v>
      </c>
      <c r="F7911" s="36" t="s">
        <v>18205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19248</v>
      </c>
      <c r="C7912" s="36" t="s">
        <v>120</v>
      </c>
      <c r="D7912" s="36" t="s">
        <v>16999</v>
      </c>
      <c r="E7912" s="36" t="s">
        <v>23991</v>
      </c>
      <c r="F7912" s="36" t="s">
        <v>18205</v>
      </c>
      <c r="G7912" s="36" t="s">
        <v>121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14963</v>
      </c>
      <c r="C7913" s="36" t="s">
        <v>120</v>
      </c>
      <c r="D7913" s="36" t="s">
        <v>17632</v>
      </c>
      <c r="E7913" s="36" t="s">
        <v>21290</v>
      </c>
      <c r="F7913" s="36" t="s">
        <v>18205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14295</v>
      </c>
      <c r="C7914" s="36" t="s">
        <v>120</v>
      </c>
      <c r="D7914" s="36" t="s">
        <v>16857</v>
      </c>
      <c r="E7914" s="36" t="s">
        <v>16866</v>
      </c>
      <c r="F7914" s="36" t="s">
        <v>18205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16575</v>
      </c>
      <c r="C7915" s="36" t="s">
        <v>120</v>
      </c>
      <c r="D7915" s="36" t="s">
        <v>16859</v>
      </c>
      <c r="E7915" s="36" t="s">
        <v>17627</v>
      </c>
      <c r="F7915" s="36" t="s">
        <v>18205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15116</v>
      </c>
      <c r="C7916" s="36" t="s">
        <v>120</v>
      </c>
      <c r="D7916" s="36" t="s">
        <v>17361</v>
      </c>
      <c r="E7916" s="36" t="s">
        <v>17482</v>
      </c>
      <c r="F7916" s="36" t="s">
        <v>18205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15981</v>
      </c>
      <c r="C7917" s="36" t="s">
        <v>120</v>
      </c>
      <c r="D7917" s="36" t="s">
        <v>16861</v>
      </c>
      <c r="E7917" s="36" t="s">
        <v>20567</v>
      </c>
      <c r="F7917" s="36" t="s">
        <v>18205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25609</v>
      </c>
      <c r="C7918" s="36" t="s">
        <v>120</v>
      </c>
      <c r="D7918" s="36" t="s">
        <v>16863</v>
      </c>
      <c r="E7918" s="36" t="s">
        <v>17376</v>
      </c>
      <c r="F7918" s="36" t="s">
        <v>18205</v>
      </c>
      <c r="G7918" s="36" t="s">
        <v>121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19249</v>
      </c>
      <c r="C7919" s="36" t="s">
        <v>120</v>
      </c>
      <c r="D7919" s="36" t="s">
        <v>17003</v>
      </c>
      <c r="E7919" s="36" t="s">
        <v>17512</v>
      </c>
      <c r="F7919" s="36" t="s">
        <v>18205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21764</v>
      </c>
      <c r="C7920" s="36" t="s">
        <v>120</v>
      </c>
      <c r="D7920" s="36" t="s">
        <v>17005</v>
      </c>
      <c r="E7920" s="36" t="s">
        <v>17477</v>
      </c>
      <c r="F7920" s="36" t="s">
        <v>18205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15982</v>
      </c>
      <c r="C7921" s="36" t="s">
        <v>120</v>
      </c>
      <c r="D7921" s="36" t="s">
        <v>17661</v>
      </c>
      <c r="E7921" s="36" t="s">
        <v>16866</v>
      </c>
      <c r="F7921" s="36" t="s">
        <v>18205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19562</v>
      </c>
      <c r="C7922" s="36" t="s">
        <v>120</v>
      </c>
      <c r="D7922" s="36" t="s">
        <v>16865</v>
      </c>
      <c r="E7922" s="36" t="s">
        <v>17473</v>
      </c>
      <c r="F7922" s="36" t="s">
        <v>18205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26</v>
      </c>
      <c r="B7923" s="36" t="s">
        <v>21765</v>
      </c>
      <c r="C7923" s="36" t="s">
        <v>120</v>
      </c>
      <c r="D7923" s="36" t="s">
        <v>17008</v>
      </c>
      <c r="E7923" s="36" t="s">
        <v>16866</v>
      </c>
      <c r="F7923" s="36" t="s">
        <v>18205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21766</v>
      </c>
      <c r="C7924" s="36" t="s">
        <v>120</v>
      </c>
      <c r="D7924" s="36" t="s">
        <v>17010</v>
      </c>
      <c r="E7924" s="36" t="s">
        <v>16834</v>
      </c>
      <c r="F7924" s="36" t="s">
        <v>18205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14252</v>
      </c>
      <c r="C7925" s="36" t="s">
        <v>120</v>
      </c>
      <c r="D7925" s="36" t="s">
        <v>17363</v>
      </c>
      <c r="E7925" s="36" t="s">
        <v>17479</v>
      </c>
      <c r="F7925" s="36" t="s">
        <v>18205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25610</v>
      </c>
      <c r="C7926" s="36" t="s">
        <v>120</v>
      </c>
      <c r="D7926" s="36" t="s">
        <v>16867</v>
      </c>
      <c r="E7926" s="36" t="s">
        <v>17040</v>
      </c>
      <c r="F7926" s="36" t="s">
        <v>18205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15230</v>
      </c>
      <c r="C7927" s="36" t="s">
        <v>120</v>
      </c>
      <c r="D7927" s="36" t="s">
        <v>17364</v>
      </c>
      <c r="E7927" s="36" t="s">
        <v>17522</v>
      </c>
      <c r="F7927" s="36" t="s">
        <v>18205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15117</v>
      </c>
      <c r="C7928" s="36" t="s">
        <v>120</v>
      </c>
      <c r="D7928" s="36" t="s">
        <v>16869</v>
      </c>
      <c r="E7928" s="36" t="s">
        <v>17504</v>
      </c>
      <c r="F7928" s="36" t="s">
        <v>18205</v>
      </c>
      <c r="G7928" s="36" t="s">
        <v>121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21767</v>
      </c>
      <c r="C7929" s="36" t="s">
        <v>120</v>
      </c>
      <c r="D7929" s="36" t="s">
        <v>17380</v>
      </c>
      <c r="E7929" s="36" t="s">
        <v>16890</v>
      </c>
      <c r="F7929" s="36" t="s">
        <v>18205</v>
      </c>
      <c r="G7929" s="36" t="s">
        <v>121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21768</v>
      </c>
      <c r="C7930" s="36" t="s">
        <v>120</v>
      </c>
      <c r="D7930" s="36" t="s">
        <v>17012</v>
      </c>
      <c r="E7930" s="36" t="s">
        <v>16832</v>
      </c>
      <c r="F7930" s="36" t="s">
        <v>18205</v>
      </c>
      <c r="G7930" s="36" t="s">
        <v>121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21769</v>
      </c>
      <c r="C7931" s="36" t="s">
        <v>120</v>
      </c>
      <c r="D7931" s="36" t="s">
        <v>17259</v>
      </c>
      <c r="E7931" s="36" t="s">
        <v>16889</v>
      </c>
      <c r="F7931" s="36" t="s">
        <v>18205</v>
      </c>
      <c r="G7931" s="36" t="s">
        <v>121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4735</v>
      </c>
      <c r="C7932" s="36" t="s">
        <v>120</v>
      </c>
      <c r="D7932" s="36" t="s">
        <v>17380</v>
      </c>
      <c r="E7932" s="36" t="s">
        <v>17813</v>
      </c>
      <c r="F7932" s="36" t="s">
        <v>18255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28427</v>
      </c>
      <c r="C7933" s="36" t="s">
        <v>120</v>
      </c>
      <c r="D7933" s="36" t="s">
        <v>17319</v>
      </c>
      <c r="E7933" s="36" t="s">
        <v>17678</v>
      </c>
      <c r="F7933" s="36" t="s">
        <v>18205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26345</v>
      </c>
      <c r="C7934" s="36" t="s">
        <v>120</v>
      </c>
      <c r="D7934" s="36" t="s">
        <v>17318</v>
      </c>
      <c r="E7934" s="36" t="s">
        <v>17367</v>
      </c>
      <c r="F7934" s="36" t="s">
        <v>18205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24225</v>
      </c>
      <c r="C7935" s="36" t="s">
        <v>120</v>
      </c>
      <c r="D7935" s="36" t="s">
        <v>16871</v>
      </c>
      <c r="E7935" s="36" t="s">
        <v>17202</v>
      </c>
      <c r="F7935" s="36" t="s">
        <v>18205</v>
      </c>
      <c r="G7935" s="36" t="s">
        <v>123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20367</v>
      </c>
      <c r="C7936" s="36" t="s">
        <v>120</v>
      </c>
      <c r="D7936" s="36" t="s">
        <v>17369</v>
      </c>
      <c r="E7936" s="36" t="s">
        <v>17769</v>
      </c>
      <c r="F7936" s="36" t="s">
        <v>18205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22011</v>
      </c>
      <c r="C7937" s="36" t="s">
        <v>120</v>
      </c>
      <c r="D7937" s="36" t="s">
        <v>17381</v>
      </c>
      <c r="E7937" s="36" t="s">
        <v>16888</v>
      </c>
      <c r="F7937" s="36" t="s">
        <v>18205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7112</v>
      </c>
      <c r="C7938" s="36" t="s">
        <v>120</v>
      </c>
      <c r="D7938" s="36" t="s">
        <v>17371</v>
      </c>
      <c r="E7938" s="36" t="s">
        <v>17066</v>
      </c>
      <c r="F7938" s="36" t="s">
        <v>18205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8622</v>
      </c>
      <c r="C7939" s="36" t="s">
        <v>120</v>
      </c>
      <c r="D7939" s="36" t="s">
        <v>16873</v>
      </c>
      <c r="E7939" s="36" t="s">
        <v>17326</v>
      </c>
      <c r="F7939" s="36" t="s">
        <v>18205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7290</v>
      </c>
      <c r="C7940" s="36" t="s">
        <v>120</v>
      </c>
      <c r="D7940" s="36" t="s">
        <v>17094</v>
      </c>
      <c r="E7940" s="36" t="s">
        <v>17053</v>
      </c>
      <c r="F7940" s="36" t="s">
        <v>18205</v>
      </c>
      <c r="G7940" s="36" t="s">
        <v>123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20310</v>
      </c>
      <c r="C7941" s="36" t="s">
        <v>120</v>
      </c>
      <c r="D7941" s="36" t="s">
        <v>17773</v>
      </c>
      <c r="E7941" s="36" t="s">
        <v>17546</v>
      </c>
      <c r="F7941" s="36" t="s">
        <v>18205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22012</v>
      </c>
      <c r="C7942" s="36" t="s">
        <v>120</v>
      </c>
      <c r="D7942" s="36" t="s">
        <v>17346</v>
      </c>
      <c r="E7942" s="36" t="s">
        <v>17006</v>
      </c>
      <c r="F7942" s="36" t="s">
        <v>18205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15983</v>
      </c>
      <c r="C7943" s="36" t="s">
        <v>120</v>
      </c>
      <c r="D7943" s="36" t="s">
        <v>17722</v>
      </c>
      <c r="E7943" s="36" t="s">
        <v>17232</v>
      </c>
      <c r="F7943" s="36" t="s">
        <v>18205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22013</v>
      </c>
      <c r="C7944" s="36" t="s">
        <v>120</v>
      </c>
      <c r="D7944" s="36" t="s">
        <v>17347</v>
      </c>
      <c r="E7944" s="36" t="s">
        <v>16819</v>
      </c>
      <c r="F7944" s="36" t="s">
        <v>18205</v>
      </c>
      <c r="G7944" s="36" t="s">
        <v>121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28428</v>
      </c>
      <c r="C7945" s="36" t="s">
        <v>120</v>
      </c>
      <c r="D7945" s="36" t="s">
        <v>17348</v>
      </c>
      <c r="E7945" s="36" t="s">
        <v>16883</v>
      </c>
      <c r="F7945" s="36" t="s">
        <v>18205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20368</v>
      </c>
      <c r="C7946" s="36" t="s">
        <v>120</v>
      </c>
      <c r="D7946" s="36" t="s">
        <v>17377</v>
      </c>
      <c r="E7946" s="36" t="s">
        <v>17014</v>
      </c>
      <c r="F7946" s="36" t="s">
        <v>18205</v>
      </c>
      <c r="G7946" s="36" t="s">
        <v>123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28429</v>
      </c>
      <c r="C7947" s="36" t="s">
        <v>120</v>
      </c>
      <c r="D7947" s="36" t="s">
        <v>17096</v>
      </c>
      <c r="E7947" s="36" t="s">
        <v>16825</v>
      </c>
      <c r="F7947" s="36" t="s">
        <v>18205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28430</v>
      </c>
      <c r="C7948" s="36" t="s">
        <v>120</v>
      </c>
      <c r="D7948" s="36" t="s">
        <v>17349</v>
      </c>
      <c r="E7948" s="36" t="s">
        <v>16920</v>
      </c>
      <c r="F7948" s="36" t="s">
        <v>18205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15716</v>
      </c>
      <c r="C7949" s="36" t="s">
        <v>120</v>
      </c>
      <c r="D7949" s="36" t="s">
        <v>18224</v>
      </c>
      <c r="E7949" s="36" t="s">
        <v>17899</v>
      </c>
      <c r="F7949" s="36" t="s">
        <v>18210</v>
      </c>
      <c r="G7949" s="36" t="s">
        <v>121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4736</v>
      </c>
      <c r="C7950" s="36" t="s">
        <v>120</v>
      </c>
      <c r="D7950" s="36" t="s">
        <v>17081</v>
      </c>
      <c r="E7950" s="36" t="s">
        <v>28604</v>
      </c>
      <c r="F7950" s="36" t="s">
        <v>18267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8410</v>
      </c>
      <c r="C7951" s="36" t="s">
        <v>120</v>
      </c>
      <c r="D7951" s="36" t="s">
        <v>18225</v>
      </c>
      <c r="E7951" s="36" t="s">
        <v>17000</v>
      </c>
      <c r="F7951" s="36" t="s">
        <v>18210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8411</v>
      </c>
      <c r="C7952" s="36" t="s">
        <v>120</v>
      </c>
      <c r="D7952" s="36" t="s">
        <v>18005</v>
      </c>
      <c r="E7952" s="36" t="s">
        <v>18012</v>
      </c>
      <c r="F7952" s="36" t="s">
        <v>18210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8412</v>
      </c>
      <c r="C7953" s="36" t="s">
        <v>120</v>
      </c>
      <c r="D7953" s="36" t="s">
        <v>18226</v>
      </c>
      <c r="E7953" s="36" t="s">
        <v>16916</v>
      </c>
      <c r="F7953" s="36" t="s">
        <v>18210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8413</v>
      </c>
      <c r="C7954" s="36" t="s">
        <v>120</v>
      </c>
      <c r="D7954" s="36" t="s">
        <v>17528</v>
      </c>
      <c r="E7954" s="36" t="s">
        <v>21346</v>
      </c>
      <c r="F7954" s="36" t="s">
        <v>18210</v>
      </c>
      <c r="G7954" s="36" t="s">
        <v>121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4737</v>
      </c>
      <c r="C7955" s="36" t="s">
        <v>120</v>
      </c>
      <c r="D7955" s="36" t="s">
        <v>17063</v>
      </c>
      <c r="E7955" s="36" t="s">
        <v>27166</v>
      </c>
      <c r="F7955" s="36" t="s">
        <v>18267</v>
      </c>
      <c r="G7955" s="36" t="s">
        <v>121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8414</v>
      </c>
      <c r="C7956" s="36" t="s">
        <v>120</v>
      </c>
      <c r="D7956" s="36" t="s">
        <v>17756</v>
      </c>
      <c r="E7956" s="36" t="s">
        <v>18024</v>
      </c>
      <c r="F7956" s="36" t="s">
        <v>18210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19087</v>
      </c>
      <c r="C7957" s="36" t="s">
        <v>120</v>
      </c>
      <c r="D7957" s="36" t="s">
        <v>18581</v>
      </c>
      <c r="E7957" s="36" t="s">
        <v>16939</v>
      </c>
      <c r="F7957" s="36" t="s">
        <v>18210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19088</v>
      </c>
      <c r="C7958" s="36" t="s">
        <v>120</v>
      </c>
      <c r="D7958" s="36" t="s">
        <v>18887</v>
      </c>
      <c r="E7958" s="36" t="s">
        <v>17023</v>
      </c>
      <c r="F7958" s="36" t="s">
        <v>18210</v>
      </c>
      <c r="G7958" s="36" t="s">
        <v>121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4738</v>
      </c>
      <c r="C7959" s="36" t="s">
        <v>120</v>
      </c>
      <c r="D7959" s="36" t="s">
        <v>16997</v>
      </c>
      <c r="E7959" s="36" t="s">
        <v>17551</v>
      </c>
      <c r="F7959" s="36" t="s">
        <v>18267</v>
      </c>
      <c r="G7959" s="36" t="s">
        <v>121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8415</v>
      </c>
      <c r="C7960" s="36" t="s">
        <v>120</v>
      </c>
      <c r="D7960" s="36" t="s">
        <v>17525</v>
      </c>
      <c r="E7960" s="36" t="s">
        <v>17433</v>
      </c>
      <c r="F7960" s="36" t="s">
        <v>18210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8416</v>
      </c>
      <c r="C7961" s="36" t="s">
        <v>120</v>
      </c>
      <c r="D7961" s="36" t="s">
        <v>18227</v>
      </c>
      <c r="E7961" s="36" t="s">
        <v>19665</v>
      </c>
      <c r="F7961" s="36" t="s">
        <v>18210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7113</v>
      </c>
      <c r="C7962" s="36" t="s">
        <v>120</v>
      </c>
      <c r="D7962" s="36" t="s">
        <v>17526</v>
      </c>
      <c r="E7962" s="36" t="s">
        <v>17767</v>
      </c>
      <c r="F7962" s="36" t="s">
        <v>18210</v>
      </c>
      <c r="G7962" s="36" t="s">
        <v>121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16567</v>
      </c>
      <c r="C7963" s="36" t="s">
        <v>120</v>
      </c>
      <c r="D7963" s="36" t="s">
        <v>16908</v>
      </c>
      <c r="E7963" s="36" t="s">
        <v>16828</v>
      </c>
      <c r="F7963" s="36" t="s">
        <v>18210</v>
      </c>
      <c r="G7963" s="36" t="s">
        <v>121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7291</v>
      </c>
      <c r="C7964" s="36" t="s">
        <v>120</v>
      </c>
      <c r="D7964" s="36" t="s">
        <v>18014</v>
      </c>
      <c r="E7964" s="36" t="s">
        <v>16895</v>
      </c>
      <c r="F7964" s="36" t="s">
        <v>18210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20527</v>
      </c>
      <c r="C7965" s="36" t="s">
        <v>120</v>
      </c>
      <c r="D7965" s="36" t="s">
        <v>20237</v>
      </c>
      <c r="E7965" s="36" t="s">
        <v>19876</v>
      </c>
      <c r="F7965" s="36" t="s">
        <v>18210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8417</v>
      </c>
      <c r="C7966" s="36" t="s">
        <v>120</v>
      </c>
      <c r="D7966" s="36" t="s">
        <v>17851</v>
      </c>
      <c r="E7966" s="36" t="s">
        <v>18806</v>
      </c>
      <c r="F7966" s="36" t="s">
        <v>18210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8418</v>
      </c>
      <c r="C7967" s="36" t="s">
        <v>120</v>
      </c>
      <c r="D7967" s="36" t="s">
        <v>18174</v>
      </c>
      <c r="E7967" s="36" t="s">
        <v>16952</v>
      </c>
      <c r="F7967" s="36" t="s">
        <v>18210</v>
      </c>
      <c r="G7967" s="36" t="s">
        <v>121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15717</v>
      </c>
      <c r="C7968" s="36" t="s">
        <v>120</v>
      </c>
      <c r="D7968" s="36" t="s">
        <v>17852</v>
      </c>
      <c r="E7968" s="36" t="s">
        <v>17498</v>
      </c>
      <c r="F7968" s="36" t="s">
        <v>18210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14120</v>
      </c>
      <c r="C7969" s="36" t="s">
        <v>120</v>
      </c>
      <c r="D7969" s="36" t="s">
        <v>16907</v>
      </c>
      <c r="E7969" s="36" t="s">
        <v>17813</v>
      </c>
      <c r="F7969" s="36" t="s">
        <v>18210</v>
      </c>
      <c r="G7969" s="36" t="s">
        <v>123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16511</v>
      </c>
      <c r="C7970" s="36" t="s">
        <v>120</v>
      </c>
      <c r="D7970" s="36" t="s">
        <v>16909</v>
      </c>
      <c r="E7970" s="36" t="s">
        <v>16963</v>
      </c>
      <c r="F7970" s="36" t="s">
        <v>18210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19974</v>
      </c>
      <c r="C7971" s="36" t="s">
        <v>120</v>
      </c>
      <c r="D7971" s="36" t="s">
        <v>16910</v>
      </c>
      <c r="E7971" s="36" t="s">
        <v>16862</v>
      </c>
      <c r="F7971" s="36" t="s">
        <v>18210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23266</v>
      </c>
      <c r="C7972" s="36" t="s">
        <v>120</v>
      </c>
      <c r="D7972" s="36" t="s">
        <v>16915</v>
      </c>
      <c r="E7972" s="36" t="s">
        <v>17359</v>
      </c>
      <c r="F7972" s="36" t="s">
        <v>18210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8419</v>
      </c>
      <c r="C7973" s="36" t="s">
        <v>120</v>
      </c>
      <c r="D7973" s="36" t="s">
        <v>16911</v>
      </c>
      <c r="E7973" s="36" t="s">
        <v>20448</v>
      </c>
      <c r="F7973" s="36" t="s">
        <v>18210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23267</v>
      </c>
      <c r="C7974" s="36" t="s">
        <v>120</v>
      </c>
      <c r="D7974" s="36" t="s">
        <v>16918</v>
      </c>
      <c r="E7974" s="36" t="s">
        <v>16957</v>
      </c>
      <c r="F7974" s="36" t="s">
        <v>18210</v>
      </c>
      <c r="G7974" s="36" t="s">
        <v>121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8420</v>
      </c>
      <c r="C7975" s="36" t="s">
        <v>120</v>
      </c>
      <c r="D7975" s="36" t="s">
        <v>16926</v>
      </c>
      <c r="E7975" s="36" t="s">
        <v>16836</v>
      </c>
      <c r="F7975" s="36" t="s">
        <v>18210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15790</v>
      </c>
      <c r="C7976" s="36" t="s">
        <v>120</v>
      </c>
      <c r="D7976" s="36" t="s">
        <v>16919</v>
      </c>
      <c r="E7976" s="36" t="s">
        <v>17469</v>
      </c>
      <c r="F7976" s="36" t="s">
        <v>18210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23268</v>
      </c>
      <c r="C7977" s="36" t="s">
        <v>120</v>
      </c>
      <c r="D7977" s="36" t="s">
        <v>20568</v>
      </c>
      <c r="E7977" s="36" t="s">
        <v>17089</v>
      </c>
      <c r="F7977" s="36" t="s">
        <v>18210</v>
      </c>
      <c r="G7977" s="36" t="s">
        <v>121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23269</v>
      </c>
      <c r="C7978" s="36" t="s">
        <v>120</v>
      </c>
      <c r="D7978" s="36" t="s">
        <v>16922</v>
      </c>
      <c r="E7978" s="36" t="s">
        <v>16819</v>
      </c>
      <c r="F7978" s="36" t="s">
        <v>18210</v>
      </c>
      <c r="G7978" s="36" t="s">
        <v>121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25614</v>
      </c>
      <c r="C7979" s="36" t="s">
        <v>120</v>
      </c>
      <c r="D7979" s="36" t="s">
        <v>16928</v>
      </c>
      <c r="E7979" s="36" t="s">
        <v>17564</v>
      </c>
      <c r="F7979" s="36" t="s">
        <v>18210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8421</v>
      </c>
      <c r="C7980" s="36" t="s">
        <v>120</v>
      </c>
      <c r="D7980" s="36" t="s">
        <v>16925</v>
      </c>
      <c r="E7980" s="36" t="s">
        <v>17207</v>
      </c>
      <c r="F7980" s="36" t="s">
        <v>18210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22848</v>
      </c>
      <c r="C7981" s="36" t="s">
        <v>120</v>
      </c>
      <c r="D7981" s="36" t="s">
        <v>16930</v>
      </c>
      <c r="E7981" s="36" t="s">
        <v>17270</v>
      </c>
      <c r="F7981" s="36" t="s">
        <v>18210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29284</v>
      </c>
      <c r="C7982" s="36" t="s">
        <v>120</v>
      </c>
      <c r="D7982" s="36" t="s">
        <v>29285</v>
      </c>
      <c r="E7982" s="36" t="s">
        <v>16819</v>
      </c>
      <c r="F7982" s="36" t="s">
        <v>18210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20315</v>
      </c>
      <c r="C7983" s="36" t="s">
        <v>120</v>
      </c>
      <c r="D7983" s="36" t="s">
        <v>16934</v>
      </c>
      <c r="E7983" s="36" t="s">
        <v>17068</v>
      </c>
      <c r="F7983" s="36" t="s">
        <v>18210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26</v>
      </c>
      <c r="B7984" s="36" t="s">
        <v>29330</v>
      </c>
      <c r="C7984" s="36" t="s">
        <v>120</v>
      </c>
      <c r="D7984" s="36" t="s">
        <v>29231</v>
      </c>
      <c r="E7984" s="36" t="s">
        <v>16819</v>
      </c>
      <c r="F7984" s="36" t="s">
        <v>18210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16579</v>
      </c>
      <c r="C7985" s="36" t="s">
        <v>120</v>
      </c>
      <c r="D7985" s="36" t="s">
        <v>18228</v>
      </c>
      <c r="E7985" s="36" t="s">
        <v>16845</v>
      </c>
      <c r="F7985" s="36" t="s">
        <v>18210</v>
      </c>
      <c r="G7985" s="36" t="s">
        <v>121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16568</v>
      </c>
      <c r="C7986" s="36" t="s">
        <v>120</v>
      </c>
      <c r="D7986" s="36" t="s">
        <v>18229</v>
      </c>
      <c r="E7986" s="36" t="s">
        <v>16964</v>
      </c>
      <c r="F7986" s="36" t="s">
        <v>18210</v>
      </c>
      <c r="G7986" s="36" t="s">
        <v>121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29286</v>
      </c>
      <c r="C7987" s="36" t="s">
        <v>120</v>
      </c>
      <c r="D7987" s="36" t="s">
        <v>29287</v>
      </c>
      <c r="E7987" s="36" t="s">
        <v>16819</v>
      </c>
      <c r="F7987" s="36" t="s">
        <v>18210</v>
      </c>
      <c r="G7987" s="36" t="s">
        <v>121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16641</v>
      </c>
      <c r="C7988" s="36" t="s">
        <v>120</v>
      </c>
      <c r="D7988" s="36" t="s">
        <v>18230</v>
      </c>
      <c r="E7988" s="36" t="s">
        <v>16823</v>
      </c>
      <c r="F7988" s="36" t="s">
        <v>18210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26353</v>
      </c>
      <c r="C7989" s="36" t="s">
        <v>120</v>
      </c>
      <c r="D7989" s="36" t="s">
        <v>16943</v>
      </c>
      <c r="E7989" s="36" t="s">
        <v>17014</v>
      </c>
      <c r="F7989" s="36" t="s">
        <v>18210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29288</v>
      </c>
      <c r="C7990" s="36" t="s">
        <v>120</v>
      </c>
      <c r="D7990" s="36" t="s">
        <v>29289</v>
      </c>
      <c r="E7990" s="36" t="s">
        <v>16819</v>
      </c>
      <c r="F7990" s="36" t="s">
        <v>18210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8422</v>
      </c>
      <c r="C7991" s="36" t="s">
        <v>120</v>
      </c>
      <c r="D7991" s="36" t="s">
        <v>16945</v>
      </c>
      <c r="E7991" s="36" t="s">
        <v>16841</v>
      </c>
      <c r="F7991" s="36" t="s">
        <v>18210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29290</v>
      </c>
      <c r="C7992" s="36" t="s">
        <v>120</v>
      </c>
      <c r="D7992" s="36" t="s">
        <v>29291</v>
      </c>
      <c r="E7992" s="36" t="s">
        <v>16819</v>
      </c>
      <c r="F7992" s="36" t="s">
        <v>18210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29292</v>
      </c>
      <c r="C7993" s="36" t="s">
        <v>120</v>
      </c>
      <c r="D7993" s="36" t="s">
        <v>29293</v>
      </c>
      <c r="E7993" s="36" t="s">
        <v>16819</v>
      </c>
      <c r="F7993" s="36" t="s">
        <v>18210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8423</v>
      </c>
      <c r="C7994" s="36" t="s">
        <v>120</v>
      </c>
      <c r="D7994" s="36" t="s">
        <v>18231</v>
      </c>
      <c r="E7994" s="36" t="s">
        <v>16876</v>
      </c>
      <c r="F7994" s="36" t="s">
        <v>18210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8424</v>
      </c>
      <c r="C7995" s="36" t="s">
        <v>120</v>
      </c>
      <c r="D7995" s="36" t="s">
        <v>17848</v>
      </c>
      <c r="E7995" s="36" t="s">
        <v>16939</v>
      </c>
      <c r="F7995" s="36" t="s">
        <v>18210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8425</v>
      </c>
      <c r="C7996" s="36" t="s">
        <v>120</v>
      </c>
      <c r="D7996" s="36" t="s">
        <v>18232</v>
      </c>
      <c r="E7996" s="36" t="s">
        <v>16974</v>
      </c>
      <c r="F7996" s="36" t="s">
        <v>18210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8426</v>
      </c>
      <c r="C7997" s="36" t="s">
        <v>120</v>
      </c>
      <c r="D7997" s="36" t="s">
        <v>18233</v>
      </c>
      <c r="E7997" s="36" t="s">
        <v>17533</v>
      </c>
      <c r="F7997" s="36" t="s">
        <v>18210</v>
      </c>
      <c r="G7997" s="36" t="s">
        <v>121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8427</v>
      </c>
      <c r="C7998" s="36" t="s">
        <v>120</v>
      </c>
      <c r="D7998" s="36" t="s">
        <v>18234</v>
      </c>
      <c r="E7998" s="36" t="s">
        <v>21648</v>
      </c>
      <c r="F7998" s="36" t="s">
        <v>18210</v>
      </c>
      <c r="G7998" s="36" t="s">
        <v>121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14852</v>
      </c>
      <c r="C7999" s="36" t="s">
        <v>120</v>
      </c>
      <c r="D7999" s="36" t="s">
        <v>17080</v>
      </c>
      <c r="E7999" s="36" t="s">
        <v>17856</v>
      </c>
      <c r="F7999" s="36" t="s">
        <v>18251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8509</v>
      </c>
      <c r="C8000" s="36" t="s">
        <v>120</v>
      </c>
      <c r="D8000" s="36" t="s">
        <v>17081</v>
      </c>
      <c r="E8000" s="36" t="s">
        <v>17250</v>
      </c>
      <c r="F8000" s="36" t="s">
        <v>18251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7292</v>
      </c>
      <c r="C8001" s="36" t="s">
        <v>120</v>
      </c>
      <c r="D8001" s="36" t="s">
        <v>17128</v>
      </c>
      <c r="E8001" s="36" t="s">
        <v>17672</v>
      </c>
      <c r="F8001" s="36" t="s">
        <v>18251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8510</v>
      </c>
      <c r="C8002" s="36" t="s">
        <v>120</v>
      </c>
      <c r="D8002" s="36" t="s">
        <v>17082</v>
      </c>
      <c r="E8002" s="36" t="s">
        <v>25965</v>
      </c>
      <c r="F8002" s="36" t="s">
        <v>18251</v>
      </c>
      <c r="G8002" s="36" t="s">
        <v>121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15696</v>
      </c>
      <c r="C8003" s="36" t="s">
        <v>120</v>
      </c>
      <c r="D8003" s="36" t="s">
        <v>17287</v>
      </c>
      <c r="E8003" s="36" t="s">
        <v>23548</v>
      </c>
      <c r="F8003" s="36" t="s">
        <v>18251</v>
      </c>
      <c r="G8003" s="36" t="s">
        <v>123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4739</v>
      </c>
      <c r="C8004" s="36" t="s">
        <v>120</v>
      </c>
      <c r="D8004" s="36" t="s">
        <v>17085</v>
      </c>
      <c r="E8004" s="36" t="s">
        <v>28605</v>
      </c>
      <c r="F8004" s="36" t="s">
        <v>18246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8511</v>
      </c>
      <c r="C8005" s="36" t="s">
        <v>120</v>
      </c>
      <c r="D8005" s="36" t="s">
        <v>17086</v>
      </c>
      <c r="E8005" s="36" t="s">
        <v>18269</v>
      </c>
      <c r="F8005" s="36" t="s">
        <v>18251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19267</v>
      </c>
      <c r="C8006" s="36" t="s">
        <v>120</v>
      </c>
      <c r="D8006" s="36" t="s">
        <v>17067</v>
      </c>
      <c r="E8006" s="36" t="s">
        <v>26012</v>
      </c>
      <c r="F8006" s="36" t="s">
        <v>18251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19268</v>
      </c>
      <c r="C8007" s="36" t="s">
        <v>120</v>
      </c>
      <c r="D8007" s="36" t="s">
        <v>17291</v>
      </c>
      <c r="E8007" s="36" t="s">
        <v>17075</v>
      </c>
      <c r="F8007" s="36" t="s">
        <v>18251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8512</v>
      </c>
      <c r="C8008" s="36" t="s">
        <v>120</v>
      </c>
      <c r="D8008" s="36" t="s">
        <v>16998</v>
      </c>
      <c r="E8008" s="36" t="s">
        <v>16903</v>
      </c>
      <c r="F8008" s="36" t="s">
        <v>18251</v>
      </c>
      <c r="G8008" s="36" t="s">
        <v>121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16634</v>
      </c>
      <c r="C8009" s="36" t="s">
        <v>120</v>
      </c>
      <c r="D8009" s="36" t="s">
        <v>16999</v>
      </c>
      <c r="E8009" s="36" t="s">
        <v>17039</v>
      </c>
      <c r="F8009" s="36" t="s">
        <v>18251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7293</v>
      </c>
      <c r="C8010" s="36" t="s">
        <v>120</v>
      </c>
      <c r="D8010" s="36" t="s">
        <v>17531</v>
      </c>
      <c r="E8010" s="36" t="s">
        <v>17325</v>
      </c>
      <c r="F8010" s="36" t="s">
        <v>18251</v>
      </c>
      <c r="G8010" s="36" t="s">
        <v>123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8513</v>
      </c>
      <c r="C8011" s="36" t="s">
        <v>120</v>
      </c>
      <c r="D8011" s="36" t="s">
        <v>16857</v>
      </c>
      <c r="E8011" s="36" t="s">
        <v>17406</v>
      </c>
      <c r="F8011" s="36" t="s">
        <v>18251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8514</v>
      </c>
      <c r="C8012" s="36" t="s">
        <v>120</v>
      </c>
      <c r="D8012" s="36" t="s">
        <v>17632</v>
      </c>
      <c r="E8012" s="36" t="s">
        <v>16895</v>
      </c>
      <c r="F8012" s="36" t="s">
        <v>18251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20330</v>
      </c>
      <c r="C8013" s="36" t="s">
        <v>120</v>
      </c>
      <c r="D8013" s="36" t="s">
        <v>17361</v>
      </c>
      <c r="E8013" s="36" t="s">
        <v>16837</v>
      </c>
      <c r="F8013" s="36" t="s">
        <v>18251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8515</v>
      </c>
      <c r="C8014" s="36" t="s">
        <v>120</v>
      </c>
      <c r="D8014" s="36" t="s">
        <v>16861</v>
      </c>
      <c r="E8014" s="36" t="s">
        <v>21396</v>
      </c>
      <c r="F8014" s="36" t="s">
        <v>18251</v>
      </c>
      <c r="G8014" s="36" t="s">
        <v>121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7294</v>
      </c>
      <c r="C8015" s="36" t="s">
        <v>120</v>
      </c>
      <c r="D8015" s="36" t="s">
        <v>16863</v>
      </c>
      <c r="E8015" s="36" t="s">
        <v>17334</v>
      </c>
      <c r="F8015" s="36" t="s">
        <v>18251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22640</v>
      </c>
      <c r="C8016" s="36" t="s">
        <v>120</v>
      </c>
      <c r="D8016" s="36" t="s">
        <v>17646</v>
      </c>
      <c r="E8016" s="36" t="s">
        <v>16939</v>
      </c>
      <c r="F8016" s="36" t="s">
        <v>18251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8516</v>
      </c>
      <c r="C8017" s="36" t="s">
        <v>120</v>
      </c>
      <c r="D8017" s="36" t="s">
        <v>17003</v>
      </c>
      <c r="E8017" s="36" t="s">
        <v>16952</v>
      </c>
      <c r="F8017" s="36" t="s">
        <v>18251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20331</v>
      </c>
      <c r="C8018" s="36" t="s">
        <v>120</v>
      </c>
      <c r="D8018" s="36" t="s">
        <v>17846</v>
      </c>
      <c r="E8018" s="36" t="s">
        <v>17075</v>
      </c>
      <c r="F8018" s="36" t="s">
        <v>18251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21800</v>
      </c>
      <c r="C8019" s="36" t="s">
        <v>120</v>
      </c>
      <c r="D8019" s="36" t="s">
        <v>17661</v>
      </c>
      <c r="E8019" s="36" t="s">
        <v>20453</v>
      </c>
      <c r="F8019" s="36" t="s">
        <v>18251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11064</v>
      </c>
      <c r="C8020" s="36" t="s">
        <v>120</v>
      </c>
      <c r="D8020" s="36" t="s">
        <v>16869</v>
      </c>
      <c r="E8020" s="36" t="s">
        <v>16944</v>
      </c>
      <c r="F8020" s="36" t="s">
        <v>18251</v>
      </c>
      <c r="G8020" s="36" t="s">
        <v>121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22641</v>
      </c>
      <c r="C8021" s="36" t="s">
        <v>120</v>
      </c>
      <c r="D8021" s="36" t="s">
        <v>18002</v>
      </c>
      <c r="E8021" s="36" t="s">
        <v>17471</v>
      </c>
      <c r="F8021" s="36" t="s">
        <v>18251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21783</v>
      </c>
      <c r="C8022" s="36" t="s">
        <v>120</v>
      </c>
      <c r="D8022" s="36" t="s">
        <v>17318</v>
      </c>
      <c r="E8022" s="36" t="s">
        <v>17023</v>
      </c>
      <c r="F8022" s="36" t="s">
        <v>18251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11065</v>
      </c>
      <c r="C8023" s="36" t="s">
        <v>120</v>
      </c>
      <c r="D8023" s="36" t="s">
        <v>17381</v>
      </c>
      <c r="E8023" s="36" t="s">
        <v>17018</v>
      </c>
      <c r="F8023" s="36" t="s">
        <v>18251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23456</v>
      </c>
      <c r="C8024" s="36" t="s">
        <v>120</v>
      </c>
      <c r="D8024" s="36" t="s">
        <v>16873</v>
      </c>
      <c r="E8024" s="36" t="s">
        <v>16979</v>
      </c>
      <c r="F8024" s="36" t="s">
        <v>18251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11066</v>
      </c>
      <c r="C8025" s="36" t="s">
        <v>120</v>
      </c>
      <c r="D8025" s="36" t="s">
        <v>17347</v>
      </c>
      <c r="E8025" s="36" t="s">
        <v>17023</v>
      </c>
      <c r="F8025" s="36" t="s">
        <v>18251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11067</v>
      </c>
      <c r="C8026" s="36" t="s">
        <v>120</v>
      </c>
      <c r="D8026" s="36" t="s">
        <v>17349</v>
      </c>
      <c r="E8026" s="36" t="s">
        <v>16929</v>
      </c>
      <c r="F8026" s="36" t="s">
        <v>18251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15659</v>
      </c>
      <c r="C8027" s="36" t="s">
        <v>120</v>
      </c>
      <c r="D8027" s="36" t="s">
        <v>17017</v>
      </c>
      <c r="E8027" s="36" t="s">
        <v>17475</v>
      </c>
      <c r="F8027" s="36" t="s">
        <v>18252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15660</v>
      </c>
      <c r="C8028" s="36" t="s">
        <v>120</v>
      </c>
      <c r="D8028" s="36" t="s">
        <v>17083</v>
      </c>
      <c r="E8028" s="36" t="s">
        <v>20561</v>
      </c>
      <c r="F8028" s="36" t="s">
        <v>18252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4740</v>
      </c>
      <c r="C8029" s="36" t="s">
        <v>120</v>
      </c>
      <c r="D8029" s="36" t="s">
        <v>16847</v>
      </c>
      <c r="E8029" s="36" t="s">
        <v>26144</v>
      </c>
      <c r="F8029" s="36" t="s">
        <v>18258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14064</v>
      </c>
      <c r="C8030" s="36" t="s">
        <v>120</v>
      </c>
      <c r="D8030" s="36" t="s">
        <v>17073</v>
      </c>
      <c r="E8030" s="36" t="s">
        <v>17620</v>
      </c>
      <c r="F8030" s="36" t="s">
        <v>18252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25361</v>
      </c>
      <c r="C8031" s="36" t="s">
        <v>120</v>
      </c>
      <c r="D8031" s="36" t="s">
        <v>17291</v>
      </c>
      <c r="E8031" s="36" t="s">
        <v>18008</v>
      </c>
      <c r="F8031" s="36" t="s">
        <v>18252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26</v>
      </c>
      <c r="B8032" s="36" t="s">
        <v>4741</v>
      </c>
      <c r="C8032" s="36" t="s">
        <v>120</v>
      </c>
      <c r="D8032" s="36" t="s">
        <v>16998</v>
      </c>
      <c r="E8032" s="36" t="s">
        <v>17713</v>
      </c>
      <c r="F8032" s="36" t="s">
        <v>18258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18860</v>
      </c>
      <c r="C8033" s="36" t="s">
        <v>120</v>
      </c>
      <c r="D8033" s="36" t="s">
        <v>16857</v>
      </c>
      <c r="E8033" s="36" t="s">
        <v>16843</v>
      </c>
      <c r="F8033" s="36" t="s">
        <v>18252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28871</v>
      </c>
      <c r="C8034" s="36" t="s">
        <v>120</v>
      </c>
      <c r="D8034" s="36" t="s">
        <v>17003</v>
      </c>
      <c r="E8034" s="36" t="s">
        <v>16835</v>
      </c>
      <c r="F8034" s="36" t="s">
        <v>18252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15661</v>
      </c>
      <c r="C8035" s="36" t="s">
        <v>120</v>
      </c>
      <c r="D8035" s="36" t="s">
        <v>16861</v>
      </c>
      <c r="E8035" s="36" t="s">
        <v>17119</v>
      </c>
      <c r="F8035" s="36" t="s">
        <v>18252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26</v>
      </c>
      <c r="B8036" s="36" t="s">
        <v>25710</v>
      </c>
      <c r="C8036" s="36" t="s">
        <v>120</v>
      </c>
      <c r="D8036" s="36" t="s">
        <v>17846</v>
      </c>
      <c r="E8036" s="36" t="s">
        <v>16834</v>
      </c>
      <c r="F8036" s="36" t="s">
        <v>18252</v>
      </c>
      <c r="G8036" s="36" t="s">
        <v>121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22285</v>
      </c>
      <c r="C8037" s="36" t="s">
        <v>120</v>
      </c>
      <c r="D8037" s="36" t="s">
        <v>17005</v>
      </c>
      <c r="E8037" s="36" t="s">
        <v>16835</v>
      </c>
      <c r="F8037" s="36" t="s">
        <v>18252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25362</v>
      </c>
      <c r="C8038" s="36" t="s">
        <v>120</v>
      </c>
      <c r="D8038" s="36" t="s">
        <v>16865</v>
      </c>
      <c r="E8038" s="36" t="s">
        <v>17440</v>
      </c>
      <c r="F8038" s="36" t="s">
        <v>18252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24601</v>
      </c>
      <c r="C8039" s="36" t="s">
        <v>120</v>
      </c>
      <c r="D8039" s="36" t="s">
        <v>17008</v>
      </c>
      <c r="E8039" s="36" t="s">
        <v>17681</v>
      </c>
      <c r="F8039" s="36" t="s">
        <v>18252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25684</v>
      </c>
      <c r="C8040" s="36" t="s">
        <v>120</v>
      </c>
      <c r="D8040" s="36" t="s">
        <v>16867</v>
      </c>
      <c r="E8040" s="36" t="s">
        <v>17735</v>
      </c>
      <c r="F8040" s="36" t="s">
        <v>18252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24602</v>
      </c>
      <c r="C8041" s="36" t="s">
        <v>120</v>
      </c>
      <c r="D8041" s="36" t="s">
        <v>17010</v>
      </c>
      <c r="E8041" s="36" t="s">
        <v>17342</v>
      </c>
      <c r="F8041" s="36" t="s">
        <v>18252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22247</v>
      </c>
      <c r="C8042" s="36" t="s">
        <v>120</v>
      </c>
      <c r="D8042" s="36" t="s">
        <v>16869</v>
      </c>
      <c r="E8042" s="36" t="s">
        <v>17360</v>
      </c>
      <c r="F8042" s="36" t="s">
        <v>18252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16401</v>
      </c>
      <c r="C8043" s="36" t="s">
        <v>120</v>
      </c>
      <c r="D8043" s="36" t="s">
        <v>17380</v>
      </c>
      <c r="E8043" s="36" t="s">
        <v>17090</v>
      </c>
      <c r="F8043" s="36" t="s">
        <v>18252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25635</v>
      </c>
      <c r="C8044" s="36" t="s">
        <v>120</v>
      </c>
      <c r="D8044" s="36" t="s">
        <v>17366</v>
      </c>
      <c r="E8044" s="36" t="s">
        <v>16836</v>
      </c>
      <c r="F8044" s="36" t="s">
        <v>18252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21788</v>
      </c>
      <c r="C8045" s="36" t="s">
        <v>120</v>
      </c>
      <c r="D8045" s="36" t="s">
        <v>17259</v>
      </c>
      <c r="E8045" s="36" t="s">
        <v>17328</v>
      </c>
      <c r="F8045" s="36" t="s">
        <v>18252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23725</v>
      </c>
      <c r="C8046" s="36" t="s">
        <v>120</v>
      </c>
      <c r="D8046" s="36" t="s">
        <v>16873</v>
      </c>
      <c r="E8046" s="36" t="s">
        <v>17653</v>
      </c>
      <c r="F8046" s="36" t="s">
        <v>18252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25685</v>
      </c>
      <c r="C8047" s="36" t="s">
        <v>120</v>
      </c>
      <c r="D8047" s="36" t="s">
        <v>17774</v>
      </c>
      <c r="E8047" s="36" t="s">
        <v>16889</v>
      </c>
      <c r="F8047" s="36" t="s">
        <v>18252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25363</v>
      </c>
      <c r="C8048" s="36" t="s">
        <v>120</v>
      </c>
      <c r="D8048" s="36" t="s">
        <v>17046</v>
      </c>
      <c r="E8048" s="36" t="s">
        <v>17188</v>
      </c>
      <c r="F8048" s="36" t="s">
        <v>18252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4762</v>
      </c>
      <c r="C8049" s="36" t="s">
        <v>120</v>
      </c>
      <c r="D8049" s="36" t="s">
        <v>17084</v>
      </c>
      <c r="E8049" s="36" t="s">
        <v>18268</v>
      </c>
      <c r="F8049" s="36" t="s">
        <v>18247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24554</v>
      </c>
      <c r="C8050" s="36" t="s">
        <v>120</v>
      </c>
      <c r="D8050" s="36" t="s">
        <v>17063</v>
      </c>
      <c r="E8050" s="36" t="s">
        <v>26381</v>
      </c>
      <c r="F8050" s="36" t="s">
        <v>18247</v>
      </c>
      <c r="G8050" s="36" t="s">
        <v>121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14553</v>
      </c>
      <c r="C8051" s="36" t="s">
        <v>120</v>
      </c>
      <c r="D8051" s="36" t="s">
        <v>16844</v>
      </c>
      <c r="E8051" s="36" t="s">
        <v>16822</v>
      </c>
      <c r="F8051" s="36" t="s">
        <v>18247</v>
      </c>
      <c r="G8051" s="36" t="s">
        <v>121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15684</v>
      </c>
      <c r="C8052" s="36" t="s">
        <v>120</v>
      </c>
      <c r="D8052" s="36" t="s">
        <v>16847</v>
      </c>
      <c r="E8052" s="36" t="s">
        <v>16866</v>
      </c>
      <c r="F8052" s="36" t="s">
        <v>18247</v>
      </c>
      <c r="G8052" s="36" t="s">
        <v>121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4774</v>
      </c>
      <c r="C8053" s="36" t="s">
        <v>120</v>
      </c>
      <c r="D8053" s="36" t="s">
        <v>16849</v>
      </c>
      <c r="E8053" s="36" t="s">
        <v>24920</v>
      </c>
      <c r="F8053" s="36" t="s">
        <v>18247</v>
      </c>
      <c r="G8053" s="36" t="s">
        <v>121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4778</v>
      </c>
      <c r="C8054" s="36" t="s">
        <v>120</v>
      </c>
      <c r="D8054" s="36" t="s">
        <v>16997</v>
      </c>
      <c r="E8054" s="36" t="s">
        <v>16903</v>
      </c>
      <c r="F8054" s="36" t="s">
        <v>18247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4781</v>
      </c>
      <c r="C8055" s="36" t="s">
        <v>120</v>
      </c>
      <c r="D8055" s="36" t="s">
        <v>16851</v>
      </c>
      <c r="E8055" s="36" t="s">
        <v>17239</v>
      </c>
      <c r="F8055" s="36" t="s">
        <v>18247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4785</v>
      </c>
      <c r="C8056" s="36" t="s">
        <v>120</v>
      </c>
      <c r="D8056" s="36" t="s">
        <v>17073</v>
      </c>
      <c r="E8056" s="36" t="s">
        <v>19661</v>
      </c>
      <c r="F8056" s="36" t="s">
        <v>18247</v>
      </c>
      <c r="G8056" s="36" t="s">
        <v>121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4788</v>
      </c>
      <c r="C8057" s="36" t="s">
        <v>120</v>
      </c>
      <c r="D8057" s="36" t="s">
        <v>16998</v>
      </c>
      <c r="E8057" s="36" t="s">
        <v>28606</v>
      </c>
      <c r="F8057" s="36" t="s">
        <v>18247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4794</v>
      </c>
      <c r="C8058" s="36" t="s">
        <v>120</v>
      </c>
      <c r="D8058" s="36" t="s">
        <v>16859</v>
      </c>
      <c r="E8058" s="36" t="s">
        <v>17475</v>
      </c>
      <c r="F8058" s="36" t="s">
        <v>18247</v>
      </c>
      <c r="G8058" s="36" t="s">
        <v>121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10596</v>
      </c>
      <c r="C8059" s="36" t="s">
        <v>120</v>
      </c>
      <c r="D8059" s="36" t="s">
        <v>16861</v>
      </c>
      <c r="E8059" s="36" t="s">
        <v>16994</v>
      </c>
      <c r="F8059" s="36" t="s">
        <v>18248</v>
      </c>
      <c r="G8059" s="36" t="s">
        <v>121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4798</v>
      </c>
      <c r="C8060" s="36" t="s">
        <v>120</v>
      </c>
      <c r="D8060" s="36" t="s">
        <v>16861</v>
      </c>
      <c r="E8060" s="36" t="s">
        <v>19392</v>
      </c>
      <c r="F8060" s="36" t="s">
        <v>18247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4801</v>
      </c>
      <c r="C8061" s="36" t="s">
        <v>120</v>
      </c>
      <c r="D8061" s="36" t="s">
        <v>17003</v>
      </c>
      <c r="E8061" s="36" t="s">
        <v>17606</v>
      </c>
      <c r="F8061" s="36" t="s">
        <v>18248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4802</v>
      </c>
      <c r="C8062" s="36" t="s">
        <v>120</v>
      </c>
      <c r="D8062" s="36" t="s">
        <v>17003</v>
      </c>
      <c r="E8062" s="36" t="s">
        <v>17225</v>
      </c>
      <c r="F8062" s="36" t="s">
        <v>18247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4806</v>
      </c>
      <c r="C8063" s="36" t="s">
        <v>120</v>
      </c>
      <c r="D8063" s="36" t="s">
        <v>16865</v>
      </c>
      <c r="E8063" s="36" t="s">
        <v>16819</v>
      </c>
      <c r="F8063" s="36" t="s">
        <v>18247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21604</v>
      </c>
      <c r="C8064" s="36" t="s">
        <v>120</v>
      </c>
      <c r="D8064" s="36" t="s">
        <v>16867</v>
      </c>
      <c r="E8064" s="36" t="s">
        <v>17343</v>
      </c>
      <c r="F8064" s="36" t="s">
        <v>18247</v>
      </c>
      <c r="G8064" s="36" t="s">
        <v>121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4811</v>
      </c>
      <c r="C8065" s="36" t="s">
        <v>120</v>
      </c>
      <c r="D8065" s="36" t="s">
        <v>16869</v>
      </c>
      <c r="E8065" s="36" t="s">
        <v>22288</v>
      </c>
      <c r="F8065" s="36" t="s">
        <v>18247</v>
      </c>
      <c r="G8065" s="36" t="s">
        <v>121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23459</v>
      </c>
      <c r="C8066" s="36" t="s">
        <v>120</v>
      </c>
      <c r="D8066" s="36" t="s">
        <v>17380</v>
      </c>
      <c r="E8066" s="36" t="s">
        <v>16951</v>
      </c>
      <c r="F8066" s="36" t="s">
        <v>18247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15685</v>
      </c>
      <c r="C8067" s="36" t="s">
        <v>120</v>
      </c>
      <c r="D8067" s="36" t="s">
        <v>17319</v>
      </c>
      <c r="E8067" s="36" t="s">
        <v>16891</v>
      </c>
      <c r="F8067" s="36" t="s">
        <v>18247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4829</v>
      </c>
      <c r="C8068" s="36" t="s">
        <v>120</v>
      </c>
      <c r="D8068" s="36" t="s">
        <v>16873</v>
      </c>
      <c r="E8068" s="36" t="s">
        <v>16937</v>
      </c>
      <c r="F8068" s="36" t="s">
        <v>18247</v>
      </c>
      <c r="G8068" s="36" t="s">
        <v>121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23051</v>
      </c>
      <c r="C8069" s="36" t="s">
        <v>120</v>
      </c>
      <c r="D8069" s="36" t="s">
        <v>17346</v>
      </c>
      <c r="E8069" s="36" t="s">
        <v>16862</v>
      </c>
      <c r="F8069" s="36" t="s">
        <v>18247</v>
      </c>
      <c r="G8069" s="36" t="s">
        <v>121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14056</v>
      </c>
      <c r="C8070" s="36" t="s">
        <v>120</v>
      </c>
      <c r="D8070" s="36" t="s">
        <v>16857</v>
      </c>
      <c r="E8070" s="36" t="s">
        <v>16902</v>
      </c>
      <c r="F8070" s="36" t="s">
        <v>18247</v>
      </c>
      <c r="G8070" s="36" t="s">
        <v>121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14057</v>
      </c>
      <c r="C8071" s="36" t="s">
        <v>120</v>
      </c>
      <c r="D8071" s="36" t="s">
        <v>16869</v>
      </c>
      <c r="E8071" s="36" t="s">
        <v>17710</v>
      </c>
      <c r="F8071" s="36" t="s">
        <v>18249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33</v>
      </c>
      <c r="C8072" s="36" t="s">
        <v>120</v>
      </c>
      <c r="D8072" s="36" t="s">
        <v>16847</v>
      </c>
      <c r="E8072" s="36" t="s">
        <v>17530</v>
      </c>
      <c r="F8072" s="36" t="s">
        <v>18264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4918</v>
      </c>
      <c r="C8073" s="36" t="s">
        <v>120</v>
      </c>
      <c r="D8073" s="36" t="s">
        <v>16997</v>
      </c>
      <c r="E8073" s="36" t="s">
        <v>17814</v>
      </c>
      <c r="F8073" s="36" t="s">
        <v>18264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14211</v>
      </c>
      <c r="C8074" s="36" t="s">
        <v>120</v>
      </c>
      <c r="D8074" s="36" t="s">
        <v>16857</v>
      </c>
      <c r="E8074" s="36" t="s">
        <v>28607</v>
      </c>
      <c r="F8074" s="36" t="s">
        <v>18249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23705</v>
      </c>
      <c r="C8075" s="36" t="s">
        <v>120</v>
      </c>
      <c r="D8075" s="36" t="s">
        <v>16863</v>
      </c>
      <c r="E8075" s="36" t="s">
        <v>21444</v>
      </c>
      <c r="F8075" s="36" t="s">
        <v>18264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4932</v>
      </c>
      <c r="C8076" s="36" t="s">
        <v>120</v>
      </c>
      <c r="D8076" s="36" t="s">
        <v>16865</v>
      </c>
      <c r="E8076" s="36" t="s">
        <v>17497</v>
      </c>
      <c r="F8076" s="36" t="s">
        <v>18264</v>
      </c>
      <c r="G8076" s="36" t="s">
        <v>121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14606</v>
      </c>
      <c r="C8077" s="36" t="s">
        <v>120</v>
      </c>
      <c r="D8077" s="36" t="s">
        <v>17073</v>
      </c>
      <c r="E8077" s="36" t="s">
        <v>17856</v>
      </c>
      <c r="F8077" s="36" t="s">
        <v>18256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14607</v>
      </c>
      <c r="C8078" s="36" t="s">
        <v>120</v>
      </c>
      <c r="D8078" s="36" t="s">
        <v>17259</v>
      </c>
      <c r="E8078" s="36" t="s">
        <v>18633</v>
      </c>
      <c r="F8078" s="36" t="s">
        <v>18256</v>
      </c>
      <c r="G8078" s="36" t="s">
        <v>121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16615</v>
      </c>
      <c r="C8079" s="36" t="s">
        <v>120</v>
      </c>
      <c r="D8079" s="36" t="s">
        <v>17316</v>
      </c>
      <c r="E8079" s="36" t="s">
        <v>17957</v>
      </c>
      <c r="F8079" s="36" t="s">
        <v>18250</v>
      </c>
      <c r="G8079" s="36" t="s">
        <v>121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14469</v>
      </c>
      <c r="C8080" s="36" t="s">
        <v>120</v>
      </c>
      <c r="D8080" s="36" t="s">
        <v>17081</v>
      </c>
      <c r="E8080" s="36" t="s">
        <v>17058</v>
      </c>
      <c r="F8080" s="36" t="s">
        <v>18250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7297</v>
      </c>
      <c r="C8081" s="36" t="s">
        <v>120</v>
      </c>
      <c r="D8081" s="36" t="s">
        <v>17084</v>
      </c>
      <c r="E8081" s="36" t="s">
        <v>16885</v>
      </c>
      <c r="F8081" s="36" t="s">
        <v>18250</v>
      </c>
      <c r="G8081" s="36" t="s">
        <v>121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16616</v>
      </c>
      <c r="C8082" s="36" t="s">
        <v>120</v>
      </c>
      <c r="D8082" s="36" t="s">
        <v>17085</v>
      </c>
      <c r="E8082" s="36" t="s">
        <v>18269</v>
      </c>
      <c r="F8082" s="36" t="s">
        <v>18250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16617</v>
      </c>
      <c r="C8083" s="36" t="s">
        <v>120</v>
      </c>
      <c r="D8083" s="36" t="s">
        <v>17086</v>
      </c>
      <c r="E8083" s="36" t="s">
        <v>17502</v>
      </c>
      <c r="F8083" s="36" t="s">
        <v>18250</v>
      </c>
      <c r="G8083" s="36" t="s">
        <v>121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16618</v>
      </c>
      <c r="C8084" s="36" t="s">
        <v>120</v>
      </c>
      <c r="D8084" s="36" t="s">
        <v>17063</v>
      </c>
      <c r="E8084" s="36" t="s">
        <v>17396</v>
      </c>
      <c r="F8084" s="36" t="s">
        <v>18250</v>
      </c>
      <c r="G8084" s="36" t="s">
        <v>121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16619</v>
      </c>
      <c r="C8085" s="36" t="s">
        <v>120</v>
      </c>
      <c r="D8085" s="36" t="s">
        <v>16844</v>
      </c>
      <c r="E8085" s="36" t="s">
        <v>18270</v>
      </c>
      <c r="F8085" s="36" t="s">
        <v>18250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15662</v>
      </c>
      <c r="C8086" s="36" t="s">
        <v>120</v>
      </c>
      <c r="D8086" s="36" t="s">
        <v>17065</v>
      </c>
      <c r="E8086" s="36" t="s">
        <v>21490</v>
      </c>
      <c r="F8086" s="36" t="s">
        <v>18250</v>
      </c>
      <c r="G8086" s="36" t="s">
        <v>123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16620</v>
      </c>
      <c r="C8087" s="36" t="s">
        <v>120</v>
      </c>
      <c r="D8087" s="36" t="s">
        <v>16849</v>
      </c>
      <c r="E8087" s="36" t="s">
        <v>16994</v>
      </c>
      <c r="F8087" s="36" t="s">
        <v>18250</v>
      </c>
      <c r="G8087" s="36" t="s">
        <v>121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15620</v>
      </c>
      <c r="C8088" s="36" t="s">
        <v>120</v>
      </c>
      <c r="D8088" s="36" t="s">
        <v>16997</v>
      </c>
      <c r="E8088" s="36" t="s">
        <v>17662</v>
      </c>
      <c r="F8088" s="36" t="s">
        <v>18254</v>
      </c>
      <c r="G8088" s="36" t="s">
        <v>121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13533</v>
      </c>
      <c r="C8089" s="36" t="s">
        <v>120</v>
      </c>
      <c r="D8089" s="36" t="s">
        <v>16851</v>
      </c>
      <c r="E8089" s="36" t="s">
        <v>16819</v>
      </c>
      <c r="F8089" s="36" t="s">
        <v>18250</v>
      </c>
      <c r="G8089" s="36" t="s">
        <v>121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14898</v>
      </c>
      <c r="C8090" s="36" t="s">
        <v>120</v>
      </c>
      <c r="D8090" s="36" t="s">
        <v>17073</v>
      </c>
      <c r="E8090" s="36" t="s">
        <v>16821</v>
      </c>
      <c r="F8090" s="36" t="s">
        <v>18250</v>
      </c>
      <c r="G8090" s="36" t="s">
        <v>121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16621</v>
      </c>
      <c r="C8091" s="36" t="s">
        <v>120</v>
      </c>
      <c r="D8091" s="36" t="s">
        <v>16853</v>
      </c>
      <c r="E8091" s="36" t="s">
        <v>17159</v>
      </c>
      <c r="F8091" s="36" t="s">
        <v>18250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19948</v>
      </c>
      <c r="C8092" s="36" t="s">
        <v>120</v>
      </c>
      <c r="D8092" s="36" t="s">
        <v>16998</v>
      </c>
      <c r="E8092" s="36" t="s">
        <v>16898</v>
      </c>
      <c r="F8092" s="36" t="s">
        <v>18250</v>
      </c>
      <c r="G8092" s="36" t="s">
        <v>121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7301</v>
      </c>
      <c r="C8093" s="36" t="s">
        <v>120</v>
      </c>
      <c r="D8093" s="36" t="s">
        <v>16999</v>
      </c>
      <c r="E8093" s="36" t="s">
        <v>17256</v>
      </c>
      <c r="F8093" s="36" t="s">
        <v>18250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15118</v>
      </c>
      <c r="C8094" s="36" t="s">
        <v>120</v>
      </c>
      <c r="D8094" s="36" t="s">
        <v>16857</v>
      </c>
      <c r="E8094" s="36" t="s">
        <v>17020</v>
      </c>
      <c r="F8094" s="36" t="s">
        <v>18250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7706</v>
      </c>
      <c r="C8095" s="36" t="s">
        <v>120</v>
      </c>
      <c r="D8095" s="36" t="s">
        <v>16859</v>
      </c>
      <c r="E8095" s="36" t="s">
        <v>17403</v>
      </c>
      <c r="F8095" s="36" t="s">
        <v>18250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20505</v>
      </c>
      <c r="C8096" s="36" t="s">
        <v>120</v>
      </c>
      <c r="D8096" s="36" t="s">
        <v>17003</v>
      </c>
      <c r="E8096" s="36" t="s">
        <v>16895</v>
      </c>
      <c r="F8096" s="36" t="s">
        <v>18250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21605</v>
      </c>
      <c r="C8097" s="36" t="s">
        <v>120</v>
      </c>
      <c r="D8097" s="36" t="s">
        <v>16865</v>
      </c>
      <c r="E8097" s="36" t="s">
        <v>18257</v>
      </c>
      <c r="F8097" s="36" t="s">
        <v>18250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21606</v>
      </c>
      <c r="C8098" s="36" t="s">
        <v>120</v>
      </c>
      <c r="D8098" s="36" t="s">
        <v>16867</v>
      </c>
      <c r="E8098" s="36" t="s">
        <v>17605</v>
      </c>
      <c r="F8098" s="36" t="s">
        <v>18250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21784</v>
      </c>
      <c r="C8099" s="36" t="s">
        <v>120</v>
      </c>
      <c r="D8099" s="36" t="s">
        <v>16869</v>
      </c>
      <c r="E8099" s="36" t="s">
        <v>18358</v>
      </c>
      <c r="F8099" s="36" t="s">
        <v>18250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23460</v>
      </c>
      <c r="C8100" s="36" t="s">
        <v>120</v>
      </c>
      <c r="D8100" s="36" t="s">
        <v>17380</v>
      </c>
      <c r="E8100" s="36" t="s">
        <v>16822</v>
      </c>
      <c r="F8100" s="36" t="s">
        <v>18250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25638</v>
      </c>
      <c r="C8101" s="36" t="s">
        <v>120</v>
      </c>
      <c r="D8101" s="36" t="s">
        <v>17259</v>
      </c>
      <c r="E8101" s="36" t="s">
        <v>16819</v>
      </c>
      <c r="F8101" s="36" t="s">
        <v>18250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19815</v>
      </c>
      <c r="C8102" s="36" t="s">
        <v>120</v>
      </c>
      <c r="D8102" s="36" t="s">
        <v>17003</v>
      </c>
      <c r="E8102" s="36" t="s">
        <v>17610</v>
      </c>
      <c r="F8102" s="36" t="s">
        <v>18262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19763</v>
      </c>
      <c r="C8103" s="36" t="s">
        <v>120</v>
      </c>
      <c r="D8103" s="36" t="s">
        <v>17381</v>
      </c>
      <c r="E8103" s="36" t="s">
        <v>17040</v>
      </c>
      <c r="F8103" s="36" t="s">
        <v>18262</v>
      </c>
      <c r="G8103" s="36" t="s">
        <v>121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8623</v>
      </c>
      <c r="C8104" s="36" t="s">
        <v>120</v>
      </c>
      <c r="D8104" s="36" t="s">
        <v>18508</v>
      </c>
      <c r="E8104" s="36" t="s">
        <v>17030</v>
      </c>
      <c r="F8104" s="36" t="s">
        <v>18265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21395</v>
      </c>
      <c r="C8105" s="36" t="s">
        <v>120</v>
      </c>
      <c r="D8105" s="36" t="s">
        <v>16998</v>
      </c>
      <c r="E8105" s="36" t="s">
        <v>17281</v>
      </c>
      <c r="F8105" s="36" t="s">
        <v>21194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8624</v>
      </c>
      <c r="C8106" s="36" t="s">
        <v>120</v>
      </c>
      <c r="D8106" s="36" t="s">
        <v>18271</v>
      </c>
      <c r="E8106" s="36" t="s">
        <v>21466</v>
      </c>
      <c r="F8106" s="36" t="s">
        <v>18265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8625</v>
      </c>
      <c r="C8107" s="36" t="s">
        <v>120</v>
      </c>
      <c r="D8107" s="36" t="s">
        <v>18272</v>
      </c>
      <c r="E8107" s="36" t="s">
        <v>16895</v>
      </c>
      <c r="F8107" s="36" t="s">
        <v>18265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28608</v>
      </c>
      <c r="C8108" s="36" t="s">
        <v>120</v>
      </c>
      <c r="D8108" s="36" t="s">
        <v>22624</v>
      </c>
      <c r="E8108" s="36" t="s">
        <v>17440</v>
      </c>
      <c r="F8108" s="36" t="s">
        <v>18265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8626</v>
      </c>
      <c r="C8109" s="36" t="s">
        <v>120</v>
      </c>
      <c r="D8109" s="36" t="s">
        <v>18273</v>
      </c>
      <c r="E8109" s="36" t="s">
        <v>17225</v>
      </c>
      <c r="F8109" s="36" t="s">
        <v>18265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8627</v>
      </c>
      <c r="C8110" s="36" t="s">
        <v>120</v>
      </c>
      <c r="D8110" s="36" t="s">
        <v>18274</v>
      </c>
      <c r="E8110" s="36" t="s">
        <v>16835</v>
      </c>
      <c r="F8110" s="36" t="s">
        <v>18265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28609</v>
      </c>
      <c r="C8111" s="36" t="s">
        <v>120</v>
      </c>
      <c r="D8111" s="36" t="s">
        <v>17447</v>
      </c>
      <c r="E8111" s="36" t="s">
        <v>16993</v>
      </c>
      <c r="F8111" s="36" t="s">
        <v>21194</v>
      </c>
      <c r="G8111" s="36" t="s">
        <v>121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28715</v>
      </c>
      <c r="C8112" s="36" t="s">
        <v>120</v>
      </c>
      <c r="D8112" s="36" t="s">
        <v>17371</v>
      </c>
      <c r="E8112" s="36" t="s">
        <v>16819</v>
      </c>
      <c r="F8112" s="36" t="s">
        <v>21194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8628</v>
      </c>
      <c r="C8113" s="36" t="s">
        <v>120</v>
      </c>
      <c r="D8113" s="36" t="s">
        <v>18275</v>
      </c>
      <c r="E8113" s="36" t="s">
        <v>16836</v>
      </c>
      <c r="F8113" s="36" t="s">
        <v>18265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8629</v>
      </c>
      <c r="C8114" s="36" t="s">
        <v>120</v>
      </c>
      <c r="D8114" s="36" t="s">
        <v>18276</v>
      </c>
      <c r="E8114" s="36" t="s">
        <v>17467</v>
      </c>
      <c r="F8114" s="36" t="s">
        <v>18265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8630</v>
      </c>
      <c r="C8115" s="36" t="s">
        <v>120</v>
      </c>
      <c r="D8115" s="36" t="s">
        <v>18277</v>
      </c>
      <c r="E8115" s="36" t="s">
        <v>17283</v>
      </c>
      <c r="F8115" s="36" t="s">
        <v>18265</v>
      </c>
      <c r="G8115" s="36" t="s">
        <v>121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9682</v>
      </c>
      <c r="C8116" s="36" t="s">
        <v>188</v>
      </c>
      <c r="D8116" s="36" t="s">
        <v>17447</v>
      </c>
      <c r="E8116" s="36" t="s">
        <v>17092</v>
      </c>
      <c r="F8116" s="36" t="s">
        <v>18032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8280</v>
      </c>
      <c r="C8117" s="36" t="s">
        <v>188</v>
      </c>
      <c r="D8117" s="36" t="s">
        <v>17013</v>
      </c>
      <c r="E8117" s="36" t="s">
        <v>16819</v>
      </c>
      <c r="F8117" s="36" t="s">
        <v>18032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26481</v>
      </c>
      <c r="C8118" s="36" t="s">
        <v>188</v>
      </c>
      <c r="D8118" s="36" t="s">
        <v>17633</v>
      </c>
      <c r="E8118" s="36" t="s">
        <v>16819</v>
      </c>
      <c r="F8118" s="36" t="s">
        <v>18032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8281</v>
      </c>
      <c r="C8119" s="36" t="s">
        <v>188</v>
      </c>
      <c r="D8119" s="36" t="s">
        <v>17015</v>
      </c>
      <c r="E8119" s="36" t="s">
        <v>16819</v>
      </c>
      <c r="F8119" s="36" t="s">
        <v>18032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8282</v>
      </c>
      <c r="C8120" s="36" t="s">
        <v>188</v>
      </c>
      <c r="D8120" s="36" t="s">
        <v>17016</v>
      </c>
      <c r="E8120" s="36" t="s">
        <v>16819</v>
      </c>
      <c r="F8120" s="36" t="s">
        <v>18032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16812</v>
      </c>
      <c r="C8121" s="36" t="s">
        <v>188</v>
      </c>
      <c r="D8121" s="36" t="s">
        <v>17287</v>
      </c>
      <c r="E8121" s="36" t="s">
        <v>16819</v>
      </c>
      <c r="F8121" s="36" t="s">
        <v>18032</v>
      </c>
      <c r="G8121" s="36" t="s">
        <v>123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16813</v>
      </c>
      <c r="C8122" s="36" t="s">
        <v>188</v>
      </c>
      <c r="D8122" s="36" t="s">
        <v>17289</v>
      </c>
      <c r="E8122" s="36" t="s">
        <v>16821</v>
      </c>
      <c r="F8122" s="36" t="s">
        <v>18032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8283</v>
      </c>
      <c r="C8123" s="36" t="s">
        <v>188</v>
      </c>
      <c r="D8123" s="36" t="s">
        <v>17017</v>
      </c>
      <c r="E8123" s="36" t="s">
        <v>16819</v>
      </c>
      <c r="F8123" s="36" t="s">
        <v>18032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26482</v>
      </c>
      <c r="C8124" s="36" t="s">
        <v>188</v>
      </c>
      <c r="D8124" s="36" t="s">
        <v>17284</v>
      </c>
      <c r="E8124" s="36" t="s">
        <v>16819</v>
      </c>
      <c r="F8124" s="36" t="s">
        <v>18032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26085</v>
      </c>
      <c r="C8125" s="36" t="s">
        <v>188</v>
      </c>
      <c r="D8125" s="36" t="s">
        <v>17286</v>
      </c>
      <c r="E8125" s="36" t="s">
        <v>16819</v>
      </c>
      <c r="F8125" s="36" t="s">
        <v>18032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8284</v>
      </c>
      <c r="C8126" s="36" t="s">
        <v>188</v>
      </c>
      <c r="D8126" s="36" t="s">
        <v>17079</v>
      </c>
      <c r="E8126" s="36" t="s">
        <v>16819</v>
      </c>
      <c r="F8126" s="36" t="s">
        <v>18032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26995</v>
      </c>
      <c r="C8127" s="36" t="s">
        <v>188</v>
      </c>
      <c r="D8127" s="36" t="s">
        <v>17285</v>
      </c>
      <c r="E8127" s="36" t="s">
        <v>16821</v>
      </c>
      <c r="F8127" s="36" t="s">
        <v>18032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8285</v>
      </c>
      <c r="C8128" s="36" t="s">
        <v>188</v>
      </c>
      <c r="D8128" s="36" t="s">
        <v>17080</v>
      </c>
      <c r="E8128" s="36" t="s">
        <v>16819</v>
      </c>
      <c r="F8128" s="36" t="s">
        <v>18032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26996</v>
      </c>
      <c r="C8129" s="36" t="s">
        <v>188</v>
      </c>
      <c r="D8129" s="36" t="s">
        <v>17062</v>
      </c>
      <c r="E8129" s="36" t="s">
        <v>16821</v>
      </c>
      <c r="F8129" s="36" t="s">
        <v>18032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16543</v>
      </c>
      <c r="C8130" s="36" t="s">
        <v>188</v>
      </c>
      <c r="D8130" s="36" t="s">
        <v>16846</v>
      </c>
      <c r="E8130" s="36" t="s">
        <v>16821</v>
      </c>
      <c r="F8130" s="36" t="s">
        <v>18032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8286</v>
      </c>
      <c r="C8131" s="36" t="s">
        <v>188</v>
      </c>
      <c r="D8131" s="36" t="s">
        <v>17081</v>
      </c>
      <c r="E8131" s="36" t="s">
        <v>16819</v>
      </c>
      <c r="F8131" s="36" t="s">
        <v>18032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8287</v>
      </c>
      <c r="C8132" s="36" t="s">
        <v>188</v>
      </c>
      <c r="D8132" s="36" t="s">
        <v>17128</v>
      </c>
      <c r="E8132" s="36" t="s">
        <v>16819</v>
      </c>
      <c r="F8132" s="36" t="s">
        <v>18032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16313</v>
      </c>
      <c r="C8133" s="36" t="s">
        <v>188</v>
      </c>
      <c r="D8133" s="36" t="s">
        <v>17061</v>
      </c>
      <c r="E8133" s="36" t="s">
        <v>16819</v>
      </c>
      <c r="F8133" s="36" t="s">
        <v>18032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16683</v>
      </c>
      <c r="C8134" s="36" t="s">
        <v>188</v>
      </c>
      <c r="D8134" s="36" t="s">
        <v>17288</v>
      </c>
      <c r="E8134" s="36" t="s">
        <v>16819</v>
      </c>
      <c r="F8134" s="36" t="s">
        <v>18032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26</v>
      </c>
      <c r="B8135" s="36" t="s">
        <v>9684</v>
      </c>
      <c r="C8135" s="36" t="s">
        <v>188</v>
      </c>
      <c r="D8135" s="36" t="s">
        <v>17083</v>
      </c>
      <c r="E8135" s="36" t="s">
        <v>16819</v>
      </c>
      <c r="F8135" s="36" t="s">
        <v>18032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16314</v>
      </c>
      <c r="C8136" s="36" t="s">
        <v>188</v>
      </c>
      <c r="D8136" s="36" t="s">
        <v>16851</v>
      </c>
      <c r="E8136" s="36" t="s">
        <v>16822</v>
      </c>
      <c r="F8136" s="36" t="s">
        <v>18032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8288</v>
      </c>
      <c r="C8137" s="36" t="s">
        <v>188</v>
      </c>
      <c r="D8137" s="36" t="s">
        <v>17085</v>
      </c>
      <c r="E8137" s="36" t="s">
        <v>16821</v>
      </c>
      <c r="F8137" s="36" t="s">
        <v>18032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8289</v>
      </c>
      <c r="C8138" s="36" t="s">
        <v>188</v>
      </c>
      <c r="D8138" s="36" t="s">
        <v>17063</v>
      </c>
      <c r="E8138" s="36" t="s">
        <v>16821</v>
      </c>
      <c r="F8138" s="36" t="s">
        <v>18032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8290</v>
      </c>
      <c r="C8139" s="36" t="s">
        <v>188</v>
      </c>
      <c r="D8139" s="36" t="s">
        <v>17064</v>
      </c>
      <c r="E8139" s="36" t="s">
        <v>16821</v>
      </c>
      <c r="F8139" s="36" t="s">
        <v>18032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12357</v>
      </c>
      <c r="C8140" s="36" t="s">
        <v>188</v>
      </c>
      <c r="D8140" s="36" t="s">
        <v>17065</v>
      </c>
      <c r="E8140" s="36" t="s">
        <v>16822</v>
      </c>
      <c r="F8140" s="36" t="s">
        <v>18032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 t="s">
        <v>26</v>
      </c>
      <c r="B8141" s="36" t="s">
        <v>9686</v>
      </c>
      <c r="C8141" s="36" t="s">
        <v>188</v>
      </c>
      <c r="D8141" s="36" t="s">
        <v>16847</v>
      </c>
      <c r="E8141" s="36" t="s">
        <v>16821</v>
      </c>
      <c r="F8141" s="36" t="s">
        <v>18032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7115</v>
      </c>
      <c r="C8142" s="36" t="s">
        <v>188</v>
      </c>
      <c r="D8142" s="36" t="s">
        <v>17067</v>
      </c>
      <c r="E8142" s="36" t="s">
        <v>16822</v>
      </c>
      <c r="F8142" s="36" t="s">
        <v>18032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16315</v>
      </c>
      <c r="C8143" s="36" t="s">
        <v>188</v>
      </c>
      <c r="D8143" s="36" t="s">
        <v>17071</v>
      </c>
      <c r="E8143" s="36" t="s">
        <v>16957</v>
      </c>
      <c r="F8143" s="36" t="s">
        <v>18032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7321</v>
      </c>
      <c r="C8144" s="36" t="s">
        <v>188</v>
      </c>
      <c r="D8144" s="36" t="s">
        <v>17773</v>
      </c>
      <c r="E8144" s="36" t="s">
        <v>16874</v>
      </c>
      <c r="F8144" s="36" t="s">
        <v>18032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8291</v>
      </c>
      <c r="C8145" s="36" t="s">
        <v>188</v>
      </c>
      <c r="D8145" s="36" t="s">
        <v>16997</v>
      </c>
      <c r="E8145" s="36" t="s">
        <v>16822</v>
      </c>
      <c r="F8145" s="36" t="s">
        <v>18032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8292</v>
      </c>
      <c r="C8146" s="36" t="s">
        <v>188</v>
      </c>
      <c r="D8146" s="36" t="s">
        <v>17069</v>
      </c>
      <c r="E8146" s="36" t="s">
        <v>16957</v>
      </c>
      <c r="F8146" s="36" t="s">
        <v>18032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12358</v>
      </c>
      <c r="C8147" s="36" t="s">
        <v>188</v>
      </c>
      <c r="D8147" s="36" t="s">
        <v>17074</v>
      </c>
      <c r="E8147" s="36" t="s">
        <v>16960</v>
      </c>
      <c r="F8147" s="36" t="s">
        <v>18032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14173</v>
      </c>
      <c r="C8148" s="36" t="s">
        <v>188</v>
      </c>
      <c r="D8148" s="36" t="s">
        <v>17531</v>
      </c>
      <c r="E8148" s="36" t="s">
        <v>16823</v>
      </c>
      <c r="F8148" s="36" t="s">
        <v>18032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8293</v>
      </c>
      <c r="C8149" s="36" t="s">
        <v>188</v>
      </c>
      <c r="D8149" s="36" t="s">
        <v>17073</v>
      </c>
      <c r="E8149" s="36" t="s">
        <v>16957</v>
      </c>
      <c r="F8149" s="36" t="s">
        <v>18032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26</v>
      </c>
      <c r="B8150" s="36" t="s">
        <v>7116</v>
      </c>
      <c r="C8150" s="36" t="s">
        <v>188</v>
      </c>
      <c r="D8150" s="36" t="s">
        <v>17291</v>
      </c>
      <c r="E8150" s="36" t="s">
        <v>16958</v>
      </c>
      <c r="F8150" s="36" t="s">
        <v>18032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14174</v>
      </c>
      <c r="C8151" s="36" t="s">
        <v>188</v>
      </c>
      <c r="D8151" s="36" t="s">
        <v>16999</v>
      </c>
      <c r="E8151" s="36" t="s">
        <v>16958</v>
      </c>
      <c r="F8151" s="36" t="s">
        <v>18032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8294</v>
      </c>
      <c r="C8152" s="36" t="s">
        <v>188</v>
      </c>
      <c r="D8152" s="36" t="s">
        <v>16853</v>
      </c>
      <c r="E8152" s="36" t="s">
        <v>16957</v>
      </c>
      <c r="F8152" s="36" t="s">
        <v>18032</v>
      </c>
      <c r="G8152" s="36" t="s">
        <v>123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15170</v>
      </c>
      <c r="C8153" s="36" t="s">
        <v>188</v>
      </c>
      <c r="D8153" s="36" t="s">
        <v>17361</v>
      </c>
      <c r="E8153" s="36" t="s">
        <v>16916</v>
      </c>
      <c r="F8153" s="36" t="s">
        <v>18032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8295</v>
      </c>
      <c r="C8154" s="36" t="s">
        <v>188</v>
      </c>
      <c r="D8154" s="36" t="s">
        <v>16998</v>
      </c>
      <c r="E8154" s="36" t="s">
        <v>16960</v>
      </c>
      <c r="F8154" s="36" t="s">
        <v>18032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7117</v>
      </c>
      <c r="C8155" s="36" t="s">
        <v>188</v>
      </c>
      <c r="D8155" s="36" t="s">
        <v>16855</v>
      </c>
      <c r="E8155" s="36" t="s">
        <v>16958</v>
      </c>
      <c r="F8155" s="36" t="s">
        <v>18032</v>
      </c>
      <c r="G8155" s="36" t="s">
        <v>123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19538</v>
      </c>
      <c r="C8156" s="36" t="s">
        <v>188</v>
      </c>
      <c r="D8156" s="36" t="s">
        <v>17632</v>
      </c>
      <c r="E8156" s="36" t="s">
        <v>16874</v>
      </c>
      <c r="F8156" s="36" t="s">
        <v>18032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26</v>
      </c>
      <c r="B8157" s="36" t="s">
        <v>20659</v>
      </c>
      <c r="C8157" s="36" t="s">
        <v>188</v>
      </c>
      <c r="D8157" s="36" t="s">
        <v>16863</v>
      </c>
      <c r="E8157" s="36" t="s">
        <v>16951</v>
      </c>
      <c r="F8157" s="36" t="s">
        <v>18032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8296</v>
      </c>
      <c r="C8158" s="36" t="s">
        <v>188</v>
      </c>
      <c r="D8158" s="36" t="s">
        <v>16857</v>
      </c>
      <c r="E8158" s="36" t="s">
        <v>16874</v>
      </c>
      <c r="F8158" s="36" t="s">
        <v>18032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14515</v>
      </c>
      <c r="C8159" s="36" t="s">
        <v>188</v>
      </c>
      <c r="D8159" s="36" t="s">
        <v>16859</v>
      </c>
      <c r="E8159" s="36" t="s">
        <v>16874</v>
      </c>
      <c r="F8159" s="36" t="s">
        <v>18032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14175</v>
      </c>
      <c r="C8160" s="36" t="s">
        <v>188</v>
      </c>
      <c r="D8160" s="36" t="s">
        <v>17846</v>
      </c>
      <c r="E8160" s="36" t="s">
        <v>16848</v>
      </c>
      <c r="F8160" s="36" t="s">
        <v>18032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9721</v>
      </c>
      <c r="C8161" s="36" t="s">
        <v>188</v>
      </c>
      <c r="D8161" s="36" t="s">
        <v>18768</v>
      </c>
      <c r="E8161" s="36" t="s">
        <v>16912</v>
      </c>
      <c r="F8161" s="36" t="s">
        <v>18032</v>
      </c>
      <c r="G8161" s="36" t="s">
        <v>123</v>
      </c>
      <c r="H8161" s="1"/>
      <c r="I8161" s="1"/>
      <c r="K8161" s="1"/>
    </row>
    <row r="8162" spans="1:11" customFormat="1" ht="15" hidden="1" x14ac:dyDescent="0.25">
      <c r="A8162" s="36" t="s">
        <v>26</v>
      </c>
      <c r="B8162" s="36" t="s">
        <v>9687</v>
      </c>
      <c r="C8162" s="36" t="s">
        <v>188</v>
      </c>
      <c r="D8162" s="36" t="s">
        <v>16861</v>
      </c>
      <c r="E8162" s="36" t="s">
        <v>16916</v>
      </c>
      <c r="F8162" s="36" t="s">
        <v>18032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16316</v>
      </c>
      <c r="C8163" s="36" t="s">
        <v>188</v>
      </c>
      <c r="D8163" s="36" t="s">
        <v>17925</v>
      </c>
      <c r="E8163" s="36" t="s">
        <v>16875</v>
      </c>
      <c r="F8163" s="36" t="s">
        <v>18032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7118</v>
      </c>
      <c r="C8164" s="36" t="s">
        <v>188</v>
      </c>
      <c r="D8164" s="36" t="s">
        <v>17362</v>
      </c>
      <c r="E8164" s="36" t="s">
        <v>16842</v>
      </c>
      <c r="F8164" s="36" t="s">
        <v>18032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8297</v>
      </c>
      <c r="C8165" s="36" t="s">
        <v>188</v>
      </c>
      <c r="D8165" s="36" t="s">
        <v>17003</v>
      </c>
      <c r="E8165" s="36" t="s">
        <v>16917</v>
      </c>
      <c r="F8165" s="36" t="s">
        <v>18032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26</v>
      </c>
      <c r="B8166" s="36" t="s">
        <v>12880</v>
      </c>
      <c r="C8166" s="36" t="s">
        <v>188</v>
      </c>
      <c r="D8166" s="36" t="s">
        <v>17646</v>
      </c>
      <c r="E8166" s="36" t="s">
        <v>16968</v>
      </c>
      <c r="F8166" s="36" t="s">
        <v>18032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20660</v>
      </c>
      <c r="C8167" s="36" t="s">
        <v>188</v>
      </c>
      <c r="D8167" s="36" t="s">
        <v>17944</v>
      </c>
      <c r="E8167" s="36" t="s">
        <v>16852</v>
      </c>
      <c r="F8167" s="36" t="s">
        <v>18032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14198</v>
      </c>
      <c r="C8168" s="36" t="s">
        <v>188</v>
      </c>
      <c r="D8168" s="36" t="s">
        <v>17005</v>
      </c>
      <c r="E8168" s="36" t="s">
        <v>16917</v>
      </c>
      <c r="F8168" s="36" t="s">
        <v>18032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19539</v>
      </c>
      <c r="C8169" s="36" t="s">
        <v>188</v>
      </c>
      <c r="D8169" s="36" t="s">
        <v>17364</v>
      </c>
      <c r="E8169" s="36" t="s">
        <v>16929</v>
      </c>
      <c r="F8169" s="36" t="s">
        <v>18032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8298</v>
      </c>
      <c r="C8170" s="36" t="s">
        <v>188</v>
      </c>
      <c r="D8170" s="36" t="s">
        <v>16865</v>
      </c>
      <c r="E8170" s="36" t="s">
        <v>16876</v>
      </c>
      <c r="F8170" s="36" t="s">
        <v>18032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23815</v>
      </c>
      <c r="C8171" s="36" t="s">
        <v>188</v>
      </c>
      <c r="D8171" s="36" t="s">
        <v>23805</v>
      </c>
      <c r="E8171" s="36" t="s">
        <v>16920</v>
      </c>
      <c r="F8171" s="36" t="s">
        <v>18032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26</v>
      </c>
      <c r="B8172" s="36" t="s">
        <v>7119</v>
      </c>
      <c r="C8172" s="36" t="s">
        <v>188</v>
      </c>
      <c r="D8172" s="36" t="s">
        <v>17661</v>
      </c>
      <c r="E8172" s="36" t="s">
        <v>16825</v>
      </c>
      <c r="F8172" s="36" t="s">
        <v>18032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15171</v>
      </c>
      <c r="C8173" s="36" t="s">
        <v>188</v>
      </c>
      <c r="D8173" s="36" t="s">
        <v>17363</v>
      </c>
      <c r="E8173" s="36" t="s">
        <v>17050</v>
      </c>
      <c r="F8173" s="36" t="s">
        <v>18032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26</v>
      </c>
      <c r="B8174" s="36" t="s">
        <v>8299</v>
      </c>
      <c r="C8174" s="36" t="s">
        <v>188</v>
      </c>
      <c r="D8174" s="36" t="s">
        <v>16867</v>
      </c>
      <c r="E8174" s="36" t="s">
        <v>16924</v>
      </c>
      <c r="F8174" s="36" t="s">
        <v>18032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24099</v>
      </c>
      <c r="C8175" s="36" t="s">
        <v>188</v>
      </c>
      <c r="D8175" s="36" t="s">
        <v>24030</v>
      </c>
      <c r="E8175" s="36" t="s">
        <v>16819</v>
      </c>
      <c r="F8175" s="36" t="s">
        <v>18032</v>
      </c>
      <c r="G8175" s="36" t="s">
        <v>123</v>
      </c>
      <c r="H8175" s="1"/>
      <c r="I8175" s="1"/>
      <c r="K8175" s="1"/>
    </row>
    <row r="8176" spans="1:11" customFormat="1" ht="15" hidden="1" x14ac:dyDescent="0.25">
      <c r="A8176" s="36" t="s">
        <v>26</v>
      </c>
      <c r="B8176" s="36" t="s">
        <v>29012</v>
      </c>
      <c r="C8176" s="36" t="s">
        <v>188</v>
      </c>
      <c r="D8176" s="36" t="s">
        <v>18002</v>
      </c>
      <c r="E8176" s="36" t="s">
        <v>16967</v>
      </c>
      <c r="F8176" s="36" t="s">
        <v>18032</v>
      </c>
      <c r="G8176" s="36" t="s">
        <v>123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14176</v>
      </c>
      <c r="C8177" s="36" t="s">
        <v>188</v>
      </c>
      <c r="D8177" s="36" t="s">
        <v>17010</v>
      </c>
      <c r="E8177" s="36" t="s">
        <v>17006</v>
      </c>
      <c r="F8177" s="36" t="s">
        <v>18032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26</v>
      </c>
      <c r="B8178" s="36" t="s">
        <v>29013</v>
      </c>
      <c r="C8178" s="36" t="s">
        <v>188</v>
      </c>
      <c r="D8178" s="36" t="s">
        <v>17077</v>
      </c>
      <c r="E8178" s="36" t="s">
        <v>16858</v>
      </c>
      <c r="F8178" s="36" t="s">
        <v>18032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8300</v>
      </c>
      <c r="C8179" s="36" t="s">
        <v>188</v>
      </c>
      <c r="D8179" s="36" t="s">
        <v>16869</v>
      </c>
      <c r="E8179" s="36" t="s">
        <v>17546</v>
      </c>
      <c r="F8179" s="36" t="s">
        <v>18032</v>
      </c>
      <c r="G8179" s="36" t="s">
        <v>123</v>
      </c>
      <c r="H8179" s="1"/>
      <c r="I8179" s="1"/>
      <c r="K8179" s="1"/>
    </row>
    <row r="8180" spans="1:11" customFormat="1" ht="15" hidden="1" x14ac:dyDescent="0.25">
      <c r="A8180" s="36" t="s">
        <v>26</v>
      </c>
      <c r="B8180" s="36" t="s">
        <v>15178</v>
      </c>
      <c r="C8180" s="36" t="s">
        <v>188</v>
      </c>
      <c r="D8180" s="36" t="s">
        <v>17012</v>
      </c>
      <c r="E8180" s="36" t="s">
        <v>16932</v>
      </c>
      <c r="F8180" s="36" t="s">
        <v>18032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26086</v>
      </c>
      <c r="C8181" s="36" t="s">
        <v>188</v>
      </c>
      <c r="D8181" s="36" t="s">
        <v>16871</v>
      </c>
      <c r="E8181" s="36" t="s">
        <v>16819</v>
      </c>
      <c r="F8181" s="36" t="s">
        <v>18032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26</v>
      </c>
      <c r="B8182" s="36" t="s">
        <v>8301</v>
      </c>
      <c r="C8182" s="36" t="s">
        <v>188</v>
      </c>
      <c r="D8182" s="36" t="s">
        <v>17847</v>
      </c>
      <c r="E8182" s="36" t="s">
        <v>17237</v>
      </c>
      <c r="F8182" s="36" t="s">
        <v>18032</v>
      </c>
      <c r="G8182" s="36" t="s">
        <v>123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8302</v>
      </c>
      <c r="C8183" s="36" t="s">
        <v>188</v>
      </c>
      <c r="D8183" s="36" t="s">
        <v>17380</v>
      </c>
      <c r="E8183" s="36" t="s">
        <v>17055</v>
      </c>
      <c r="F8183" s="36" t="s">
        <v>18032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26</v>
      </c>
      <c r="B8184" s="36" t="s">
        <v>26413</v>
      </c>
      <c r="C8184" s="36" t="s">
        <v>188</v>
      </c>
      <c r="D8184" s="36" t="s">
        <v>17366</v>
      </c>
      <c r="E8184" s="36" t="s">
        <v>17368</v>
      </c>
      <c r="F8184" s="36" t="s">
        <v>18032</v>
      </c>
      <c r="G8184" s="36" t="s">
        <v>123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16317</v>
      </c>
      <c r="C8185" s="36" t="s">
        <v>188</v>
      </c>
      <c r="D8185" s="36" t="s">
        <v>17369</v>
      </c>
      <c r="E8185" s="36" t="s">
        <v>17478</v>
      </c>
      <c r="F8185" s="36" t="s">
        <v>18032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8303</v>
      </c>
      <c r="C8186" s="36" t="s">
        <v>188</v>
      </c>
      <c r="D8186" s="36" t="s">
        <v>17774</v>
      </c>
      <c r="E8186" s="36" t="s">
        <v>17405</v>
      </c>
      <c r="F8186" s="36" t="s">
        <v>18032</v>
      </c>
      <c r="G8186" s="36" t="s">
        <v>123</v>
      </c>
      <c r="H8186" s="1"/>
      <c r="I8186" s="1"/>
      <c r="K8186" s="1"/>
    </row>
    <row r="8187" spans="1:11" customFormat="1" ht="15" hidden="1" x14ac:dyDescent="0.25">
      <c r="A8187" s="36" t="s">
        <v>26</v>
      </c>
      <c r="B8187" s="36" t="s">
        <v>8304</v>
      </c>
      <c r="C8187" s="36" t="s">
        <v>188</v>
      </c>
      <c r="D8187" s="36" t="s">
        <v>17259</v>
      </c>
      <c r="E8187" s="36" t="s">
        <v>16829</v>
      </c>
      <c r="F8187" s="36" t="s">
        <v>18032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16318</v>
      </c>
      <c r="C8188" s="36" t="s">
        <v>188</v>
      </c>
      <c r="D8188" s="36" t="s">
        <v>17319</v>
      </c>
      <c r="E8188" s="36" t="s">
        <v>17504</v>
      </c>
      <c r="F8188" s="36" t="s">
        <v>18032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26087</v>
      </c>
      <c r="C8189" s="36" t="s">
        <v>188</v>
      </c>
      <c r="D8189" s="36" t="s">
        <v>17370</v>
      </c>
      <c r="E8189" s="36" t="s">
        <v>17604</v>
      </c>
      <c r="F8189" s="36" t="s">
        <v>18032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8305</v>
      </c>
      <c r="C8190" s="36" t="s">
        <v>188</v>
      </c>
      <c r="D8190" s="36" t="s">
        <v>17381</v>
      </c>
      <c r="E8190" s="36" t="s">
        <v>16949</v>
      </c>
      <c r="F8190" s="36" t="s">
        <v>18032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15172</v>
      </c>
      <c r="C8191" s="36" t="s">
        <v>188</v>
      </c>
      <c r="D8191" s="36" t="s">
        <v>17371</v>
      </c>
      <c r="E8191" s="36" t="s">
        <v>17256</v>
      </c>
      <c r="F8191" s="36" t="s">
        <v>18032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8306</v>
      </c>
      <c r="C8192" s="36" t="s">
        <v>188</v>
      </c>
      <c r="D8192" s="36" t="s">
        <v>16873</v>
      </c>
      <c r="E8192" s="36" t="s">
        <v>17159</v>
      </c>
      <c r="F8192" s="36" t="s">
        <v>18032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25437</v>
      </c>
      <c r="C8193" s="36" t="s">
        <v>188</v>
      </c>
      <c r="D8193" s="36" t="s">
        <v>17773</v>
      </c>
      <c r="E8193" s="36" t="s">
        <v>16993</v>
      </c>
      <c r="F8193" s="36" t="s">
        <v>18032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21151</v>
      </c>
      <c r="C8194" s="36" t="s">
        <v>188</v>
      </c>
      <c r="D8194" s="36" t="s">
        <v>17721</v>
      </c>
      <c r="E8194" s="36" t="s">
        <v>17162</v>
      </c>
      <c r="F8194" s="36" t="s">
        <v>18032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12359</v>
      </c>
      <c r="C8195" s="36" t="s">
        <v>188</v>
      </c>
      <c r="D8195" s="36" t="s">
        <v>17346</v>
      </c>
      <c r="E8195" s="36" t="s">
        <v>18170</v>
      </c>
      <c r="F8195" s="36" t="s">
        <v>18032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7322</v>
      </c>
      <c r="C8196" s="36" t="s">
        <v>188</v>
      </c>
      <c r="D8196" s="36" t="s">
        <v>17346</v>
      </c>
      <c r="E8196" s="36" t="s">
        <v>17713</v>
      </c>
      <c r="F8196" s="36" t="s">
        <v>18032</v>
      </c>
      <c r="G8196" s="36" t="s">
        <v>123</v>
      </c>
      <c r="H8196" s="1"/>
      <c r="I8196" s="1"/>
      <c r="K8196" s="1"/>
    </row>
    <row r="8197" spans="1:11" customFormat="1" ht="15" hidden="1" x14ac:dyDescent="0.25">
      <c r="A8197" s="36" t="s">
        <v>26</v>
      </c>
      <c r="B8197" s="36" t="s">
        <v>7323</v>
      </c>
      <c r="C8197" s="36" t="s">
        <v>188</v>
      </c>
      <c r="D8197" s="36" t="s">
        <v>17347</v>
      </c>
      <c r="E8197" s="36" t="s">
        <v>17553</v>
      </c>
      <c r="F8197" s="36" t="s">
        <v>18032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26</v>
      </c>
      <c r="B8198" s="36" t="s">
        <v>25783</v>
      </c>
      <c r="C8198" s="36" t="s">
        <v>188</v>
      </c>
      <c r="D8198" s="36" t="s">
        <v>17715</v>
      </c>
      <c r="E8198" s="36" t="s">
        <v>24889</v>
      </c>
      <c r="F8198" s="36" t="s">
        <v>18032</v>
      </c>
      <c r="G8198" s="36" t="s">
        <v>123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21889</v>
      </c>
      <c r="C8199" s="36" t="s">
        <v>188</v>
      </c>
      <c r="D8199" s="36" t="s">
        <v>17348</v>
      </c>
      <c r="E8199" s="36" t="s">
        <v>17325</v>
      </c>
      <c r="F8199" s="36" t="s">
        <v>18032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26088</v>
      </c>
      <c r="C8200" s="36" t="s">
        <v>188</v>
      </c>
      <c r="D8200" s="36" t="s">
        <v>17509</v>
      </c>
      <c r="E8200" s="36" t="s">
        <v>17908</v>
      </c>
      <c r="F8200" s="36" t="s">
        <v>18032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25784</v>
      </c>
      <c r="C8201" s="36" t="s">
        <v>188</v>
      </c>
      <c r="D8201" s="36" t="s">
        <v>17444</v>
      </c>
      <c r="E8201" s="36" t="s">
        <v>16897</v>
      </c>
      <c r="F8201" s="36" t="s">
        <v>18032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25785</v>
      </c>
      <c r="C8202" s="36" t="s">
        <v>188</v>
      </c>
      <c r="D8202" s="36" t="s">
        <v>17096</v>
      </c>
      <c r="E8202" s="36" t="s">
        <v>17614</v>
      </c>
      <c r="F8202" s="36" t="s">
        <v>18032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25786</v>
      </c>
      <c r="C8203" s="36" t="s">
        <v>188</v>
      </c>
      <c r="D8203" s="36" t="s">
        <v>17042</v>
      </c>
      <c r="E8203" s="36" t="s">
        <v>18167</v>
      </c>
      <c r="F8203" s="36" t="s">
        <v>18032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26089</v>
      </c>
      <c r="C8204" s="36" t="s">
        <v>188</v>
      </c>
      <c r="D8204" s="36" t="s">
        <v>17349</v>
      </c>
      <c r="E8204" s="36" t="s">
        <v>17608</v>
      </c>
      <c r="F8204" s="36" t="s">
        <v>18032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26090</v>
      </c>
      <c r="C8205" s="36" t="s">
        <v>188</v>
      </c>
      <c r="D8205" s="36" t="s">
        <v>17463</v>
      </c>
      <c r="E8205" s="36" t="s">
        <v>17227</v>
      </c>
      <c r="F8205" s="36" t="s">
        <v>18032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26875</v>
      </c>
      <c r="C8206" s="36" t="s">
        <v>188</v>
      </c>
      <c r="D8206" s="36" t="s">
        <v>17046</v>
      </c>
      <c r="E8206" s="36" t="s">
        <v>17667</v>
      </c>
      <c r="F8206" s="36" t="s">
        <v>18032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8307</v>
      </c>
      <c r="C8207" s="36" t="s">
        <v>188</v>
      </c>
      <c r="D8207" s="36" t="s">
        <v>17120</v>
      </c>
      <c r="E8207" s="36" t="s">
        <v>16819</v>
      </c>
      <c r="F8207" s="36" t="s">
        <v>18032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26876</v>
      </c>
      <c r="C8208" s="36" t="s">
        <v>188</v>
      </c>
      <c r="D8208" s="36" t="s">
        <v>17933</v>
      </c>
      <c r="E8208" s="36" t="s">
        <v>26877</v>
      </c>
      <c r="F8208" s="36" t="s">
        <v>18032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8308</v>
      </c>
      <c r="C8209" s="36" t="s">
        <v>188</v>
      </c>
      <c r="D8209" s="36" t="s">
        <v>17123</v>
      </c>
      <c r="E8209" s="36" t="s">
        <v>16819</v>
      </c>
      <c r="F8209" s="36" t="s">
        <v>18032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8309</v>
      </c>
      <c r="C8210" s="36" t="s">
        <v>188</v>
      </c>
      <c r="D8210" s="36" t="s">
        <v>17126</v>
      </c>
      <c r="E8210" s="36" t="s">
        <v>16819</v>
      </c>
      <c r="F8210" s="36" t="s">
        <v>18032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8310</v>
      </c>
      <c r="C8211" s="36" t="s">
        <v>188</v>
      </c>
      <c r="D8211" s="36" t="s">
        <v>17316</v>
      </c>
      <c r="E8211" s="36" t="s">
        <v>16819</v>
      </c>
      <c r="F8211" s="36" t="s">
        <v>18032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8311</v>
      </c>
      <c r="C8212" s="36" t="s">
        <v>188</v>
      </c>
      <c r="D8212" s="36" t="s">
        <v>17082</v>
      </c>
      <c r="E8212" s="36" t="s">
        <v>16819</v>
      </c>
      <c r="F8212" s="36" t="s">
        <v>18032</v>
      </c>
      <c r="G8212" s="36" t="s">
        <v>123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8312</v>
      </c>
      <c r="C8213" s="36" t="s">
        <v>188</v>
      </c>
      <c r="D8213" s="36" t="s">
        <v>17084</v>
      </c>
      <c r="E8213" s="36" t="s">
        <v>16819</v>
      </c>
      <c r="F8213" s="36" t="s">
        <v>18032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8313</v>
      </c>
      <c r="C8214" s="36" t="s">
        <v>188</v>
      </c>
      <c r="D8214" s="36" t="s">
        <v>17086</v>
      </c>
      <c r="E8214" s="36" t="s">
        <v>16819</v>
      </c>
      <c r="F8214" s="36" t="s">
        <v>18032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8314</v>
      </c>
      <c r="C8215" s="36" t="s">
        <v>188</v>
      </c>
      <c r="D8215" s="36" t="s">
        <v>16844</v>
      </c>
      <c r="E8215" s="36" t="s">
        <v>16821</v>
      </c>
      <c r="F8215" s="36" t="s">
        <v>18032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8315</v>
      </c>
      <c r="C8216" s="36" t="s">
        <v>188</v>
      </c>
      <c r="D8216" s="36" t="s">
        <v>16849</v>
      </c>
      <c r="E8216" s="36" t="s">
        <v>16822</v>
      </c>
      <c r="F8216" s="36" t="s">
        <v>18032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7120</v>
      </c>
      <c r="C8217" s="36" t="s">
        <v>188</v>
      </c>
      <c r="D8217" s="36" t="s">
        <v>17005</v>
      </c>
      <c r="E8217" s="36" t="s">
        <v>16819</v>
      </c>
      <c r="F8217" s="36" t="s">
        <v>18032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8316</v>
      </c>
      <c r="C8218" s="36" t="s">
        <v>188</v>
      </c>
      <c r="D8218" s="36" t="s">
        <v>17008</v>
      </c>
      <c r="E8218" s="36" t="s">
        <v>17359</v>
      </c>
      <c r="F8218" s="36" t="s">
        <v>18032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7121</v>
      </c>
      <c r="C8219" s="36" t="s">
        <v>188</v>
      </c>
      <c r="D8219" s="36" t="s">
        <v>17010</v>
      </c>
      <c r="E8219" s="36" t="s">
        <v>16819</v>
      </c>
      <c r="F8219" s="36" t="s">
        <v>18032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7324</v>
      </c>
      <c r="C8220" s="36" t="s">
        <v>188</v>
      </c>
      <c r="D8220" s="36" t="s">
        <v>17012</v>
      </c>
      <c r="E8220" s="36" t="s">
        <v>16862</v>
      </c>
      <c r="F8220" s="36" t="s">
        <v>18032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8317</v>
      </c>
      <c r="C8221" s="36" t="s">
        <v>188</v>
      </c>
      <c r="D8221" s="36" t="s">
        <v>17318</v>
      </c>
      <c r="E8221" s="36" t="s">
        <v>17420</v>
      </c>
      <c r="F8221" s="36" t="s">
        <v>18032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7325</v>
      </c>
      <c r="C8222" s="36" t="s">
        <v>188</v>
      </c>
      <c r="D8222" s="36" t="s">
        <v>17319</v>
      </c>
      <c r="E8222" s="36" t="s">
        <v>17457</v>
      </c>
      <c r="F8222" s="36" t="s">
        <v>18032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20661</v>
      </c>
      <c r="C8223" s="36" t="s">
        <v>188</v>
      </c>
      <c r="D8223" s="36" t="s">
        <v>17312</v>
      </c>
      <c r="E8223" s="36" t="s">
        <v>16819</v>
      </c>
      <c r="F8223" s="36" t="s">
        <v>18032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8318</v>
      </c>
      <c r="C8224" s="36" t="s">
        <v>188</v>
      </c>
      <c r="D8224" s="36" t="s">
        <v>17145</v>
      </c>
      <c r="E8224" s="36" t="s">
        <v>16819</v>
      </c>
      <c r="F8224" s="36" t="s">
        <v>18032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7326</v>
      </c>
      <c r="C8225" s="36" t="s">
        <v>188</v>
      </c>
      <c r="D8225" s="36" t="s">
        <v>17147</v>
      </c>
      <c r="E8225" s="36" t="s">
        <v>16819</v>
      </c>
      <c r="F8225" s="36" t="s">
        <v>18032</v>
      </c>
      <c r="G8225" s="36" t="s">
        <v>123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8319</v>
      </c>
      <c r="C8226" s="36" t="s">
        <v>188</v>
      </c>
      <c r="D8226" s="36" t="s">
        <v>17150</v>
      </c>
      <c r="E8226" s="36" t="s">
        <v>16819</v>
      </c>
      <c r="F8226" s="36" t="s">
        <v>18032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5026</v>
      </c>
      <c r="C8227" s="36" t="s">
        <v>188</v>
      </c>
      <c r="D8227" s="36" t="s">
        <v>17135</v>
      </c>
      <c r="E8227" s="36" t="s">
        <v>16960</v>
      </c>
      <c r="F8227" s="36" t="s">
        <v>18263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5027</v>
      </c>
      <c r="C8228" s="36" t="s">
        <v>188</v>
      </c>
      <c r="D8228" s="36" t="s">
        <v>17143</v>
      </c>
      <c r="E8228" s="36" t="s">
        <v>16845</v>
      </c>
      <c r="F8228" s="36" t="s">
        <v>18263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5023</v>
      </c>
      <c r="C8229" s="36" t="s">
        <v>188</v>
      </c>
      <c r="D8229" s="36" t="s">
        <v>17013</v>
      </c>
      <c r="E8229" s="36" t="s">
        <v>16917</v>
      </c>
      <c r="F8229" s="36" t="s">
        <v>18263</v>
      </c>
      <c r="G8229" s="36" t="s">
        <v>123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27956</v>
      </c>
      <c r="C8230" s="36" t="s">
        <v>188</v>
      </c>
      <c r="D8230" s="36" t="s">
        <v>17316</v>
      </c>
      <c r="E8230" s="36" t="s">
        <v>16822</v>
      </c>
      <c r="F8230" s="36" t="s">
        <v>18199</v>
      </c>
      <c r="G8230" s="36" t="s">
        <v>123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12360</v>
      </c>
      <c r="C8231" s="36" t="s">
        <v>188</v>
      </c>
      <c r="D8231" s="36" t="s">
        <v>17081</v>
      </c>
      <c r="E8231" s="36" t="s">
        <v>16822</v>
      </c>
      <c r="F8231" s="36" t="s">
        <v>18199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16767</v>
      </c>
      <c r="C8232" s="36" t="s">
        <v>188</v>
      </c>
      <c r="D8232" s="36" t="s">
        <v>17083</v>
      </c>
      <c r="E8232" s="36" t="s">
        <v>16957</v>
      </c>
      <c r="F8232" s="36" t="s">
        <v>18199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27957</v>
      </c>
      <c r="C8233" s="36" t="s">
        <v>188</v>
      </c>
      <c r="D8233" s="36" t="s">
        <v>16844</v>
      </c>
      <c r="E8233" s="36" t="s">
        <v>16874</v>
      </c>
      <c r="F8233" s="36" t="s">
        <v>18199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21255</v>
      </c>
      <c r="C8234" s="36" t="s">
        <v>188</v>
      </c>
      <c r="D8234" s="36" t="s">
        <v>16846</v>
      </c>
      <c r="E8234" s="36" t="s">
        <v>16874</v>
      </c>
      <c r="F8234" s="36" t="s">
        <v>18199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15882</v>
      </c>
      <c r="C8235" s="36" t="s">
        <v>188</v>
      </c>
      <c r="D8235" s="36" t="s">
        <v>16847</v>
      </c>
      <c r="E8235" s="36" t="s">
        <v>16874</v>
      </c>
      <c r="F8235" s="36" t="s">
        <v>18199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20778</v>
      </c>
      <c r="C8236" s="36" t="s">
        <v>188</v>
      </c>
      <c r="D8236" s="36" t="s">
        <v>17065</v>
      </c>
      <c r="E8236" s="36" t="s">
        <v>16916</v>
      </c>
      <c r="F8236" s="36" t="s">
        <v>18199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27958</v>
      </c>
      <c r="C8237" s="36" t="s">
        <v>188</v>
      </c>
      <c r="D8237" s="36" t="s">
        <v>16849</v>
      </c>
      <c r="E8237" s="36" t="s">
        <v>16912</v>
      </c>
      <c r="F8237" s="36" t="s">
        <v>18199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20779</v>
      </c>
      <c r="C8238" s="36" t="s">
        <v>188</v>
      </c>
      <c r="D8238" s="36" t="s">
        <v>17067</v>
      </c>
      <c r="E8238" s="36" t="s">
        <v>16912</v>
      </c>
      <c r="F8238" s="36" t="s">
        <v>18199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8631</v>
      </c>
      <c r="C8239" s="36" t="s">
        <v>188</v>
      </c>
      <c r="D8239" s="36" t="s">
        <v>16997</v>
      </c>
      <c r="E8239" s="36" t="s">
        <v>16875</v>
      </c>
      <c r="F8239" s="36" t="s">
        <v>18199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21426</v>
      </c>
      <c r="C8240" s="36" t="s">
        <v>188</v>
      </c>
      <c r="D8240" s="36" t="s">
        <v>17069</v>
      </c>
      <c r="E8240" s="36" t="s">
        <v>16875</v>
      </c>
      <c r="F8240" s="36" t="s">
        <v>18199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21558</v>
      </c>
      <c r="C8241" s="36" t="s">
        <v>188</v>
      </c>
      <c r="D8241" s="36" t="s">
        <v>16851</v>
      </c>
      <c r="E8241" s="36" t="s">
        <v>16951</v>
      </c>
      <c r="F8241" s="36" t="s">
        <v>18199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20780</v>
      </c>
      <c r="C8242" s="36" t="s">
        <v>188</v>
      </c>
      <c r="D8242" s="36" t="s">
        <v>17071</v>
      </c>
      <c r="E8242" s="36" t="s">
        <v>16845</v>
      </c>
      <c r="F8242" s="36" t="s">
        <v>18199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20781</v>
      </c>
      <c r="C8243" s="36" t="s">
        <v>188</v>
      </c>
      <c r="D8243" s="36" t="s">
        <v>17073</v>
      </c>
      <c r="E8243" s="36" t="s">
        <v>16842</v>
      </c>
      <c r="F8243" s="36" t="s">
        <v>18199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20782</v>
      </c>
      <c r="C8244" s="36" t="s">
        <v>188</v>
      </c>
      <c r="D8244" s="36" t="s">
        <v>17074</v>
      </c>
      <c r="E8244" s="36" t="s">
        <v>16842</v>
      </c>
      <c r="F8244" s="36" t="s">
        <v>18199</v>
      </c>
      <c r="G8244" s="36" t="s">
        <v>123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25886</v>
      </c>
      <c r="C8245" s="36" t="s">
        <v>188</v>
      </c>
      <c r="D8245" s="36" t="s">
        <v>16853</v>
      </c>
      <c r="E8245" s="36" t="s">
        <v>16964</v>
      </c>
      <c r="F8245" s="36" t="s">
        <v>18199</v>
      </c>
      <c r="G8245" s="36" t="s">
        <v>123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20783</v>
      </c>
      <c r="C8246" s="36" t="s">
        <v>188</v>
      </c>
      <c r="D8246" s="36" t="s">
        <v>17291</v>
      </c>
      <c r="E8246" s="36" t="s">
        <v>16848</v>
      </c>
      <c r="F8246" s="36" t="s">
        <v>18199</v>
      </c>
      <c r="G8246" s="36" t="s">
        <v>123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16771</v>
      </c>
      <c r="C8247" s="36" t="s">
        <v>188</v>
      </c>
      <c r="D8247" s="36" t="s">
        <v>16998</v>
      </c>
      <c r="E8247" s="36" t="s">
        <v>16848</v>
      </c>
      <c r="F8247" s="36" t="s">
        <v>18199</v>
      </c>
      <c r="G8247" s="36" t="s">
        <v>123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15003</v>
      </c>
      <c r="C8248" s="36" t="s">
        <v>188</v>
      </c>
      <c r="D8248" s="36" t="s">
        <v>16855</v>
      </c>
      <c r="E8248" s="36" t="s">
        <v>16845</v>
      </c>
      <c r="F8248" s="36" t="s">
        <v>18199</v>
      </c>
      <c r="G8248" s="36" t="s">
        <v>123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20784</v>
      </c>
      <c r="C8249" s="36" t="s">
        <v>188</v>
      </c>
      <c r="D8249" s="36" t="s">
        <v>16999</v>
      </c>
      <c r="E8249" s="36" t="s">
        <v>16968</v>
      </c>
      <c r="F8249" s="36" t="s">
        <v>18199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26</v>
      </c>
      <c r="B8250" s="36" t="s">
        <v>14494</v>
      </c>
      <c r="C8250" s="36" t="s">
        <v>188</v>
      </c>
      <c r="D8250" s="36" t="s">
        <v>17531</v>
      </c>
      <c r="E8250" s="36" t="s">
        <v>16921</v>
      </c>
      <c r="F8250" s="36" t="s">
        <v>18199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14495</v>
      </c>
      <c r="C8251" s="36" t="s">
        <v>188</v>
      </c>
      <c r="D8251" s="36" t="s">
        <v>16857</v>
      </c>
      <c r="E8251" s="36" t="s">
        <v>16876</v>
      </c>
      <c r="F8251" s="36" t="s">
        <v>18199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26</v>
      </c>
      <c r="B8252" s="36" t="s">
        <v>15883</v>
      </c>
      <c r="C8252" s="36" t="s">
        <v>188</v>
      </c>
      <c r="D8252" s="36" t="s">
        <v>17632</v>
      </c>
      <c r="E8252" s="36" t="s">
        <v>16825</v>
      </c>
      <c r="F8252" s="36" t="s">
        <v>18199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20786</v>
      </c>
      <c r="C8253" s="36" t="s">
        <v>188</v>
      </c>
      <c r="D8253" s="36" t="s">
        <v>16859</v>
      </c>
      <c r="E8253" s="36" t="s">
        <v>16850</v>
      </c>
      <c r="F8253" s="36" t="s">
        <v>18199</v>
      </c>
      <c r="G8253" s="36" t="s">
        <v>123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8632</v>
      </c>
      <c r="C8254" s="36" t="s">
        <v>188</v>
      </c>
      <c r="D8254" s="36" t="s">
        <v>17361</v>
      </c>
      <c r="E8254" s="36" t="s">
        <v>17050</v>
      </c>
      <c r="F8254" s="36" t="s">
        <v>18199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19163</v>
      </c>
      <c r="C8255" s="36" t="s">
        <v>188</v>
      </c>
      <c r="D8255" s="36" t="s">
        <v>16861</v>
      </c>
      <c r="E8255" s="36" t="s">
        <v>16923</v>
      </c>
      <c r="F8255" s="36" t="s">
        <v>18199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21256</v>
      </c>
      <c r="C8256" s="36" t="s">
        <v>188</v>
      </c>
      <c r="D8256" s="36" t="s">
        <v>17925</v>
      </c>
      <c r="E8256" s="36" t="s">
        <v>17103</v>
      </c>
      <c r="F8256" s="36" t="s">
        <v>18199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20785</v>
      </c>
      <c r="C8257" s="36" t="s">
        <v>188</v>
      </c>
      <c r="D8257" s="36" t="s">
        <v>16863</v>
      </c>
      <c r="E8257" s="36" t="s">
        <v>17000</v>
      </c>
      <c r="F8257" s="36" t="s">
        <v>18199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19588</v>
      </c>
      <c r="C8258" s="36" t="s">
        <v>188</v>
      </c>
      <c r="D8258" s="36" t="s">
        <v>17362</v>
      </c>
      <c r="E8258" s="36" t="s">
        <v>16852</v>
      </c>
      <c r="F8258" s="36" t="s">
        <v>18199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19164</v>
      </c>
      <c r="C8259" s="36" t="s">
        <v>188</v>
      </c>
      <c r="D8259" s="36" t="s">
        <v>17003</v>
      </c>
      <c r="E8259" s="36" t="s">
        <v>17021</v>
      </c>
      <c r="F8259" s="36" t="s">
        <v>18199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20787</v>
      </c>
      <c r="C8260" s="36" t="s">
        <v>188</v>
      </c>
      <c r="D8260" s="36" t="s">
        <v>17846</v>
      </c>
      <c r="E8260" s="36" t="s">
        <v>16885</v>
      </c>
      <c r="F8260" s="36" t="s">
        <v>18199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26</v>
      </c>
      <c r="B8261" s="36" t="s">
        <v>20788</v>
      </c>
      <c r="C8261" s="36" t="s">
        <v>188</v>
      </c>
      <c r="D8261" s="36" t="s">
        <v>17005</v>
      </c>
      <c r="E8261" s="36" t="s">
        <v>17172</v>
      </c>
      <c r="F8261" s="36" t="s">
        <v>18199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20791</v>
      </c>
      <c r="C8262" s="36" t="s">
        <v>188</v>
      </c>
      <c r="D8262" s="36" t="s">
        <v>17646</v>
      </c>
      <c r="E8262" s="36" t="s">
        <v>16841</v>
      </c>
      <c r="F8262" s="36" t="s">
        <v>18199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21745</v>
      </c>
      <c r="C8263" s="36" t="s">
        <v>188</v>
      </c>
      <c r="D8263" s="36" t="s">
        <v>16865</v>
      </c>
      <c r="E8263" s="36" t="s">
        <v>17034</v>
      </c>
      <c r="F8263" s="36" t="s">
        <v>18199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20789</v>
      </c>
      <c r="C8264" s="36" t="s">
        <v>188</v>
      </c>
      <c r="D8264" s="36" t="s">
        <v>17661</v>
      </c>
      <c r="E8264" s="36" t="s">
        <v>16967</v>
      </c>
      <c r="F8264" s="36" t="s">
        <v>18199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8633</v>
      </c>
      <c r="C8265" s="36" t="s">
        <v>188</v>
      </c>
      <c r="D8265" s="36" t="s">
        <v>17008</v>
      </c>
      <c r="E8265" s="36" t="s">
        <v>17066</v>
      </c>
      <c r="F8265" s="36" t="s">
        <v>18199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20790</v>
      </c>
      <c r="C8266" s="36" t="s">
        <v>188</v>
      </c>
      <c r="D8266" s="36" t="s">
        <v>17363</v>
      </c>
      <c r="E8266" s="36" t="s">
        <v>16974</v>
      </c>
      <c r="F8266" s="36" t="s">
        <v>18199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14582</v>
      </c>
      <c r="C8267" s="36" t="s">
        <v>188</v>
      </c>
      <c r="D8267" s="36" t="s">
        <v>16867</v>
      </c>
      <c r="E8267" s="36" t="s">
        <v>16887</v>
      </c>
      <c r="F8267" s="36" t="s">
        <v>18199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20793</v>
      </c>
      <c r="C8268" s="36" t="s">
        <v>188</v>
      </c>
      <c r="D8268" s="36" t="s">
        <v>17944</v>
      </c>
      <c r="E8268" s="36" t="s">
        <v>17388</v>
      </c>
      <c r="F8268" s="36" t="s">
        <v>18199</v>
      </c>
      <c r="G8268" s="36" t="s">
        <v>123</v>
      </c>
      <c r="H8268" s="1"/>
      <c r="I8268" s="1"/>
      <c r="K8268" s="1"/>
    </row>
    <row r="8269" spans="1:11" customFormat="1" ht="15" hidden="1" x14ac:dyDescent="0.25">
      <c r="A8269" s="36" t="s">
        <v>26</v>
      </c>
      <c r="B8269" s="36" t="s">
        <v>20794</v>
      </c>
      <c r="C8269" s="36" t="s">
        <v>188</v>
      </c>
      <c r="D8269" s="36" t="s">
        <v>17010</v>
      </c>
      <c r="E8269" s="36" t="s">
        <v>16888</v>
      </c>
      <c r="F8269" s="36" t="s">
        <v>18199</v>
      </c>
      <c r="G8269" s="36" t="s">
        <v>123</v>
      </c>
      <c r="H8269" s="1"/>
      <c r="I8269" s="1"/>
      <c r="K8269" s="1"/>
    </row>
    <row r="8270" spans="1:11" customFormat="1" ht="15" hidden="1" x14ac:dyDescent="0.25">
      <c r="A8270" s="36" t="s">
        <v>26</v>
      </c>
      <c r="B8270" s="36" t="s">
        <v>20792</v>
      </c>
      <c r="C8270" s="36" t="s">
        <v>188</v>
      </c>
      <c r="D8270" s="36" t="s">
        <v>17364</v>
      </c>
      <c r="E8270" s="36" t="s">
        <v>16936</v>
      </c>
      <c r="F8270" s="36" t="s">
        <v>18199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19165</v>
      </c>
      <c r="C8271" s="36" t="s">
        <v>188</v>
      </c>
      <c r="D8271" s="36" t="s">
        <v>16869</v>
      </c>
      <c r="E8271" s="36" t="s">
        <v>17176</v>
      </c>
      <c r="F8271" s="36" t="s">
        <v>18199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21746</v>
      </c>
      <c r="C8272" s="36" t="s">
        <v>188</v>
      </c>
      <c r="D8272" s="36" t="s">
        <v>17012</v>
      </c>
      <c r="E8272" s="36" t="s">
        <v>17565</v>
      </c>
      <c r="F8272" s="36" t="s">
        <v>18199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26</v>
      </c>
      <c r="B8273" s="36" t="s">
        <v>15884</v>
      </c>
      <c r="C8273" s="36" t="s">
        <v>188</v>
      </c>
      <c r="D8273" s="36" t="s">
        <v>17380</v>
      </c>
      <c r="E8273" s="36" t="s">
        <v>17264</v>
      </c>
      <c r="F8273" s="36" t="s">
        <v>18199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21559</v>
      </c>
      <c r="C8274" s="36" t="s">
        <v>188</v>
      </c>
      <c r="D8274" s="36" t="s">
        <v>17318</v>
      </c>
      <c r="E8274" s="36" t="s">
        <v>17493</v>
      </c>
      <c r="F8274" s="36" t="s">
        <v>18199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26</v>
      </c>
      <c r="B8275" s="36" t="s">
        <v>21747</v>
      </c>
      <c r="C8275" s="36" t="s">
        <v>188</v>
      </c>
      <c r="D8275" s="36" t="s">
        <v>17366</v>
      </c>
      <c r="E8275" s="36" t="s">
        <v>17328</v>
      </c>
      <c r="F8275" s="36" t="s">
        <v>18199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15885</v>
      </c>
      <c r="C8276" s="36" t="s">
        <v>188</v>
      </c>
      <c r="D8276" s="36" t="s">
        <v>17259</v>
      </c>
      <c r="E8276" s="36" t="s">
        <v>17252</v>
      </c>
      <c r="F8276" s="36" t="s">
        <v>18199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26</v>
      </c>
      <c r="B8277" s="36" t="s">
        <v>5024</v>
      </c>
      <c r="C8277" s="36" t="s">
        <v>188</v>
      </c>
      <c r="D8277" s="36" t="s">
        <v>17259</v>
      </c>
      <c r="E8277" s="36" t="s">
        <v>17395</v>
      </c>
      <c r="F8277" s="36" t="s">
        <v>18263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20352</v>
      </c>
      <c r="C8278" s="36" t="s">
        <v>188</v>
      </c>
      <c r="D8278" s="36" t="s">
        <v>17319</v>
      </c>
      <c r="E8278" s="36" t="s">
        <v>17216</v>
      </c>
      <c r="F8278" s="36" t="s">
        <v>18199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5025</v>
      </c>
      <c r="C8279" s="36" t="s">
        <v>188</v>
      </c>
      <c r="D8279" s="36" t="s">
        <v>17381</v>
      </c>
      <c r="E8279" s="36" t="s">
        <v>17815</v>
      </c>
      <c r="F8279" s="36" t="s">
        <v>18263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25887</v>
      </c>
      <c r="C8280" s="36" t="s">
        <v>188</v>
      </c>
      <c r="D8280" s="36" t="s">
        <v>17381</v>
      </c>
      <c r="E8280" s="36" t="s">
        <v>20398</v>
      </c>
      <c r="F8280" s="36" t="s">
        <v>18199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14112</v>
      </c>
      <c r="C8281" s="36" t="s">
        <v>188</v>
      </c>
      <c r="D8281" s="36" t="s">
        <v>17370</v>
      </c>
      <c r="E8281" s="36" t="s">
        <v>16898</v>
      </c>
      <c r="F8281" s="36" t="s">
        <v>18199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26294</v>
      </c>
      <c r="C8282" s="36" t="s">
        <v>188</v>
      </c>
      <c r="D8282" s="36" t="s">
        <v>17371</v>
      </c>
      <c r="E8282" s="36" t="s">
        <v>17428</v>
      </c>
      <c r="F8282" s="36" t="s">
        <v>18199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26</v>
      </c>
      <c r="B8283" s="36" t="s">
        <v>7327</v>
      </c>
      <c r="C8283" s="36" t="s">
        <v>188</v>
      </c>
      <c r="D8283" s="36" t="s">
        <v>16873</v>
      </c>
      <c r="E8283" s="36" t="s">
        <v>17512</v>
      </c>
      <c r="F8283" s="36" t="s">
        <v>18199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21948</v>
      </c>
      <c r="C8284" s="36" t="s">
        <v>188</v>
      </c>
      <c r="D8284" s="36" t="s">
        <v>17346</v>
      </c>
      <c r="E8284" s="36" t="s">
        <v>18171</v>
      </c>
      <c r="F8284" s="36" t="s">
        <v>18199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26</v>
      </c>
      <c r="B8285" s="36" t="s">
        <v>29327</v>
      </c>
      <c r="C8285" s="36" t="s">
        <v>188</v>
      </c>
      <c r="D8285" s="36" t="s">
        <v>17373</v>
      </c>
      <c r="E8285" s="36" t="s">
        <v>17749</v>
      </c>
      <c r="F8285" s="36" t="s">
        <v>18199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21949</v>
      </c>
      <c r="C8286" s="36" t="s">
        <v>188</v>
      </c>
      <c r="D8286" s="36" t="s">
        <v>17347</v>
      </c>
      <c r="E8286" s="36" t="s">
        <v>16839</v>
      </c>
      <c r="F8286" s="36" t="s">
        <v>18199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29194</v>
      </c>
      <c r="C8287" s="36" t="s">
        <v>188</v>
      </c>
      <c r="D8287" s="36" t="s">
        <v>17715</v>
      </c>
      <c r="E8287" s="36" t="s">
        <v>20239</v>
      </c>
      <c r="F8287" s="36" t="s">
        <v>18199</v>
      </c>
      <c r="G8287" s="36" t="s">
        <v>123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27959</v>
      </c>
      <c r="C8288" s="36" t="s">
        <v>188</v>
      </c>
      <c r="D8288" s="36" t="s">
        <v>17348</v>
      </c>
      <c r="E8288" s="36" t="s">
        <v>16960</v>
      </c>
      <c r="F8288" s="36" t="s">
        <v>18199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26</v>
      </c>
      <c r="B8289" s="36" t="s">
        <v>21748</v>
      </c>
      <c r="C8289" s="36" t="s">
        <v>188</v>
      </c>
      <c r="D8289" s="36" t="s">
        <v>17348</v>
      </c>
      <c r="E8289" s="36" t="s">
        <v>18562</v>
      </c>
      <c r="F8289" s="36" t="s">
        <v>18199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23942</v>
      </c>
      <c r="C8290" s="36" t="s">
        <v>188</v>
      </c>
      <c r="D8290" s="36" t="s">
        <v>17096</v>
      </c>
      <c r="E8290" s="36" t="s">
        <v>23943</v>
      </c>
      <c r="F8290" s="36" t="s">
        <v>18199</v>
      </c>
      <c r="G8290" s="36" t="s">
        <v>123</v>
      </c>
      <c r="H8290" s="1"/>
      <c r="I8290" s="1"/>
      <c r="K8290" s="1"/>
    </row>
    <row r="8291" spans="1:11" customFormat="1" ht="15" x14ac:dyDescent="0.25">
      <c r="A8291" s="36" t="s">
        <v>122</v>
      </c>
      <c r="B8291" s="36" t="s">
        <v>19286</v>
      </c>
      <c r="C8291" s="36" t="s">
        <v>188</v>
      </c>
      <c r="D8291" s="36" t="s">
        <v>17083</v>
      </c>
      <c r="E8291" s="36" t="s">
        <v>16874</v>
      </c>
      <c r="F8291" s="36" t="s">
        <v>18205</v>
      </c>
      <c r="G8291" s="36" t="s">
        <v>123</v>
      </c>
      <c r="H8291" s="1"/>
      <c r="I8291" s="1"/>
      <c r="K8291" s="1"/>
    </row>
    <row r="8292" spans="1:11" customFormat="1" ht="15" x14ac:dyDescent="0.25">
      <c r="A8292" s="36" t="s">
        <v>122</v>
      </c>
      <c r="B8292" s="36" t="s">
        <v>19287</v>
      </c>
      <c r="C8292" s="36" t="s">
        <v>188</v>
      </c>
      <c r="D8292" s="36" t="s">
        <v>17084</v>
      </c>
      <c r="E8292" s="36" t="s">
        <v>17438</v>
      </c>
      <c r="F8292" s="36" t="s">
        <v>18205</v>
      </c>
      <c r="G8292" s="36" t="s">
        <v>123</v>
      </c>
      <c r="H8292" s="1"/>
      <c r="I8292" s="1"/>
      <c r="K8292" s="1"/>
    </row>
    <row r="8293" spans="1:11" customFormat="1" ht="15" x14ac:dyDescent="0.25">
      <c r="A8293" s="36" t="s">
        <v>122</v>
      </c>
      <c r="B8293" s="36" t="s">
        <v>19288</v>
      </c>
      <c r="C8293" s="36" t="s">
        <v>188</v>
      </c>
      <c r="D8293" s="36" t="s">
        <v>17085</v>
      </c>
      <c r="E8293" s="36" t="s">
        <v>16960</v>
      </c>
      <c r="F8293" s="36" t="s">
        <v>18205</v>
      </c>
      <c r="G8293" s="36" t="s">
        <v>123</v>
      </c>
      <c r="H8293" s="1"/>
      <c r="I8293" s="1"/>
      <c r="K8293" s="1"/>
    </row>
    <row r="8294" spans="1:11" customFormat="1" ht="15" x14ac:dyDescent="0.25">
      <c r="A8294" s="36" t="s">
        <v>122</v>
      </c>
      <c r="B8294" s="36" t="s">
        <v>19285</v>
      </c>
      <c r="C8294" s="36" t="s">
        <v>188</v>
      </c>
      <c r="D8294" s="36" t="s">
        <v>17086</v>
      </c>
      <c r="E8294" s="36" t="s">
        <v>16916</v>
      </c>
      <c r="F8294" s="36" t="s">
        <v>18205</v>
      </c>
      <c r="G8294" s="36" t="s">
        <v>123</v>
      </c>
      <c r="H8294" s="1"/>
      <c r="I8294" s="1"/>
      <c r="K8294" s="1"/>
    </row>
    <row r="8295" spans="1:11" customFormat="1" ht="15" x14ac:dyDescent="0.25">
      <c r="A8295" s="36" t="s">
        <v>122</v>
      </c>
      <c r="B8295" s="36" t="s">
        <v>19289</v>
      </c>
      <c r="C8295" s="36" t="s">
        <v>188</v>
      </c>
      <c r="D8295" s="36" t="s">
        <v>17063</v>
      </c>
      <c r="E8295" s="36" t="s">
        <v>17772</v>
      </c>
      <c r="F8295" s="36" t="s">
        <v>18205</v>
      </c>
      <c r="G8295" s="36" t="s">
        <v>123</v>
      </c>
      <c r="H8295" s="1"/>
      <c r="I8295" s="1"/>
      <c r="K8295" s="1"/>
    </row>
    <row r="8296" spans="1:11" customFormat="1" ht="15" x14ac:dyDescent="0.25">
      <c r="A8296" s="36" t="s">
        <v>122</v>
      </c>
      <c r="B8296" s="36" t="s">
        <v>19290</v>
      </c>
      <c r="C8296" s="36" t="s">
        <v>188</v>
      </c>
      <c r="D8296" s="36" t="s">
        <v>16844</v>
      </c>
      <c r="E8296" s="36" t="s">
        <v>18367</v>
      </c>
      <c r="F8296" s="36" t="s">
        <v>18205</v>
      </c>
      <c r="G8296" s="36" t="s">
        <v>123</v>
      </c>
      <c r="H8296" s="1"/>
      <c r="I8296" s="1"/>
      <c r="K8296" s="1"/>
    </row>
    <row r="8297" spans="1:11" customFormat="1" ht="15" x14ac:dyDescent="0.25">
      <c r="A8297" s="36" t="s">
        <v>122</v>
      </c>
      <c r="B8297" s="36" t="s">
        <v>15984</v>
      </c>
      <c r="C8297" s="36" t="s">
        <v>188</v>
      </c>
      <c r="D8297" s="36" t="s">
        <v>16847</v>
      </c>
      <c r="E8297" s="36" t="s">
        <v>16842</v>
      </c>
      <c r="F8297" s="36" t="s">
        <v>18205</v>
      </c>
      <c r="G8297" s="36" t="s">
        <v>123</v>
      </c>
      <c r="H8297" s="1"/>
      <c r="I8297" s="1"/>
      <c r="K8297" s="1"/>
    </row>
    <row r="8298" spans="1:11" customFormat="1" ht="15" x14ac:dyDescent="0.25">
      <c r="A8298" s="36" t="s">
        <v>122</v>
      </c>
      <c r="B8298" s="36" t="s">
        <v>15119</v>
      </c>
      <c r="C8298" s="36" t="s">
        <v>188</v>
      </c>
      <c r="D8298" s="36" t="s">
        <v>16849</v>
      </c>
      <c r="E8298" s="36" t="s">
        <v>16845</v>
      </c>
      <c r="F8298" s="36" t="s">
        <v>18205</v>
      </c>
      <c r="G8298" s="36" t="s">
        <v>123</v>
      </c>
      <c r="H8298" s="1"/>
      <c r="I8298" s="1"/>
      <c r="K8298" s="1"/>
    </row>
    <row r="8299" spans="1:11" customFormat="1" ht="15" x14ac:dyDescent="0.25">
      <c r="A8299" s="36" t="s">
        <v>122</v>
      </c>
      <c r="B8299" s="36" t="s">
        <v>25911</v>
      </c>
      <c r="C8299" s="36" t="s">
        <v>188</v>
      </c>
      <c r="D8299" s="36" t="s">
        <v>16997</v>
      </c>
      <c r="E8299" s="36" t="s">
        <v>16848</v>
      </c>
      <c r="F8299" s="36" t="s">
        <v>18205</v>
      </c>
      <c r="G8299" s="36" t="s">
        <v>123</v>
      </c>
      <c r="H8299" s="1"/>
      <c r="I8299" s="1"/>
      <c r="K8299" s="1"/>
    </row>
    <row r="8300" spans="1:11" customFormat="1" ht="15" x14ac:dyDescent="0.25">
      <c r="A8300" s="36" t="s">
        <v>122</v>
      </c>
      <c r="B8300" s="36" t="s">
        <v>16032</v>
      </c>
      <c r="C8300" s="36" t="s">
        <v>188</v>
      </c>
      <c r="D8300" s="36" t="s">
        <v>16997</v>
      </c>
      <c r="E8300" s="36" t="s">
        <v>16819</v>
      </c>
      <c r="F8300" s="36" t="s">
        <v>18255</v>
      </c>
      <c r="G8300" s="36" t="s">
        <v>123</v>
      </c>
      <c r="H8300" s="1"/>
      <c r="I8300" s="1"/>
      <c r="K8300" s="1"/>
    </row>
    <row r="8301" spans="1:11" customFormat="1" ht="15" x14ac:dyDescent="0.25">
      <c r="A8301" s="36" t="s">
        <v>122</v>
      </c>
      <c r="B8301" s="36" t="s">
        <v>19171</v>
      </c>
      <c r="C8301" s="36" t="s">
        <v>188</v>
      </c>
      <c r="D8301" s="36" t="s">
        <v>16851</v>
      </c>
      <c r="E8301" s="36" t="s">
        <v>16819</v>
      </c>
      <c r="F8301" s="36" t="s">
        <v>18205</v>
      </c>
      <c r="G8301" s="36" t="s">
        <v>123</v>
      </c>
      <c r="H8301" s="1"/>
      <c r="I8301" s="1"/>
      <c r="K8301" s="1"/>
    </row>
    <row r="8302" spans="1:11" customFormat="1" ht="15" x14ac:dyDescent="0.25">
      <c r="A8302" s="36" t="s">
        <v>122</v>
      </c>
      <c r="B8302" s="36" t="s">
        <v>28248</v>
      </c>
      <c r="C8302" s="36" t="s">
        <v>188</v>
      </c>
      <c r="D8302" s="36" t="s">
        <v>17073</v>
      </c>
      <c r="E8302" s="36" t="s">
        <v>17136</v>
      </c>
      <c r="F8302" s="36" t="s">
        <v>18205</v>
      </c>
      <c r="G8302" s="36" t="s">
        <v>123</v>
      </c>
      <c r="H8302" s="1"/>
      <c r="I8302" s="1"/>
      <c r="K8302" s="1"/>
    </row>
    <row r="8303" spans="1:11" customFormat="1" ht="15" x14ac:dyDescent="0.25">
      <c r="A8303" s="36" t="s">
        <v>122</v>
      </c>
      <c r="B8303" s="36" t="s">
        <v>19291</v>
      </c>
      <c r="C8303" s="36" t="s">
        <v>188</v>
      </c>
      <c r="D8303" s="36" t="s">
        <v>16998</v>
      </c>
      <c r="E8303" s="36" t="s">
        <v>16850</v>
      </c>
      <c r="F8303" s="36" t="s">
        <v>18205</v>
      </c>
      <c r="G8303" s="36" t="s">
        <v>123</v>
      </c>
      <c r="H8303" s="1"/>
      <c r="I8303" s="1"/>
      <c r="K8303" s="1"/>
    </row>
    <row r="8304" spans="1:11" customFormat="1" ht="15" x14ac:dyDescent="0.25">
      <c r="A8304" s="36" t="s">
        <v>122</v>
      </c>
      <c r="B8304" s="36" t="s">
        <v>19292</v>
      </c>
      <c r="C8304" s="36" t="s">
        <v>188</v>
      </c>
      <c r="D8304" s="36" t="s">
        <v>16999</v>
      </c>
      <c r="E8304" s="36" t="s">
        <v>17170</v>
      </c>
      <c r="F8304" s="36" t="s">
        <v>18205</v>
      </c>
      <c r="G8304" s="36" t="s">
        <v>123</v>
      </c>
      <c r="H8304" s="1"/>
      <c r="I8304" s="1"/>
      <c r="K8304" s="1"/>
    </row>
    <row r="8305" spans="1:11" customFormat="1" ht="15" x14ac:dyDescent="0.25">
      <c r="A8305" s="36" t="s">
        <v>122</v>
      </c>
      <c r="B8305" s="36" t="s">
        <v>14253</v>
      </c>
      <c r="C8305" s="36" t="s">
        <v>188</v>
      </c>
      <c r="D8305" s="36" t="s">
        <v>16857</v>
      </c>
      <c r="E8305" s="36" t="s">
        <v>16824</v>
      </c>
      <c r="F8305" s="36" t="s">
        <v>18205</v>
      </c>
      <c r="G8305" s="36" t="s">
        <v>123</v>
      </c>
      <c r="H8305" s="1"/>
      <c r="I8305" s="1"/>
      <c r="K8305" s="1"/>
    </row>
    <row r="8306" spans="1:11" customFormat="1" ht="15" x14ac:dyDescent="0.25">
      <c r="A8306" s="36" t="s">
        <v>122</v>
      </c>
      <c r="B8306" s="36" t="s">
        <v>14975</v>
      </c>
      <c r="C8306" s="36" t="s">
        <v>188</v>
      </c>
      <c r="D8306" s="36" t="s">
        <v>17632</v>
      </c>
      <c r="E8306" s="36" t="s">
        <v>16819</v>
      </c>
      <c r="F8306" s="36" t="s">
        <v>18205</v>
      </c>
      <c r="G8306" s="36" t="s">
        <v>123</v>
      </c>
      <c r="H8306" s="1"/>
      <c r="I8306" s="1"/>
      <c r="K8306" s="1"/>
    </row>
    <row r="8307" spans="1:11" customFormat="1" ht="15" x14ac:dyDescent="0.25">
      <c r="A8307" s="36" t="s">
        <v>122</v>
      </c>
      <c r="B8307" s="36" t="s">
        <v>16576</v>
      </c>
      <c r="C8307" s="36" t="s">
        <v>188</v>
      </c>
      <c r="D8307" s="36" t="s">
        <v>16859</v>
      </c>
      <c r="E8307" s="36" t="s">
        <v>18629</v>
      </c>
      <c r="F8307" s="36" t="s">
        <v>18205</v>
      </c>
      <c r="G8307" s="36" t="s">
        <v>123</v>
      </c>
      <c r="H8307" s="1"/>
      <c r="I8307" s="1"/>
      <c r="K8307" s="1"/>
    </row>
    <row r="8308" spans="1:11" customFormat="1" ht="15" x14ac:dyDescent="0.25">
      <c r="A8308" s="36" t="s">
        <v>122</v>
      </c>
      <c r="B8308" s="36" t="s">
        <v>22846</v>
      </c>
      <c r="C8308" s="36" t="s">
        <v>188</v>
      </c>
      <c r="D8308" s="36" t="s">
        <v>17361</v>
      </c>
      <c r="E8308" s="36" t="s">
        <v>16884</v>
      </c>
      <c r="F8308" s="36" t="s">
        <v>18205</v>
      </c>
      <c r="G8308" s="36" t="s">
        <v>123</v>
      </c>
      <c r="H8308" s="1"/>
      <c r="I8308" s="1"/>
      <c r="K8308" s="1"/>
    </row>
    <row r="8309" spans="1:11" customFormat="1" ht="15" x14ac:dyDescent="0.25">
      <c r="A8309" s="36" t="s">
        <v>122</v>
      </c>
      <c r="B8309" s="36" t="s">
        <v>16033</v>
      </c>
      <c r="C8309" s="36" t="s">
        <v>188</v>
      </c>
      <c r="D8309" s="36" t="s">
        <v>16861</v>
      </c>
      <c r="E8309" s="36" t="s">
        <v>16927</v>
      </c>
      <c r="F8309" s="36" t="s">
        <v>18205</v>
      </c>
      <c r="G8309" s="36" t="s">
        <v>123</v>
      </c>
      <c r="H8309" s="1"/>
      <c r="I8309" s="1"/>
      <c r="K8309" s="1"/>
    </row>
    <row r="8310" spans="1:11" customFormat="1" ht="15" x14ac:dyDescent="0.25">
      <c r="A8310" s="36" t="s">
        <v>122</v>
      </c>
      <c r="B8310" s="36" t="s">
        <v>25603</v>
      </c>
      <c r="C8310" s="36" t="s">
        <v>188</v>
      </c>
      <c r="D8310" s="36" t="s">
        <v>16863</v>
      </c>
      <c r="E8310" s="36" t="s">
        <v>17152</v>
      </c>
      <c r="F8310" s="36" t="s">
        <v>18205</v>
      </c>
      <c r="G8310" s="36" t="s">
        <v>123</v>
      </c>
      <c r="H8310" s="1"/>
      <c r="I8310" s="1"/>
      <c r="K8310" s="1"/>
    </row>
    <row r="8311" spans="1:11" customFormat="1" ht="15" x14ac:dyDescent="0.25">
      <c r="A8311" s="36" t="s">
        <v>122</v>
      </c>
      <c r="B8311" s="36" t="s">
        <v>19293</v>
      </c>
      <c r="C8311" s="36" t="s">
        <v>188</v>
      </c>
      <c r="D8311" s="36" t="s">
        <v>17003</v>
      </c>
      <c r="E8311" s="36" t="s">
        <v>16963</v>
      </c>
      <c r="F8311" s="36" t="s">
        <v>18205</v>
      </c>
      <c r="G8311" s="36" t="s">
        <v>123</v>
      </c>
      <c r="H8311" s="1"/>
      <c r="I8311" s="1"/>
      <c r="K8311" s="1"/>
    </row>
    <row r="8312" spans="1:11" customFormat="1" ht="15" x14ac:dyDescent="0.25">
      <c r="A8312" s="36" t="s">
        <v>122</v>
      </c>
      <c r="B8312" s="36" t="s">
        <v>21774</v>
      </c>
      <c r="C8312" s="36" t="s">
        <v>188</v>
      </c>
      <c r="D8312" s="36" t="s">
        <v>17005</v>
      </c>
      <c r="E8312" s="36" t="s">
        <v>17390</v>
      </c>
      <c r="F8312" s="36" t="s">
        <v>18205</v>
      </c>
      <c r="G8312" s="36" t="s">
        <v>123</v>
      </c>
      <c r="H8312" s="1"/>
      <c r="I8312" s="1"/>
      <c r="K8312" s="1"/>
    </row>
    <row r="8313" spans="1:11" customFormat="1" ht="15" x14ac:dyDescent="0.25">
      <c r="A8313" s="36" t="s">
        <v>122</v>
      </c>
      <c r="B8313" s="36" t="s">
        <v>19590</v>
      </c>
      <c r="C8313" s="36" t="s">
        <v>188</v>
      </c>
      <c r="D8313" s="36" t="s">
        <v>16865</v>
      </c>
      <c r="E8313" s="36" t="s">
        <v>17219</v>
      </c>
      <c r="F8313" s="36" t="s">
        <v>18205</v>
      </c>
      <c r="G8313" s="36" t="s">
        <v>123</v>
      </c>
      <c r="H8313" s="1"/>
      <c r="I8313" s="1"/>
      <c r="K8313" s="1"/>
    </row>
    <row r="8314" spans="1:11" customFormat="1" ht="15" x14ac:dyDescent="0.25">
      <c r="A8314" s="36" t="s">
        <v>122</v>
      </c>
      <c r="B8314" s="36" t="s">
        <v>16034</v>
      </c>
      <c r="C8314" s="36" t="s">
        <v>188</v>
      </c>
      <c r="D8314" s="36" t="s">
        <v>17661</v>
      </c>
      <c r="E8314" s="36" t="s">
        <v>17121</v>
      </c>
      <c r="F8314" s="36" t="s">
        <v>18205</v>
      </c>
      <c r="G8314" s="36" t="s">
        <v>123</v>
      </c>
      <c r="H8314" s="1"/>
      <c r="I8314" s="1"/>
      <c r="K8314" s="1"/>
    </row>
    <row r="8315" spans="1:11" customFormat="1" ht="15" x14ac:dyDescent="0.25">
      <c r="A8315" s="36" t="s">
        <v>122</v>
      </c>
      <c r="B8315" s="36" t="s">
        <v>21775</v>
      </c>
      <c r="C8315" s="36" t="s">
        <v>188</v>
      </c>
      <c r="D8315" s="36" t="s">
        <v>17008</v>
      </c>
      <c r="E8315" s="36" t="s">
        <v>17075</v>
      </c>
      <c r="F8315" s="36" t="s">
        <v>18205</v>
      </c>
      <c r="G8315" s="36" t="s">
        <v>123</v>
      </c>
      <c r="H8315" s="1"/>
      <c r="I8315" s="1"/>
      <c r="K8315" s="1"/>
    </row>
    <row r="8316" spans="1:11" customFormat="1" ht="15" x14ac:dyDescent="0.25">
      <c r="A8316" s="36" t="s">
        <v>122</v>
      </c>
      <c r="B8316" s="36" t="s">
        <v>14853</v>
      </c>
      <c r="C8316" s="36" t="s">
        <v>188</v>
      </c>
      <c r="D8316" s="36" t="s">
        <v>17363</v>
      </c>
      <c r="E8316" s="36" t="s">
        <v>16935</v>
      </c>
      <c r="F8316" s="36" t="s">
        <v>18205</v>
      </c>
      <c r="G8316" s="36" t="s">
        <v>123</v>
      </c>
      <c r="H8316" s="1"/>
      <c r="I8316" s="1"/>
      <c r="K8316" s="1"/>
    </row>
    <row r="8317" spans="1:11" customFormat="1" ht="15" x14ac:dyDescent="0.25">
      <c r="A8317" s="36" t="s">
        <v>122</v>
      </c>
      <c r="B8317" s="36" t="s">
        <v>28249</v>
      </c>
      <c r="C8317" s="36" t="s">
        <v>188</v>
      </c>
      <c r="D8317" s="36" t="s">
        <v>16867</v>
      </c>
      <c r="E8317" s="36" t="s">
        <v>17202</v>
      </c>
      <c r="F8317" s="36" t="s">
        <v>18205</v>
      </c>
      <c r="G8317" s="36" t="s">
        <v>123</v>
      </c>
      <c r="H8317" s="1"/>
      <c r="I8317" s="1"/>
      <c r="K8317" s="1"/>
    </row>
    <row r="8318" spans="1:11" customFormat="1" ht="15" x14ac:dyDescent="0.25">
      <c r="A8318" s="36" t="s">
        <v>122</v>
      </c>
      <c r="B8318" s="36" t="s">
        <v>21776</v>
      </c>
      <c r="C8318" s="36" t="s">
        <v>188</v>
      </c>
      <c r="D8318" s="36" t="s">
        <v>17010</v>
      </c>
      <c r="E8318" s="36" t="s">
        <v>17554</v>
      </c>
      <c r="F8318" s="36" t="s">
        <v>18205</v>
      </c>
      <c r="G8318" s="36" t="s">
        <v>123</v>
      </c>
      <c r="H8318" s="1"/>
      <c r="I8318" s="1"/>
      <c r="K8318" s="1"/>
    </row>
    <row r="8319" spans="1:11" customFormat="1" ht="15" x14ac:dyDescent="0.25">
      <c r="A8319" s="36" t="s">
        <v>122</v>
      </c>
      <c r="B8319" s="36" t="s">
        <v>15231</v>
      </c>
      <c r="C8319" s="36" t="s">
        <v>188</v>
      </c>
      <c r="D8319" s="36" t="s">
        <v>17364</v>
      </c>
      <c r="E8319" s="36" t="s">
        <v>16862</v>
      </c>
      <c r="F8319" s="36" t="s">
        <v>18205</v>
      </c>
      <c r="G8319" s="36" t="s">
        <v>123</v>
      </c>
      <c r="H8319" s="1"/>
      <c r="I8319" s="1"/>
      <c r="K8319" s="1"/>
    </row>
    <row r="8320" spans="1:11" customFormat="1" ht="15" x14ac:dyDescent="0.25">
      <c r="A8320" s="36" t="s">
        <v>122</v>
      </c>
      <c r="B8320" s="36" t="s">
        <v>15179</v>
      </c>
      <c r="C8320" s="36" t="s">
        <v>188</v>
      </c>
      <c r="D8320" s="36" t="s">
        <v>16869</v>
      </c>
      <c r="E8320" s="36" t="s">
        <v>17712</v>
      </c>
      <c r="F8320" s="36" t="s">
        <v>18205</v>
      </c>
      <c r="G8320" s="36" t="s">
        <v>123</v>
      </c>
      <c r="H8320" s="1"/>
      <c r="I8320" s="1"/>
      <c r="K8320" s="1"/>
    </row>
    <row r="8321" spans="1:11" customFormat="1" ht="15" x14ac:dyDescent="0.25">
      <c r="A8321" s="36" t="s">
        <v>122</v>
      </c>
      <c r="B8321" s="36" t="s">
        <v>21778</v>
      </c>
      <c r="C8321" s="36" t="s">
        <v>188</v>
      </c>
      <c r="D8321" s="36" t="s">
        <v>17012</v>
      </c>
      <c r="E8321" s="36" t="s">
        <v>18019</v>
      </c>
      <c r="F8321" s="36" t="s">
        <v>18205</v>
      </c>
      <c r="G8321" s="36" t="s">
        <v>123</v>
      </c>
      <c r="H8321" s="1"/>
      <c r="I8321" s="1"/>
      <c r="K8321" s="1"/>
    </row>
    <row r="8322" spans="1:11" customFormat="1" ht="15" x14ac:dyDescent="0.25">
      <c r="A8322" s="36" t="s">
        <v>122</v>
      </c>
      <c r="B8322" s="36" t="s">
        <v>21777</v>
      </c>
      <c r="C8322" s="36" t="s">
        <v>188</v>
      </c>
      <c r="D8322" s="36" t="s">
        <v>17380</v>
      </c>
      <c r="E8322" s="36" t="s">
        <v>16819</v>
      </c>
      <c r="F8322" s="36" t="s">
        <v>18205</v>
      </c>
      <c r="G8322" s="36" t="s">
        <v>123</v>
      </c>
      <c r="H8322" s="1"/>
      <c r="I8322" s="1"/>
      <c r="K8322" s="1"/>
    </row>
    <row r="8323" spans="1:11" customFormat="1" ht="15" x14ac:dyDescent="0.25">
      <c r="A8323" s="36" t="s">
        <v>122</v>
      </c>
      <c r="B8323" s="36" t="s">
        <v>5028</v>
      </c>
      <c r="C8323" s="36" t="s">
        <v>188</v>
      </c>
      <c r="D8323" s="36" t="s">
        <v>17380</v>
      </c>
      <c r="E8323" s="36" t="s">
        <v>17497</v>
      </c>
      <c r="F8323" s="36" t="s">
        <v>18255</v>
      </c>
      <c r="G8323" s="36" t="s">
        <v>123</v>
      </c>
      <c r="H8323" s="1"/>
      <c r="I8323" s="1"/>
      <c r="K8323" s="1"/>
    </row>
    <row r="8324" spans="1:11" customFormat="1" ht="15" x14ac:dyDescent="0.25">
      <c r="A8324" s="36" t="s">
        <v>122</v>
      </c>
      <c r="B8324" s="36" t="s">
        <v>24226</v>
      </c>
      <c r="C8324" s="36" t="s">
        <v>188</v>
      </c>
      <c r="D8324" s="36" t="s">
        <v>17318</v>
      </c>
      <c r="E8324" s="36" t="s">
        <v>19199</v>
      </c>
      <c r="F8324" s="36" t="s">
        <v>18205</v>
      </c>
      <c r="G8324" s="36" t="s">
        <v>123</v>
      </c>
      <c r="H8324" s="1"/>
      <c r="I8324" s="1"/>
      <c r="K8324" s="1"/>
    </row>
    <row r="8325" spans="1:11" customFormat="1" ht="15" x14ac:dyDescent="0.25">
      <c r="A8325" s="36" t="s">
        <v>122</v>
      </c>
      <c r="B8325" s="36" t="s">
        <v>21779</v>
      </c>
      <c r="C8325" s="36" t="s">
        <v>188</v>
      </c>
      <c r="D8325" s="36" t="s">
        <v>17259</v>
      </c>
      <c r="E8325" s="36" t="s">
        <v>17616</v>
      </c>
      <c r="F8325" s="36" t="s">
        <v>18205</v>
      </c>
      <c r="G8325" s="36" t="s">
        <v>123</v>
      </c>
      <c r="H8325" s="1"/>
      <c r="I8325" s="1"/>
      <c r="K8325" s="1"/>
    </row>
    <row r="8326" spans="1:11" customFormat="1" ht="15" x14ac:dyDescent="0.25">
      <c r="A8326" s="36" t="s">
        <v>122</v>
      </c>
      <c r="B8326" s="36" t="s">
        <v>24227</v>
      </c>
      <c r="C8326" s="36" t="s">
        <v>188</v>
      </c>
      <c r="D8326" s="36" t="s">
        <v>16871</v>
      </c>
      <c r="E8326" s="36" t="s">
        <v>17960</v>
      </c>
      <c r="F8326" s="36" t="s">
        <v>18205</v>
      </c>
      <c r="G8326" s="36" t="s">
        <v>123</v>
      </c>
      <c r="H8326" s="1"/>
      <c r="I8326" s="1"/>
      <c r="K8326" s="1"/>
    </row>
    <row r="8327" spans="1:11" customFormat="1" ht="15" x14ac:dyDescent="0.25">
      <c r="A8327" s="36" t="s">
        <v>122</v>
      </c>
      <c r="B8327" s="36" t="s">
        <v>28250</v>
      </c>
      <c r="C8327" s="36" t="s">
        <v>188</v>
      </c>
      <c r="D8327" s="36" t="s">
        <v>17319</v>
      </c>
      <c r="E8327" s="36" t="s">
        <v>17070</v>
      </c>
      <c r="F8327" s="36" t="s">
        <v>18205</v>
      </c>
      <c r="G8327" s="36" t="s">
        <v>123</v>
      </c>
      <c r="H8327" s="1"/>
      <c r="I8327" s="1"/>
      <c r="K8327" s="1"/>
    </row>
    <row r="8328" spans="1:11" customFormat="1" ht="15" x14ac:dyDescent="0.25">
      <c r="A8328" s="36" t="s">
        <v>122</v>
      </c>
      <c r="B8328" s="36" t="s">
        <v>20369</v>
      </c>
      <c r="C8328" s="36" t="s">
        <v>188</v>
      </c>
      <c r="D8328" s="36" t="s">
        <v>17369</v>
      </c>
      <c r="E8328" s="36" t="s">
        <v>16994</v>
      </c>
      <c r="F8328" s="36" t="s">
        <v>18205</v>
      </c>
      <c r="G8328" s="36" t="s">
        <v>123</v>
      </c>
      <c r="H8328" s="1"/>
      <c r="I8328" s="1"/>
      <c r="K8328" s="1"/>
    </row>
    <row r="8329" spans="1:11" customFormat="1" ht="15" x14ac:dyDescent="0.25">
      <c r="A8329" s="36" t="s">
        <v>122</v>
      </c>
      <c r="B8329" s="36" t="s">
        <v>22018</v>
      </c>
      <c r="C8329" s="36" t="s">
        <v>188</v>
      </c>
      <c r="D8329" s="36" t="s">
        <v>17381</v>
      </c>
      <c r="E8329" s="36" t="s">
        <v>17425</v>
      </c>
      <c r="F8329" s="36" t="s">
        <v>18205</v>
      </c>
      <c r="G8329" s="36" t="s">
        <v>123</v>
      </c>
      <c r="H8329" s="1"/>
      <c r="I8329" s="1"/>
      <c r="K8329" s="1"/>
    </row>
    <row r="8330" spans="1:11" customFormat="1" ht="15" x14ac:dyDescent="0.25">
      <c r="A8330" s="36" t="s">
        <v>122</v>
      </c>
      <c r="B8330" s="36" t="s">
        <v>8634</v>
      </c>
      <c r="C8330" s="36" t="s">
        <v>188</v>
      </c>
      <c r="D8330" s="36" t="s">
        <v>17371</v>
      </c>
      <c r="E8330" s="36" t="s">
        <v>19198</v>
      </c>
      <c r="F8330" s="36" t="s">
        <v>18205</v>
      </c>
      <c r="G8330" s="36" t="s">
        <v>123</v>
      </c>
      <c r="H8330" s="1"/>
      <c r="I8330" s="1"/>
      <c r="K8330" s="1"/>
    </row>
    <row r="8331" spans="1:11" customFormat="1" ht="15" x14ac:dyDescent="0.25">
      <c r="A8331" s="36" t="s">
        <v>122</v>
      </c>
      <c r="B8331" s="36" t="s">
        <v>7328</v>
      </c>
      <c r="C8331" s="36" t="s">
        <v>188</v>
      </c>
      <c r="D8331" s="36" t="s">
        <v>16873</v>
      </c>
      <c r="E8331" s="36" t="s">
        <v>18179</v>
      </c>
      <c r="F8331" s="36" t="s">
        <v>18205</v>
      </c>
      <c r="G8331" s="36" t="s">
        <v>123</v>
      </c>
      <c r="H8331" s="1"/>
      <c r="I8331" s="1"/>
      <c r="K8331" s="1"/>
    </row>
    <row r="8332" spans="1:11" customFormat="1" ht="15" x14ac:dyDescent="0.25">
      <c r="A8332" s="36" t="s">
        <v>122</v>
      </c>
      <c r="B8332" s="36" t="s">
        <v>8635</v>
      </c>
      <c r="C8332" s="36" t="s">
        <v>188</v>
      </c>
      <c r="D8332" s="36" t="s">
        <v>17094</v>
      </c>
      <c r="E8332" s="36" t="s">
        <v>17167</v>
      </c>
      <c r="F8332" s="36" t="s">
        <v>18205</v>
      </c>
      <c r="G8332" s="36" t="s">
        <v>123</v>
      </c>
      <c r="H8332" s="1"/>
      <c r="I8332" s="1"/>
      <c r="K8332" s="1"/>
    </row>
    <row r="8333" spans="1:11" customFormat="1" ht="15" x14ac:dyDescent="0.25">
      <c r="A8333" s="36" t="s">
        <v>122</v>
      </c>
      <c r="B8333" s="36" t="s">
        <v>20370</v>
      </c>
      <c r="C8333" s="36" t="s">
        <v>188</v>
      </c>
      <c r="D8333" s="36" t="s">
        <v>17773</v>
      </c>
      <c r="E8333" s="36" t="s">
        <v>17763</v>
      </c>
      <c r="F8333" s="36" t="s">
        <v>18205</v>
      </c>
      <c r="G8333" s="36" t="s">
        <v>123</v>
      </c>
      <c r="H8333" s="1"/>
      <c r="I8333" s="1"/>
      <c r="K8333" s="1"/>
    </row>
    <row r="8334" spans="1:11" customFormat="1" ht="15" x14ac:dyDescent="0.25">
      <c r="A8334" s="36" t="s">
        <v>122</v>
      </c>
      <c r="B8334" s="36" t="s">
        <v>22019</v>
      </c>
      <c r="C8334" s="36" t="s">
        <v>188</v>
      </c>
      <c r="D8334" s="36" t="s">
        <v>17346</v>
      </c>
      <c r="E8334" s="36" t="s">
        <v>17487</v>
      </c>
      <c r="F8334" s="36" t="s">
        <v>18205</v>
      </c>
      <c r="G8334" s="36" t="s">
        <v>123</v>
      </c>
      <c r="H8334" s="1"/>
      <c r="I8334" s="1"/>
      <c r="K8334" s="1"/>
    </row>
    <row r="8335" spans="1:11" customFormat="1" ht="15" x14ac:dyDescent="0.25">
      <c r="A8335" s="36" t="s">
        <v>122</v>
      </c>
      <c r="B8335" s="36" t="s">
        <v>15232</v>
      </c>
      <c r="C8335" s="36" t="s">
        <v>188</v>
      </c>
      <c r="D8335" s="36" t="s">
        <v>17722</v>
      </c>
      <c r="E8335" s="36" t="s">
        <v>16895</v>
      </c>
      <c r="F8335" s="36" t="s">
        <v>18205</v>
      </c>
      <c r="G8335" s="36" t="s">
        <v>123</v>
      </c>
      <c r="H8335" s="1"/>
      <c r="I8335" s="1"/>
      <c r="K8335" s="1"/>
    </row>
    <row r="8336" spans="1:11" customFormat="1" ht="15" x14ac:dyDescent="0.25">
      <c r="A8336" s="36" t="s">
        <v>122</v>
      </c>
      <c r="B8336" s="36" t="s">
        <v>22020</v>
      </c>
      <c r="C8336" s="36" t="s">
        <v>188</v>
      </c>
      <c r="D8336" s="36" t="s">
        <v>17347</v>
      </c>
      <c r="E8336" s="36" t="s">
        <v>20567</v>
      </c>
      <c r="F8336" s="36" t="s">
        <v>18205</v>
      </c>
      <c r="G8336" s="36" t="s">
        <v>123</v>
      </c>
      <c r="H8336" s="1"/>
      <c r="I8336" s="1"/>
      <c r="K8336" s="1"/>
    </row>
    <row r="8337" spans="1:11" customFormat="1" ht="15" x14ac:dyDescent="0.25">
      <c r="A8337" s="36" t="s">
        <v>122</v>
      </c>
      <c r="B8337" s="36" t="s">
        <v>28251</v>
      </c>
      <c r="C8337" s="36" t="s">
        <v>188</v>
      </c>
      <c r="D8337" s="36" t="s">
        <v>17348</v>
      </c>
      <c r="E8337" s="36" t="s">
        <v>17770</v>
      </c>
      <c r="F8337" s="36" t="s">
        <v>18205</v>
      </c>
      <c r="G8337" s="36" t="s">
        <v>123</v>
      </c>
      <c r="H8337" s="1"/>
      <c r="I8337" s="1"/>
      <c r="K8337" s="1"/>
    </row>
    <row r="8338" spans="1:11" customFormat="1" ht="15" x14ac:dyDescent="0.25">
      <c r="A8338" s="36" t="s">
        <v>122</v>
      </c>
      <c r="B8338" s="36" t="s">
        <v>20371</v>
      </c>
      <c r="C8338" s="36" t="s">
        <v>188</v>
      </c>
      <c r="D8338" s="36" t="s">
        <v>17377</v>
      </c>
      <c r="E8338" s="36" t="s">
        <v>17641</v>
      </c>
      <c r="F8338" s="36" t="s">
        <v>18205</v>
      </c>
      <c r="G8338" s="36" t="s">
        <v>123</v>
      </c>
      <c r="H8338" s="1"/>
      <c r="I8338" s="1"/>
      <c r="K8338" s="1"/>
    </row>
    <row r="8339" spans="1:11" customFormat="1" ht="15" x14ac:dyDescent="0.25">
      <c r="A8339" s="36" t="s">
        <v>122</v>
      </c>
      <c r="B8339" s="36" t="s">
        <v>28252</v>
      </c>
      <c r="C8339" s="36" t="s">
        <v>188</v>
      </c>
      <c r="D8339" s="36" t="s">
        <v>17096</v>
      </c>
      <c r="E8339" s="36" t="s">
        <v>28253</v>
      </c>
      <c r="F8339" s="36" t="s">
        <v>18205</v>
      </c>
      <c r="G8339" s="36" t="s">
        <v>123</v>
      </c>
      <c r="H8339" s="1"/>
      <c r="I8339" s="1"/>
      <c r="K8339" s="1"/>
    </row>
    <row r="8340" spans="1:11" customFormat="1" ht="15" x14ac:dyDescent="0.25">
      <c r="A8340" s="36" t="s">
        <v>122</v>
      </c>
      <c r="B8340" s="36" t="s">
        <v>28254</v>
      </c>
      <c r="C8340" s="36" t="s">
        <v>188</v>
      </c>
      <c r="D8340" s="36" t="s">
        <v>17349</v>
      </c>
      <c r="E8340" s="36" t="s">
        <v>22489</v>
      </c>
      <c r="F8340" s="36" t="s">
        <v>18205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15791</v>
      </c>
      <c r="C8341" s="36" t="s">
        <v>188</v>
      </c>
      <c r="D8341" s="36" t="s">
        <v>18224</v>
      </c>
      <c r="E8341" s="36" t="s">
        <v>16823</v>
      </c>
      <c r="F8341" s="36" t="s">
        <v>18210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5029</v>
      </c>
      <c r="C8342" s="36" t="s">
        <v>188</v>
      </c>
      <c r="D8342" s="36" t="s">
        <v>17081</v>
      </c>
      <c r="E8342" s="36" t="s">
        <v>17006</v>
      </c>
      <c r="F8342" s="36" t="s">
        <v>18267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8428</v>
      </c>
      <c r="C8343" s="36" t="s">
        <v>188</v>
      </c>
      <c r="D8343" s="36" t="s">
        <v>18225</v>
      </c>
      <c r="E8343" s="36" t="s">
        <v>17231</v>
      </c>
      <c r="F8343" s="36" t="s">
        <v>18210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15792</v>
      </c>
      <c r="C8344" s="36" t="s">
        <v>188</v>
      </c>
      <c r="D8344" s="36" t="s">
        <v>18580</v>
      </c>
      <c r="E8344" s="36" t="s">
        <v>16878</v>
      </c>
      <c r="F8344" s="36" t="s">
        <v>18210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8429</v>
      </c>
      <c r="C8345" s="36" t="s">
        <v>188</v>
      </c>
      <c r="D8345" s="36" t="s">
        <v>18005</v>
      </c>
      <c r="E8345" s="36" t="s">
        <v>16912</v>
      </c>
      <c r="F8345" s="36" t="s">
        <v>18210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8430</v>
      </c>
      <c r="C8346" s="36" t="s">
        <v>188</v>
      </c>
      <c r="D8346" s="36" t="s">
        <v>18226</v>
      </c>
      <c r="E8346" s="36" t="s">
        <v>16964</v>
      </c>
      <c r="F8346" s="36" t="s">
        <v>18210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8431</v>
      </c>
      <c r="C8347" s="36" t="s">
        <v>188</v>
      </c>
      <c r="D8347" s="36" t="s">
        <v>17528</v>
      </c>
      <c r="E8347" s="36" t="s">
        <v>16848</v>
      </c>
      <c r="F8347" s="36" t="s">
        <v>18210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5030</v>
      </c>
      <c r="C8348" s="36" t="s">
        <v>188</v>
      </c>
      <c r="D8348" s="36" t="s">
        <v>17063</v>
      </c>
      <c r="E8348" s="36" t="s">
        <v>16935</v>
      </c>
      <c r="F8348" s="36" t="s">
        <v>18267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8432</v>
      </c>
      <c r="C8349" s="36" t="s">
        <v>188</v>
      </c>
      <c r="D8349" s="36" t="s">
        <v>17756</v>
      </c>
      <c r="E8349" s="36" t="s">
        <v>16845</v>
      </c>
      <c r="F8349" s="36" t="s">
        <v>18210</v>
      </c>
      <c r="G8349" s="36" t="s">
        <v>123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16636</v>
      </c>
      <c r="C8350" s="36" t="s">
        <v>188</v>
      </c>
      <c r="D8350" s="36" t="s">
        <v>17850</v>
      </c>
      <c r="E8350" s="36" t="s">
        <v>16884</v>
      </c>
      <c r="F8350" s="36" t="s">
        <v>18210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8433</v>
      </c>
      <c r="C8351" s="36" t="s">
        <v>188</v>
      </c>
      <c r="D8351" s="36" t="s">
        <v>18581</v>
      </c>
      <c r="E8351" s="36" t="s">
        <v>16920</v>
      </c>
      <c r="F8351" s="36" t="s">
        <v>18210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26369</v>
      </c>
      <c r="C8352" s="36" t="s">
        <v>188</v>
      </c>
      <c r="D8352" s="36" t="s">
        <v>18887</v>
      </c>
      <c r="E8352" s="36" t="s">
        <v>17070</v>
      </c>
      <c r="F8352" s="36" t="s">
        <v>18210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5031</v>
      </c>
      <c r="C8353" s="36" t="s">
        <v>188</v>
      </c>
      <c r="D8353" s="36" t="s">
        <v>16997</v>
      </c>
      <c r="E8353" s="36" t="s">
        <v>17577</v>
      </c>
      <c r="F8353" s="36" t="s">
        <v>18267</v>
      </c>
      <c r="G8353" s="36" t="s">
        <v>123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8434</v>
      </c>
      <c r="C8354" s="36" t="s">
        <v>188</v>
      </c>
      <c r="D8354" s="36" t="s">
        <v>17525</v>
      </c>
      <c r="E8354" s="36" t="s">
        <v>16880</v>
      </c>
      <c r="F8354" s="36" t="s">
        <v>18210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8435</v>
      </c>
      <c r="C8355" s="36" t="s">
        <v>188</v>
      </c>
      <c r="D8355" s="36" t="s">
        <v>18227</v>
      </c>
      <c r="E8355" s="36" t="s">
        <v>16923</v>
      </c>
      <c r="F8355" s="36" t="s">
        <v>18210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8436</v>
      </c>
      <c r="C8356" s="36" t="s">
        <v>188</v>
      </c>
      <c r="D8356" s="36" t="s">
        <v>17526</v>
      </c>
      <c r="E8356" s="36" t="s">
        <v>16826</v>
      </c>
      <c r="F8356" s="36" t="s">
        <v>18210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16571</v>
      </c>
      <c r="C8357" s="36" t="s">
        <v>188</v>
      </c>
      <c r="D8357" s="36" t="s">
        <v>16908</v>
      </c>
      <c r="E8357" s="36" t="s">
        <v>16937</v>
      </c>
      <c r="F8357" s="36" t="s">
        <v>18210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8437</v>
      </c>
      <c r="C8358" s="36" t="s">
        <v>188</v>
      </c>
      <c r="D8358" s="36" t="s">
        <v>18014</v>
      </c>
      <c r="E8358" s="36" t="s">
        <v>17022</v>
      </c>
      <c r="F8358" s="36" t="s">
        <v>18210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20528</v>
      </c>
      <c r="C8359" s="36" t="s">
        <v>188</v>
      </c>
      <c r="D8359" s="36" t="s">
        <v>20237</v>
      </c>
      <c r="E8359" s="36" t="s">
        <v>16822</v>
      </c>
      <c r="F8359" s="36" t="s">
        <v>18210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8438</v>
      </c>
      <c r="C8360" s="36" t="s">
        <v>188</v>
      </c>
      <c r="D8360" s="36" t="s">
        <v>17851</v>
      </c>
      <c r="E8360" s="36" t="s">
        <v>16827</v>
      </c>
      <c r="F8360" s="36" t="s">
        <v>18210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8439</v>
      </c>
      <c r="C8361" s="36" t="s">
        <v>188</v>
      </c>
      <c r="D8361" s="36" t="s">
        <v>18174</v>
      </c>
      <c r="E8361" s="36" t="s">
        <v>17388</v>
      </c>
      <c r="F8361" s="36" t="s">
        <v>18210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15793</v>
      </c>
      <c r="C8362" s="36" t="s">
        <v>188</v>
      </c>
      <c r="D8362" s="36" t="s">
        <v>17852</v>
      </c>
      <c r="E8362" s="36" t="s">
        <v>17237</v>
      </c>
      <c r="F8362" s="36" t="s">
        <v>18210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14121</v>
      </c>
      <c r="C8363" s="36" t="s">
        <v>188</v>
      </c>
      <c r="D8363" s="36" t="s">
        <v>16907</v>
      </c>
      <c r="E8363" s="36" t="s">
        <v>17219</v>
      </c>
      <c r="F8363" s="36" t="s">
        <v>18210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16512</v>
      </c>
      <c r="C8364" s="36" t="s">
        <v>188</v>
      </c>
      <c r="D8364" s="36" t="s">
        <v>16909</v>
      </c>
      <c r="E8364" s="36" t="s">
        <v>17800</v>
      </c>
      <c r="F8364" s="36" t="s">
        <v>18210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19978</v>
      </c>
      <c r="C8365" s="36" t="s">
        <v>188</v>
      </c>
      <c r="D8365" s="36" t="s">
        <v>16910</v>
      </c>
      <c r="E8365" s="36" t="s">
        <v>17645</v>
      </c>
      <c r="F8365" s="36" t="s">
        <v>18210</v>
      </c>
      <c r="G8365" s="36" t="s">
        <v>123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23257</v>
      </c>
      <c r="C8366" s="36" t="s">
        <v>188</v>
      </c>
      <c r="D8366" s="36" t="s">
        <v>16915</v>
      </c>
      <c r="E8366" s="36" t="s">
        <v>16819</v>
      </c>
      <c r="F8366" s="36" t="s">
        <v>18210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8440</v>
      </c>
      <c r="C8367" s="36" t="s">
        <v>188</v>
      </c>
      <c r="D8367" s="36" t="s">
        <v>16911</v>
      </c>
      <c r="E8367" s="36" t="s">
        <v>17220</v>
      </c>
      <c r="F8367" s="36" t="s">
        <v>18210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23748</v>
      </c>
      <c r="C8368" s="36" t="s">
        <v>188</v>
      </c>
      <c r="D8368" s="36" t="s">
        <v>16913</v>
      </c>
      <c r="E8368" s="36" t="s">
        <v>16982</v>
      </c>
      <c r="F8368" s="36" t="s">
        <v>18210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23258</v>
      </c>
      <c r="C8369" s="36" t="s">
        <v>188</v>
      </c>
      <c r="D8369" s="36" t="s">
        <v>16918</v>
      </c>
      <c r="E8369" s="36" t="s">
        <v>17522</v>
      </c>
      <c r="F8369" s="36" t="s">
        <v>18210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8441</v>
      </c>
      <c r="C8370" s="36" t="s">
        <v>188</v>
      </c>
      <c r="D8370" s="36" t="s">
        <v>16926</v>
      </c>
      <c r="E8370" s="36" t="s">
        <v>17425</v>
      </c>
      <c r="F8370" s="36" t="s">
        <v>18210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15794</v>
      </c>
      <c r="C8371" s="36" t="s">
        <v>188</v>
      </c>
      <c r="D8371" s="36" t="s">
        <v>16919</v>
      </c>
      <c r="E8371" s="36" t="s">
        <v>17011</v>
      </c>
      <c r="F8371" s="36" t="s">
        <v>18210</v>
      </c>
      <c r="G8371" s="36" t="s">
        <v>123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23259</v>
      </c>
      <c r="C8372" s="36" t="s">
        <v>188</v>
      </c>
      <c r="D8372" s="36" t="s">
        <v>20568</v>
      </c>
      <c r="E8372" s="36" t="s">
        <v>23260</v>
      </c>
      <c r="F8372" s="36" t="s">
        <v>18210</v>
      </c>
      <c r="G8372" s="36" t="s">
        <v>123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23261</v>
      </c>
      <c r="C8373" s="36" t="s">
        <v>188</v>
      </c>
      <c r="D8373" s="36" t="s">
        <v>16922</v>
      </c>
      <c r="E8373" s="36" t="s">
        <v>17875</v>
      </c>
      <c r="F8373" s="36" t="s">
        <v>18210</v>
      </c>
      <c r="G8373" s="36" t="s">
        <v>123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28570</v>
      </c>
      <c r="C8374" s="36" t="s">
        <v>188</v>
      </c>
      <c r="D8374" s="36" t="s">
        <v>16928</v>
      </c>
      <c r="E8374" s="36" t="s">
        <v>20398</v>
      </c>
      <c r="F8374" s="36" t="s">
        <v>18210</v>
      </c>
      <c r="G8374" s="36" t="s">
        <v>123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8442</v>
      </c>
      <c r="C8375" s="36" t="s">
        <v>188</v>
      </c>
      <c r="D8375" s="36" t="s">
        <v>16925</v>
      </c>
      <c r="E8375" s="36" t="s">
        <v>17221</v>
      </c>
      <c r="F8375" s="36" t="s">
        <v>18210</v>
      </c>
      <c r="G8375" s="36" t="s">
        <v>123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20120</v>
      </c>
      <c r="C8376" s="36" t="s">
        <v>188</v>
      </c>
      <c r="D8376" s="36" t="s">
        <v>16930</v>
      </c>
      <c r="E8376" s="36" t="s">
        <v>19391</v>
      </c>
      <c r="F8376" s="36" t="s">
        <v>18210</v>
      </c>
      <c r="G8376" s="36" t="s">
        <v>123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29307</v>
      </c>
      <c r="C8377" s="36" t="s">
        <v>188</v>
      </c>
      <c r="D8377" s="36" t="s">
        <v>29285</v>
      </c>
      <c r="E8377" s="36" t="s">
        <v>17965</v>
      </c>
      <c r="F8377" s="36" t="s">
        <v>18210</v>
      </c>
      <c r="G8377" s="36" t="s">
        <v>123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20336</v>
      </c>
      <c r="C8378" s="36" t="s">
        <v>188</v>
      </c>
      <c r="D8378" s="36" t="s">
        <v>16934</v>
      </c>
      <c r="E8378" s="36" t="s">
        <v>17964</v>
      </c>
      <c r="F8378" s="36" t="s">
        <v>18210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26</v>
      </c>
      <c r="B8379" s="36" t="s">
        <v>29331</v>
      </c>
      <c r="C8379" s="36" t="s">
        <v>188</v>
      </c>
      <c r="D8379" s="36" t="s">
        <v>29231</v>
      </c>
      <c r="E8379" s="36" t="s">
        <v>29332</v>
      </c>
      <c r="F8379" s="36" t="s">
        <v>18210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16572</v>
      </c>
      <c r="C8380" s="36" t="s">
        <v>188</v>
      </c>
      <c r="D8380" s="36" t="s">
        <v>18228</v>
      </c>
      <c r="E8380" s="36" t="s">
        <v>18583</v>
      </c>
      <c r="F8380" s="36" t="s">
        <v>18210</v>
      </c>
      <c r="G8380" s="36" t="s">
        <v>123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16573</v>
      </c>
      <c r="C8381" s="36" t="s">
        <v>188</v>
      </c>
      <c r="D8381" s="36" t="s">
        <v>18229</v>
      </c>
      <c r="E8381" s="36" t="s">
        <v>16906</v>
      </c>
      <c r="F8381" s="36" t="s">
        <v>18210</v>
      </c>
      <c r="G8381" s="36" t="s">
        <v>123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29308</v>
      </c>
      <c r="C8382" s="36" t="s">
        <v>188</v>
      </c>
      <c r="D8382" s="36" t="s">
        <v>29287</v>
      </c>
      <c r="E8382" s="36" t="s">
        <v>29309</v>
      </c>
      <c r="F8382" s="36" t="s">
        <v>18210</v>
      </c>
      <c r="G8382" s="36" t="s">
        <v>123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8443</v>
      </c>
      <c r="C8383" s="36" t="s">
        <v>188</v>
      </c>
      <c r="D8383" s="36" t="s">
        <v>16945</v>
      </c>
      <c r="E8383" s="36" t="s">
        <v>17748</v>
      </c>
      <c r="F8383" s="36" t="s">
        <v>18210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29310</v>
      </c>
      <c r="C8384" s="36" t="s">
        <v>188</v>
      </c>
      <c r="D8384" s="36" t="s">
        <v>29293</v>
      </c>
      <c r="E8384" s="36" t="s">
        <v>27063</v>
      </c>
      <c r="F8384" s="36" t="s">
        <v>18210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8444</v>
      </c>
      <c r="C8385" s="36" t="s">
        <v>188</v>
      </c>
      <c r="D8385" s="36" t="s">
        <v>18231</v>
      </c>
      <c r="E8385" s="36" t="s">
        <v>18012</v>
      </c>
      <c r="F8385" s="36" t="s">
        <v>18210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8445</v>
      </c>
      <c r="C8386" s="36" t="s">
        <v>188</v>
      </c>
      <c r="D8386" s="36" t="s">
        <v>17848</v>
      </c>
      <c r="E8386" s="36" t="s">
        <v>16875</v>
      </c>
      <c r="F8386" s="36" t="s">
        <v>18210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8446</v>
      </c>
      <c r="C8387" s="36" t="s">
        <v>188</v>
      </c>
      <c r="D8387" s="36" t="s">
        <v>18232</v>
      </c>
      <c r="E8387" s="36" t="s">
        <v>16916</v>
      </c>
      <c r="F8387" s="36" t="s">
        <v>18210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8447</v>
      </c>
      <c r="C8388" s="36" t="s">
        <v>188</v>
      </c>
      <c r="D8388" s="36" t="s">
        <v>18233</v>
      </c>
      <c r="E8388" s="36" t="s">
        <v>16842</v>
      </c>
      <c r="F8388" s="36" t="s">
        <v>18210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8448</v>
      </c>
      <c r="C8389" s="36" t="s">
        <v>188</v>
      </c>
      <c r="D8389" s="36" t="s">
        <v>18234</v>
      </c>
      <c r="E8389" s="36" t="s">
        <v>17006</v>
      </c>
      <c r="F8389" s="36" t="s">
        <v>18210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8449</v>
      </c>
      <c r="C8390" s="36" t="s">
        <v>188</v>
      </c>
      <c r="D8390" s="36" t="s">
        <v>18004</v>
      </c>
      <c r="E8390" s="36" t="s">
        <v>16874</v>
      </c>
      <c r="F8390" s="36" t="s">
        <v>18210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15697</v>
      </c>
      <c r="C8391" s="36" t="s">
        <v>188</v>
      </c>
      <c r="D8391" s="36" t="s">
        <v>17079</v>
      </c>
      <c r="E8391" s="36" t="s">
        <v>17070</v>
      </c>
      <c r="F8391" s="36" t="s">
        <v>18251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8517</v>
      </c>
      <c r="C8392" s="36" t="s">
        <v>188</v>
      </c>
      <c r="D8392" s="36" t="s">
        <v>17081</v>
      </c>
      <c r="E8392" s="36" t="s">
        <v>16819</v>
      </c>
      <c r="F8392" s="36" t="s">
        <v>18251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7122</v>
      </c>
      <c r="C8393" s="36" t="s">
        <v>188</v>
      </c>
      <c r="D8393" s="36" t="s">
        <v>17128</v>
      </c>
      <c r="E8393" s="36" t="s">
        <v>16819</v>
      </c>
      <c r="F8393" s="36" t="s">
        <v>18251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8518</v>
      </c>
      <c r="C8394" s="36" t="s">
        <v>188</v>
      </c>
      <c r="D8394" s="36" t="s">
        <v>17082</v>
      </c>
      <c r="E8394" s="36" t="s">
        <v>16912</v>
      </c>
      <c r="F8394" s="36" t="s">
        <v>18251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13480</v>
      </c>
      <c r="C8395" s="36" t="s">
        <v>188</v>
      </c>
      <c r="D8395" s="36" t="s">
        <v>17085</v>
      </c>
      <c r="E8395" s="36" t="s">
        <v>16888</v>
      </c>
      <c r="F8395" s="36" t="s">
        <v>18251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5032</v>
      </c>
      <c r="C8396" s="36" t="s">
        <v>188</v>
      </c>
      <c r="D8396" s="36" t="s">
        <v>17085</v>
      </c>
      <c r="E8396" s="36" t="s">
        <v>16841</v>
      </c>
      <c r="F8396" s="36" t="s">
        <v>18246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8519</v>
      </c>
      <c r="C8397" s="36" t="s">
        <v>188</v>
      </c>
      <c r="D8397" s="36" t="s">
        <v>17086</v>
      </c>
      <c r="E8397" s="36" t="s">
        <v>16968</v>
      </c>
      <c r="F8397" s="36" t="s">
        <v>18251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8520</v>
      </c>
      <c r="C8398" s="36" t="s">
        <v>188</v>
      </c>
      <c r="D8398" s="36" t="s">
        <v>16998</v>
      </c>
      <c r="E8398" s="36" t="s">
        <v>17207</v>
      </c>
      <c r="F8398" s="36" t="s">
        <v>18251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7123</v>
      </c>
      <c r="C8399" s="36" t="s">
        <v>188</v>
      </c>
      <c r="D8399" s="36" t="s">
        <v>17531</v>
      </c>
      <c r="E8399" s="36" t="s">
        <v>16819</v>
      </c>
      <c r="F8399" s="36" t="s">
        <v>18251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8521</v>
      </c>
      <c r="C8400" s="36" t="s">
        <v>188</v>
      </c>
      <c r="D8400" s="36" t="s">
        <v>16857</v>
      </c>
      <c r="E8400" s="36" t="s">
        <v>18530</v>
      </c>
      <c r="F8400" s="36" t="s">
        <v>18251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8522</v>
      </c>
      <c r="C8401" s="36" t="s">
        <v>188</v>
      </c>
      <c r="D8401" s="36" t="s">
        <v>17632</v>
      </c>
      <c r="E8401" s="36" t="s">
        <v>17023</v>
      </c>
      <c r="F8401" s="36" t="s">
        <v>18251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21801</v>
      </c>
      <c r="C8402" s="36" t="s">
        <v>188</v>
      </c>
      <c r="D8402" s="36" t="s">
        <v>16859</v>
      </c>
      <c r="E8402" s="36" t="s">
        <v>17023</v>
      </c>
      <c r="F8402" s="36" t="s">
        <v>18251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8523</v>
      </c>
      <c r="C8403" s="36" t="s">
        <v>188</v>
      </c>
      <c r="D8403" s="36" t="s">
        <v>16861</v>
      </c>
      <c r="E8403" s="36" t="s">
        <v>16889</v>
      </c>
      <c r="F8403" s="36" t="s">
        <v>18251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7329</v>
      </c>
      <c r="C8404" s="36" t="s">
        <v>188</v>
      </c>
      <c r="D8404" s="36" t="s">
        <v>16863</v>
      </c>
      <c r="E8404" s="36" t="s">
        <v>16957</v>
      </c>
      <c r="F8404" s="36" t="s">
        <v>18251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8524</v>
      </c>
      <c r="C8405" s="36" t="s">
        <v>188</v>
      </c>
      <c r="D8405" s="36" t="s">
        <v>17003</v>
      </c>
      <c r="E8405" s="36" t="s">
        <v>17744</v>
      </c>
      <c r="F8405" s="36" t="s">
        <v>18251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21802</v>
      </c>
      <c r="C8406" s="36" t="s">
        <v>188</v>
      </c>
      <c r="D8406" s="36" t="s">
        <v>17661</v>
      </c>
      <c r="E8406" s="36" t="s">
        <v>16939</v>
      </c>
      <c r="F8406" s="36" t="s">
        <v>18251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12361</v>
      </c>
      <c r="C8407" s="36" t="s">
        <v>188</v>
      </c>
      <c r="D8407" s="36" t="s">
        <v>16869</v>
      </c>
      <c r="E8407" s="36" t="s">
        <v>17758</v>
      </c>
      <c r="F8407" s="36" t="s">
        <v>18251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12362</v>
      </c>
      <c r="C8408" s="36" t="s">
        <v>188</v>
      </c>
      <c r="D8408" s="36" t="s">
        <v>17381</v>
      </c>
      <c r="E8408" s="36" t="s">
        <v>17766</v>
      </c>
      <c r="F8408" s="36" t="s">
        <v>18251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23549</v>
      </c>
      <c r="C8409" s="36" t="s">
        <v>188</v>
      </c>
      <c r="D8409" s="36" t="s">
        <v>16873</v>
      </c>
      <c r="E8409" s="36" t="s">
        <v>23550</v>
      </c>
      <c r="F8409" s="36" t="s">
        <v>18251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12363</v>
      </c>
      <c r="C8410" s="36" t="s">
        <v>188</v>
      </c>
      <c r="D8410" s="36" t="s">
        <v>17349</v>
      </c>
      <c r="E8410" s="36" t="s">
        <v>27003</v>
      </c>
      <c r="F8410" s="36" t="s">
        <v>18251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15663</v>
      </c>
      <c r="C8411" s="36" t="s">
        <v>188</v>
      </c>
      <c r="D8411" s="36" t="s">
        <v>17017</v>
      </c>
      <c r="E8411" s="36" t="s">
        <v>16845</v>
      </c>
      <c r="F8411" s="36" t="s">
        <v>18252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15664</v>
      </c>
      <c r="C8412" s="36" t="s">
        <v>188</v>
      </c>
      <c r="D8412" s="36" t="s">
        <v>17083</v>
      </c>
      <c r="E8412" s="36" t="s">
        <v>16852</v>
      </c>
      <c r="F8412" s="36" t="s">
        <v>18252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5033</v>
      </c>
      <c r="C8413" s="36" t="s">
        <v>188</v>
      </c>
      <c r="D8413" s="36" t="s">
        <v>16847</v>
      </c>
      <c r="E8413" s="36" t="s">
        <v>17035</v>
      </c>
      <c r="F8413" s="36" t="s">
        <v>18258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14065</v>
      </c>
      <c r="C8414" s="36" t="s">
        <v>188</v>
      </c>
      <c r="D8414" s="36" t="s">
        <v>17073</v>
      </c>
      <c r="E8414" s="36" t="s">
        <v>17121</v>
      </c>
      <c r="F8414" s="36" t="s">
        <v>18252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24603</v>
      </c>
      <c r="C8415" s="36" t="s">
        <v>188</v>
      </c>
      <c r="D8415" s="36" t="s">
        <v>16999</v>
      </c>
      <c r="E8415" s="36" t="s">
        <v>17004</v>
      </c>
      <c r="F8415" s="36" t="s">
        <v>18252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25358</v>
      </c>
      <c r="C8416" s="36" t="s">
        <v>188</v>
      </c>
      <c r="D8416" s="36" t="s">
        <v>17291</v>
      </c>
      <c r="E8416" s="36" t="s">
        <v>16819</v>
      </c>
      <c r="F8416" s="36" t="s">
        <v>18252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26</v>
      </c>
      <c r="B8417" s="36" t="s">
        <v>5034</v>
      </c>
      <c r="C8417" s="36" t="s">
        <v>188</v>
      </c>
      <c r="D8417" s="36" t="s">
        <v>16998</v>
      </c>
      <c r="E8417" s="36" t="s">
        <v>17091</v>
      </c>
      <c r="F8417" s="36" t="s">
        <v>18258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28877</v>
      </c>
      <c r="C8418" s="36" t="s">
        <v>188</v>
      </c>
      <c r="D8418" s="36" t="s">
        <v>17003</v>
      </c>
      <c r="E8418" s="36" t="s">
        <v>16819</v>
      </c>
      <c r="F8418" s="36" t="s">
        <v>18252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21795</v>
      </c>
      <c r="C8419" s="36" t="s">
        <v>188</v>
      </c>
      <c r="D8419" s="36" t="s">
        <v>16861</v>
      </c>
      <c r="E8419" s="36" t="s">
        <v>17712</v>
      </c>
      <c r="F8419" s="36" t="s">
        <v>18252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26</v>
      </c>
      <c r="B8420" s="36" t="s">
        <v>25711</v>
      </c>
      <c r="C8420" s="36" t="s">
        <v>188</v>
      </c>
      <c r="D8420" s="36" t="s">
        <v>17846</v>
      </c>
      <c r="E8420" s="36" t="s">
        <v>16860</v>
      </c>
      <c r="F8420" s="36" t="s">
        <v>18252</v>
      </c>
      <c r="G8420" s="36" t="s">
        <v>123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22286</v>
      </c>
      <c r="C8421" s="36" t="s">
        <v>188</v>
      </c>
      <c r="D8421" s="36" t="s">
        <v>17005</v>
      </c>
      <c r="E8421" s="36" t="s">
        <v>17396</v>
      </c>
      <c r="F8421" s="36" t="s">
        <v>18252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23885</v>
      </c>
      <c r="C8422" s="36" t="s">
        <v>188</v>
      </c>
      <c r="D8422" s="36" t="s">
        <v>16865</v>
      </c>
      <c r="E8422" s="36" t="s">
        <v>17176</v>
      </c>
      <c r="F8422" s="36" t="s">
        <v>18252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21823</v>
      </c>
      <c r="C8423" s="36" t="s">
        <v>188</v>
      </c>
      <c r="D8423" s="36" t="s">
        <v>17661</v>
      </c>
      <c r="E8423" s="36" t="s">
        <v>16870</v>
      </c>
      <c r="F8423" s="36" t="s">
        <v>18252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20550</v>
      </c>
      <c r="C8424" s="36" t="s">
        <v>188</v>
      </c>
      <c r="D8424" s="36" t="s">
        <v>17008</v>
      </c>
      <c r="E8424" s="36" t="s">
        <v>17522</v>
      </c>
      <c r="F8424" s="36" t="s">
        <v>18252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24604</v>
      </c>
      <c r="C8425" s="36" t="s">
        <v>188</v>
      </c>
      <c r="D8425" s="36" t="s">
        <v>17010</v>
      </c>
      <c r="E8425" s="36" t="s">
        <v>17216</v>
      </c>
      <c r="F8425" s="36" t="s">
        <v>18252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25693</v>
      </c>
      <c r="C8426" s="36" t="s">
        <v>188</v>
      </c>
      <c r="D8426" s="36" t="s">
        <v>17366</v>
      </c>
      <c r="E8426" s="36" t="s">
        <v>17948</v>
      </c>
      <c r="F8426" s="36" t="s">
        <v>18252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21796</v>
      </c>
      <c r="C8427" s="36" t="s">
        <v>188</v>
      </c>
      <c r="D8427" s="36" t="s">
        <v>17259</v>
      </c>
      <c r="E8427" s="36" t="s">
        <v>17685</v>
      </c>
      <c r="F8427" s="36" t="s">
        <v>18252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25694</v>
      </c>
      <c r="C8428" s="36" t="s">
        <v>188</v>
      </c>
      <c r="D8428" s="36" t="s">
        <v>16873</v>
      </c>
      <c r="E8428" s="36" t="s">
        <v>17497</v>
      </c>
      <c r="F8428" s="36" t="s">
        <v>18252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5054</v>
      </c>
      <c r="C8429" s="36" t="s">
        <v>188</v>
      </c>
      <c r="D8429" s="36" t="s">
        <v>17084</v>
      </c>
      <c r="E8429" s="36" t="s">
        <v>17232</v>
      </c>
      <c r="F8429" s="36" t="s">
        <v>18247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15686</v>
      </c>
      <c r="C8430" s="36" t="s">
        <v>188</v>
      </c>
      <c r="D8430" s="36" t="s">
        <v>17085</v>
      </c>
      <c r="E8430" s="36" t="s">
        <v>16850</v>
      </c>
      <c r="F8430" s="36" t="s">
        <v>18247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15687</v>
      </c>
      <c r="C8431" s="36" t="s">
        <v>188</v>
      </c>
      <c r="D8431" s="36" t="s">
        <v>17086</v>
      </c>
      <c r="E8431" s="36" t="s">
        <v>17106</v>
      </c>
      <c r="F8431" s="36" t="s">
        <v>18247</v>
      </c>
      <c r="G8431" s="36" t="s">
        <v>123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14964</v>
      </c>
      <c r="C8432" s="36" t="s">
        <v>188</v>
      </c>
      <c r="D8432" s="36" t="s">
        <v>17063</v>
      </c>
      <c r="E8432" s="36" t="s">
        <v>17023</v>
      </c>
      <c r="F8432" s="36" t="s">
        <v>18247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14583</v>
      </c>
      <c r="C8433" s="36" t="s">
        <v>188</v>
      </c>
      <c r="D8433" s="36" t="s">
        <v>16844</v>
      </c>
      <c r="E8433" s="36" t="s">
        <v>17034</v>
      </c>
      <c r="F8433" s="36" t="s">
        <v>18247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14496</v>
      </c>
      <c r="C8434" s="36" t="s">
        <v>188</v>
      </c>
      <c r="D8434" s="36" t="s">
        <v>16847</v>
      </c>
      <c r="E8434" s="36" t="s">
        <v>16924</v>
      </c>
      <c r="F8434" s="36" t="s">
        <v>18247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5061</v>
      </c>
      <c r="C8435" s="36" t="s">
        <v>188</v>
      </c>
      <c r="D8435" s="36" t="s">
        <v>16849</v>
      </c>
      <c r="E8435" s="36" t="s">
        <v>17021</v>
      </c>
      <c r="F8435" s="36" t="s">
        <v>18247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5063</v>
      </c>
      <c r="C8436" s="36" t="s">
        <v>188</v>
      </c>
      <c r="D8436" s="36" t="s">
        <v>16997</v>
      </c>
      <c r="E8436" s="36" t="s">
        <v>16973</v>
      </c>
      <c r="F8436" s="36" t="s">
        <v>18247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68</v>
      </c>
      <c r="C8437" s="36" t="s">
        <v>188</v>
      </c>
      <c r="D8437" s="36" t="s">
        <v>16851</v>
      </c>
      <c r="E8437" s="36" t="s">
        <v>16819</v>
      </c>
      <c r="F8437" s="36" t="s">
        <v>18247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5067</v>
      </c>
      <c r="C8438" s="36" t="s">
        <v>188</v>
      </c>
      <c r="D8438" s="36" t="s">
        <v>17073</v>
      </c>
      <c r="E8438" s="36" t="s">
        <v>17034</v>
      </c>
      <c r="F8438" s="36" t="s">
        <v>18247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19788</v>
      </c>
      <c r="C8439" s="36" t="s">
        <v>188</v>
      </c>
      <c r="D8439" s="36" t="s">
        <v>16853</v>
      </c>
      <c r="E8439" s="36" t="s">
        <v>16830</v>
      </c>
      <c r="F8439" s="36" t="s">
        <v>18247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5069</v>
      </c>
      <c r="C8440" s="36" t="s">
        <v>188</v>
      </c>
      <c r="D8440" s="36" t="s">
        <v>16998</v>
      </c>
      <c r="E8440" s="36" t="s">
        <v>17296</v>
      </c>
      <c r="F8440" s="36" t="s">
        <v>18247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5074</v>
      </c>
      <c r="C8441" s="36" t="s">
        <v>188</v>
      </c>
      <c r="D8441" s="36" t="s">
        <v>16859</v>
      </c>
      <c r="E8441" s="36" t="s">
        <v>17504</v>
      </c>
      <c r="F8441" s="36" t="s">
        <v>18247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12364</v>
      </c>
      <c r="C8442" s="36" t="s">
        <v>188</v>
      </c>
      <c r="D8442" s="36" t="s">
        <v>16861</v>
      </c>
      <c r="E8442" s="36" t="s">
        <v>18510</v>
      </c>
      <c r="F8442" s="36" t="s">
        <v>18248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5078</v>
      </c>
      <c r="C8443" s="36" t="s">
        <v>188</v>
      </c>
      <c r="D8443" s="36" t="s">
        <v>16861</v>
      </c>
      <c r="E8443" s="36" t="s">
        <v>17075</v>
      </c>
      <c r="F8443" s="36" t="s">
        <v>18247</v>
      </c>
      <c r="G8443" s="36" t="s">
        <v>123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5081</v>
      </c>
      <c r="C8444" s="36" t="s">
        <v>188</v>
      </c>
      <c r="D8444" s="36" t="s">
        <v>17003</v>
      </c>
      <c r="E8444" s="36" t="s">
        <v>17372</v>
      </c>
      <c r="F8444" s="36" t="s">
        <v>18248</v>
      </c>
      <c r="G8444" s="36" t="s">
        <v>123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5082</v>
      </c>
      <c r="C8445" s="36" t="s">
        <v>188</v>
      </c>
      <c r="D8445" s="36" t="s">
        <v>17003</v>
      </c>
      <c r="E8445" s="36" t="s">
        <v>17416</v>
      </c>
      <c r="F8445" s="36" t="s">
        <v>18247</v>
      </c>
      <c r="G8445" s="36" t="s">
        <v>123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5086</v>
      </c>
      <c r="C8446" s="36" t="s">
        <v>188</v>
      </c>
      <c r="D8446" s="36" t="s">
        <v>16865</v>
      </c>
      <c r="E8446" s="36" t="s">
        <v>16892</v>
      </c>
      <c r="F8446" s="36" t="s">
        <v>18247</v>
      </c>
      <c r="G8446" s="36" t="s">
        <v>123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21615</v>
      </c>
      <c r="C8447" s="36" t="s">
        <v>188</v>
      </c>
      <c r="D8447" s="36" t="s">
        <v>16867</v>
      </c>
      <c r="E8447" s="36" t="s">
        <v>16940</v>
      </c>
      <c r="F8447" s="36" t="s">
        <v>18247</v>
      </c>
      <c r="G8447" s="36" t="s">
        <v>123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5091</v>
      </c>
      <c r="C8448" s="36" t="s">
        <v>188</v>
      </c>
      <c r="D8448" s="36" t="s">
        <v>16869</v>
      </c>
      <c r="E8448" s="36" t="s">
        <v>17027</v>
      </c>
      <c r="F8448" s="36" t="s">
        <v>18247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23543</v>
      </c>
      <c r="C8449" s="36" t="s">
        <v>188</v>
      </c>
      <c r="D8449" s="36" t="s">
        <v>17380</v>
      </c>
      <c r="E8449" s="36" t="s">
        <v>16987</v>
      </c>
      <c r="F8449" s="36" t="s">
        <v>18247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15688</v>
      </c>
      <c r="C8450" s="36" t="s">
        <v>188</v>
      </c>
      <c r="D8450" s="36" t="s">
        <v>17319</v>
      </c>
      <c r="E8450" s="36" t="s">
        <v>16896</v>
      </c>
      <c r="F8450" s="36" t="s">
        <v>18247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5108</v>
      </c>
      <c r="C8451" s="36" t="s">
        <v>188</v>
      </c>
      <c r="D8451" s="36" t="s">
        <v>16873</v>
      </c>
      <c r="E8451" s="36" t="s">
        <v>17668</v>
      </c>
      <c r="F8451" s="36" t="s">
        <v>18247</v>
      </c>
      <c r="G8451" s="36" t="s">
        <v>123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14497</v>
      </c>
      <c r="C8452" s="36" t="s">
        <v>188</v>
      </c>
      <c r="D8452" s="36" t="s">
        <v>16857</v>
      </c>
      <c r="E8452" s="36" t="s">
        <v>17146</v>
      </c>
      <c r="F8452" s="36" t="s">
        <v>18247</v>
      </c>
      <c r="G8452" s="36" t="s">
        <v>123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14066</v>
      </c>
      <c r="C8453" s="36" t="s">
        <v>188</v>
      </c>
      <c r="D8453" s="36" t="s">
        <v>16869</v>
      </c>
      <c r="E8453" s="36" t="s">
        <v>16952</v>
      </c>
      <c r="F8453" s="36" t="s">
        <v>18249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5175</v>
      </c>
      <c r="C8454" s="36" t="s">
        <v>188</v>
      </c>
      <c r="D8454" s="36" t="s">
        <v>16847</v>
      </c>
      <c r="E8454" s="36" t="s">
        <v>16827</v>
      </c>
      <c r="F8454" s="36" t="s">
        <v>18264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5182</v>
      </c>
      <c r="C8455" s="36" t="s">
        <v>188</v>
      </c>
      <c r="D8455" s="36" t="s">
        <v>16997</v>
      </c>
      <c r="E8455" s="36" t="s">
        <v>16974</v>
      </c>
      <c r="F8455" s="36" t="s">
        <v>18264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14212</v>
      </c>
      <c r="C8456" s="36" t="s">
        <v>188</v>
      </c>
      <c r="D8456" s="36" t="s">
        <v>16857</v>
      </c>
      <c r="E8456" s="36" t="s">
        <v>17088</v>
      </c>
      <c r="F8456" s="36" t="s">
        <v>18249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5208</v>
      </c>
      <c r="C8457" s="36" t="s">
        <v>188</v>
      </c>
      <c r="D8457" s="36" t="s">
        <v>16865</v>
      </c>
      <c r="E8457" s="36" t="s">
        <v>16984</v>
      </c>
      <c r="F8457" s="36" t="s">
        <v>18264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14584</v>
      </c>
      <c r="C8458" s="36" t="s">
        <v>188</v>
      </c>
      <c r="D8458" s="36" t="s">
        <v>17073</v>
      </c>
      <c r="E8458" s="36" t="s">
        <v>17368</v>
      </c>
      <c r="F8458" s="36" t="s">
        <v>18256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14585</v>
      </c>
      <c r="C8459" s="36" t="s">
        <v>188</v>
      </c>
      <c r="D8459" s="36" t="s">
        <v>17259</v>
      </c>
      <c r="E8459" s="36" t="s">
        <v>17716</v>
      </c>
      <c r="F8459" s="36" t="s">
        <v>18256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16642</v>
      </c>
      <c r="C8460" s="36" t="s">
        <v>188</v>
      </c>
      <c r="D8460" s="36" t="s">
        <v>17316</v>
      </c>
      <c r="E8460" s="36" t="s">
        <v>16819</v>
      </c>
      <c r="F8460" s="36" t="s">
        <v>18250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24284</v>
      </c>
      <c r="C8461" s="36" t="s">
        <v>188</v>
      </c>
      <c r="D8461" s="36" t="s">
        <v>17079</v>
      </c>
      <c r="E8461" s="36" t="s">
        <v>17136</v>
      </c>
      <c r="F8461" s="36" t="s">
        <v>18250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16643</v>
      </c>
      <c r="C8462" s="36" t="s">
        <v>188</v>
      </c>
      <c r="D8462" s="36" t="s">
        <v>17081</v>
      </c>
      <c r="E8462" s="36" t="s">
        <v>16819</v>
      </c>
      <c r="F8462" s="36" t="s">
        <v>18250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7864</v>
      </c>
      <c r="C8463" s="36" t="s">
        <v>188</v>
      </c>
      <c r="D8463" s="36" t="s">
        <v>17084</v>
      </c>
      <c r="E8463" s="36" t="s">
        <v>16957</v>
      </c>
      <c r="F8463" s="36" t="s">
        <v>18250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16644</v>
      </c>
      <c r="C8464" s="36" t="s">
        <v>188</v>
      </c>
      <c r="D8464" s="36" t="s">
        <v>17085</v>
      </c>
      <c r="E8464" s="36" t="s">
        <v>16979</v>
      </c>
      <c r="F8464" s="36" t="s">
        <v>18250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16645</v>
      </c>
      <c r="C8465" s="36" t="s">
        <v>188</v>
      </c>
      <c r="D8465" s="36" t="s">
        <v>17086</v>
      </c>
      <c r="E8465" s="36" t="s">
        <v>16819</v>
      </c>
      <c r="F8465" s="36" t="s">
        <v>18250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16628</v>
      </c>
      <c r="C8466" s="36" t="s">
        <v>188</v>
      </c>
      <c r="D8466" s="36" t="s">
        <v>17063</v>
      </c>
      <c r="E8466" s="36" t="s">
        <v>16821</v>
      </c>
      <c r="F8466" s="36" t="s">
        <v>18250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16646</v>
      </c>
      <c r="C8467" s="36" t="s">
        <v>188</v>
      </c>
      <c r="D8467" s="36" t="s">
        <v>16844</v>
      </c>
      <c r="E8467" s="36" t="s">
        <v>17390</v>
      </c>
      <c r="F8467" s="36" t="s">
        <v>18250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20321</v>
      </c>
      <c r="C8468" s="36" t="s">
        <v>188</v>
      </c>
      <c r="D8468" s="36" t="s">
        <v>16847</v>
      </c>
      <c r="E8468" s="36" t="s">
        <v>16862</v>
      </c>
      <c r="F8468" s="36" t="s">
        <v>18250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15665</v>
      </c>
      <c r="C8469" s="36" t="s">
        <v>188</v>
      </c>
      <c r="D8469" s="36" t="s">
        <v>17065</v>
      </c>
      <c r="E8469" s="36" t="s">
        <v>16841</v>
      </c>
      <c r="F8469" s="36" t="s">
        <v>18250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16647</v>
      </c>
      <c r="C8470" s="36" t="s">
        <v>188</v>
      </c>
      <c r="D8470" s="36" t="s">
        <v>16849</v>
      </c>
      <c r="E8470" s="36" t="s">
        <v>17752</v>
      </c>
      <c r="F8470" s="36" t="s">
        <v>18250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19141</v>
      </c>
      <c r="C8471" s="36" t="s">
        <v>188</v>
      </c>
      <c r="D8471" s="36" t="s">
        <v>16997</v>
      </c>
      <c r="E8471" s="36" t="s">
        <v>17345</v>
      </c>
      <c r="F8471" s="36" t="s">
        <v>18250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15666</v>
      </c>
      <c r="C8472" s="36" t="s">
        <v>188</v>
      </c>
      <c r="D8472" s="36" t="s">
        <v>16997</v>
      </c>
      <c r="E8472" s="36" t="s">
        <v>17018</v>
      </c>
      <c r="F8472" s="36" t="s">
        <v>18254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13560</v>
      </c>
      <c r="C8473" s="36" t="s">
        <v>188</v>
      </c>
      <c r="D8473" s="36" t="s">
        <v>16851</v>
      </c>
      <c r="E8473" s="36" t="s">
        <v>17023</v>
      </c>
      <c r="F8473" s="36" t="s">
        <v>18250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16629</v>
      </c>
      <c r="C8474" s="36" t="s">
        <v>188</v>
      </c>
      <c r="D8474" s="36" t="s">
        <v>17073</v>
      </c>
      <c r="E8474" s="36" t="s">
        <v>17196</v>
      </c>
      <c r="F8474" s="36" t="s">
        <v>18250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16648</v>
      </c>
      <c r="C8475" s="36" t="s">
        <v>188</v>
      </c>
      <c r="D8475" s="36" t="s">
        <v>16853</v>
      </c>
      <c r="E8475" s="36" t="s">
        <v>16819</v>
      </c>
      <c r="F8475" s="36" t="s">
        <v>18250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19962</v>
      </c>
      <c r="C8476" s="36" t="s">
        <v>188</v>
      </c>
      <c r="D8476" s="36" t="s">
        <v>16998</v>
      </c>
      <c r="E8476" s="36" t="s">
        <v>17313</v>
      </c>
      <c r="F8476" s="36" t="s">
        <v>18250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7125</v>
      </c>
      <c r="C8477" s="36" t="s">
        <v>188</v>
      </c>
      <c r="D8477" s="36" t="s">
        <v>16999</v>
      </c>
      <c r="E8477" s="36" t="s">
        <v>18511</v>
      </c>
      <c r="F8477" s="36" t="s">
        <v>18250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19963</v>
      </c>
      <c r="C8478" s="36" t="s">
        <v>188</v>
      </c>
      <c r="D8478" s="36" t="s">
        <v>16857</v>
      </c>
      <c r="E8478" s="36" t="s">
        <v>17351</v>
      </c>
      <c r="F8478" s="36" t="s">
        <v>18250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7875</v>
      </c>
      <c r="C8479" s="36" t="s">
        <v>188</v>
      </c>
      <c r="D8479" s="36" t="s">
        <v>16859</v>
      </c>
      <c r="E8479" s="36" t="s">
        <v>16829</v>
      </c>
      <c r="F8479" s="36" t="s">
        <v>18250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19964</v>
      </c>
      <c r="C8480" s="36" t="s">
        <v>188</v>
      </c>
      <c r="D8480" s="36" t="s">
        <v>16861</v>
      </c>
      <c r="E8480" s="36" t="s">
        <v>16831</v>
      </c>
      <c r="F8480" s="36" t="s">
        <v>18250</v>
      </c>
      <c r="G8480" s="36" t="s">
        <v>123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20525</v>
      </c>
      <c r="C8481" s="36" t="s">
        <v>188</v>
      </c>
      <c r="D8481" s="36" t="s">
        <v>17003</v>
      </c>
      <c r="E8481" s="36" t="s">
        <v>17247</v>
      </c>
      <c r="F8481" s="36" t="s">
        <v>18250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21616</v>
      </c>
      <c r="C8482" s="36" t="s">
        <v>188</v>
      </c>
      <c r="D8482" s="36" t="s">
        <v>16865</v>
      </c>
      <c r="E8482" s="36" t="s">
        <v>16834</v>
      </c>
      <c r="F8482" s="36" t="s">
        <v>18250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21617</v>
      </c>
      <c r="C8483" s="36" t="s">
        <v>188</v>
      </c>
      <c r="D8483" s="36" t="s">
        <v>16867</v>
      </c>
      <c r="E8483" s="36" t="s">
        <v>17216</v>
      </c>
      <c r="F8483" s="36" t="s">
        <v>18250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21797</v>
      </c>
      <c r="C8484" s="36" t="s">
        <v>188</v>
      </c>
      <c r="D8484" s="36" t="s">
        <v>16869</v>
      </c>
      <c r="E8484" s="36" t="s">
        <v>17814</v>
      </c>
      <c r="F8484" s="36" t="s">
        <v>18250</v>
      </c>
      <c r="G8484" s="36" t="s">
        <v>123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23541</v>
      </c>
      <c r="C8485" s="36" t="s">
        <v>188</v>
      </c>
      <c r="D8485" s="36" t="s">
        <v>17380</v>
      </c>
      <c r="E8485" s="36" t="s">
        <v>16900</v>
      </c>
      <c r="F8485" s="36" t="s">
        <v>18250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25660</v>
      </c>
      <c r="C8486" s="36" t="s">
        <v>188</v>
      </c>
      <c r="D8486" s="36" t="s">
        <v>17259</v>
      </c>
      <c r="E8486" s="36" t="s">
        <v>23935</v>
      </c>
      <c r="F8486" s="36" t="s">
        <v>18250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19816</v>
      </c>
      <c r="C8487" s="36" t="s">
        <v>188</v>
      </c>
      <c r="D8487" s="36" t="s">
        <v>17003</v>
      </c>
      <c r="E8487" s="36" t="s">
        <v>17469</v>
      </c>
      <c r="F8487" s="36" t="s">
        <v>18262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19789</v>
      </c>
      <c r="C8488" s="36" t="s">
        <v>188</v>
      </c>
      <c r="D8488" s="36" t="s">
        <v>17381</v>
      </c>
      <c r="E8488" s="36" t="s">
        <v>19790</v>
      </c>
      <c r="F8488" s="36" t="s">
        <v>18262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8636</v>
      </c>
      <c r="C8489" s="36" t="s">
        <v>188</v>
      </c>
      <c r="D8489" s="36" t="s">
        <v>18508</v>
      </c>
      <c r="E8489" s="36" t="s">
        <v>18007</v>
      </c>
      <c r="F8489" s="36" t="s">
        <v>18265</v>
      </c>
      <c r="G8489" s="36" t="s">
        <v>123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21618</v>
      </c>
      <c r="C8490" s="36" t="s">
        <v>188</v>
      </c>
      <c r="D8490" s="36" t="s">
        <v>16998</v>
      </c>
      <c r="E8490" s="36" t="s">
        <v>17270</v>
      </c>
      <c r="F8490" s="36" t="s">
        <v>21194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8637</v>
      </c>
      <c r="C8491" s="36" t="s">
        <v>188</v>
      </c>
      <c r="D8491" s="36" t="s">
        <v>18271</v>
      </c>
      <c r="E8491" s="36" t="s">
        <v>16949</v>
      </c>
      <c r="F8491" s="36" t="s">
        <v>18265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8638</v>
      </c>
      <c r="C8492" s="36" t="s">
        <v>188</v>
      </c>
      <c r="D8492" s="36" t="s">
        <v>18272</v>
      </c>
      <c r="E8492" s="36" t="s">
        <v>17613</v>
      </c>
      <c r="F8492" s="36" t="s">
        <v>18265</v>
      </c>
      <c r="G8492" s="36" t="s">
        <v>123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28801</v>
      </c>
      <c r="C8493" s="36" t="s">
        <v>188</v>
      </c>
      <c r="D8493" s="36" t="s">
        <v>22624</v>
      </c>
      <c r="E8493" s="36" t="s">
        <v>17634</v>
      </c>
      <c r="F8493" s="36" t="s">
        <v>18265</v>
      </c>
      <c r="G8493" s="36" t="s">
        <v>123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8639</v>
      </c>
      <c r="C8494" s="36" t="s">
        <v>188</v>
      </c>
      <c r="D8494" s="36" t="s">
        <v>18273</v>
      </c>
      <c r="E8494" s="36" t="s">
        <v>17995</v>
      </c>
      <c r="F8494" s="36" t="s">
        <v>18265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8640</v>
      </c>
      <c r="C8495" s="36" t="s">
        <v>188</v>
      </c>
      <c r="D8495" s="36" t="s">
        <v>18274</v>
      </c>
      <c r="E8495" s="36" t="s">
        <v>18023</v>
      </c>
      <c r="F8495" s="36" t="s">
        <v>18265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28716</v>
      </c>
      <c r="C8496" s="36" t="s">
        <v>188</v>
      </c>
      <c r="D8496" s="36" t="s">
        <v>17447</v>
      </c>
      <c r="E8496" s="36" t="s">
        <v>16875</v>
      </c>
      <c r="F8496" s="36" t="s">
        <v>21194</v>
      </c>
      <c r="G8496" s="36" t="s">
        <v>123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28717</v>
      </c>
      <c r="C8497" s="36" t="s">
        <v>188</v>
      </c>
      <c r="D8497" s="36" t="s">
        <v>17371</v>
      </c>
      <c r="E8497" s="36" t="s">
        <v>17265</v>
      </c>
      <c r="F8497" s="36" t="s">
        <v>21194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8641</v>
      </c>
      <c r="C8498" s="36" t="s">
        <v>188</v>
      </c>
      <c r="D8498" s="36" t="s">
        <v>18275</v>
      </c>
      <c r="E8498" s="36" t="s">
        <v>17710</v>
      </c>
      <c r="F8498" s="36" t="s">
        <v>18265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8642</v>
      </c>
      <c r="C8499" s="36" t="s">
        <v>188</v>
      </c>
      <c r="D8499" s="36" t="s">
        <v>18276</v>
      </c>
      <c r="E8499" s="36" t="s">
        <v>24221</v>
      </c>
      <c r="F8499" s="36" t="s">
        <v>18265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8643</v>
      </c>
      <c r="C8500" s="36" t="s">
        <v>188</v>
      </c>
      <c r="D8500" s="36" t="s">
        <v>18277</v>
      </c>
      <c r="E8500" s="36" t="s">
        <v>24285</v>
      </c>
      <c r="F8500" s="36" t="s">
        <v>18265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/>
      <c r="B8501" s="36" t="s">
        <v>21824</v>
      </c>
      <c r="C8501" s="36" t="s">
        <v>120</v>
      </c>
      <c r="D8501" s="36" t="s">
        <v>17526</v>
      </c>
      <c r="E8501" s="36" t="s">
        <v>17152</v>
      </c>
      <c r="F8501" s="36" t="s">
        <v>18199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21749</v>
      </c>
      <c r="C8502" s="36" t="s">
        <v>188</v>
      </c>
      <c r="D8502" s="36" t="s">
        <v>18004</v>
      </c>
      <c r="E8502" s="36" t="s">
        <v>16819</v>
      </c>
      <c r="F8502" s="36" t="s">
        <v>18199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21750</v>
      </c>
      <c r="C8503" s="36" t="s">
        <v>188</v>
      </c>
      <c r="D8503" s="36" t="s">
        <v>18233</v>
      </c>
      <c r="E8503" s="36" t="s">
        <v>16962</v>
      </c>
      <c r="F8503" s="36" t="s">
        <v>18199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27119</v>
      </c>
      <c r="C8504" s="36" t="s">
        <v>120</v>
      </c>
      <c r="D8504" s="36" t="s">
        <v>27120</v>
      </c>
      <c r="E8504" s="36" t="s">
        <v>16916</v>
      </c>
      <c r="F8504" s="36" t="s">
        <v>18032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27121</v>
      </c>
      <c r="C8505" s="36" t="s">
        <v>120</v>
      </c>
      <c r="D8505" s="36" t="s">
        <v>27122</v>
      </c>
      <c r="E8505" s="36" t="s">
        <v>16821</v>
      </c>
      <c r="F8505" s="36" t="s">
        <v>18032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27123</v>
      </c>
      <c r="C8506" s="36" t="s">
        <v>120</v>
      </c>
      <c r="D8506" s="36" t="s">
        <v>27124</v>
      </c>
      <c r="E8506" s="36" t="s">
        <v>16822</v>
      </c>
      <c r="F8506" s="36" t="s">
        <v>18032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27125</v>
      </c>
      <c r="C8507" s="36" t="s">
        <v>120</v>
      </c>
      <c r="D8507" s="36" t="s">
        <v>27126</v>
      </c>
      <c r="E8507" s="36" t="s">
        <v>17359</v>
      </c>
      <c r="F8507" s="36" t="s">
        <v>18032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27127</v>
      </c>
      <c r="C8508" s="36" t="s">
        <v>120</v>
      </c>
      <c r="D8508" s="36" t="s">
        <v>27128</v>
      </c>
      <c r="E8508" s="36" t="s">
        <v>16959</v>
      </c>
      <c r="F8508" s="36" t="s">
        <v>18032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27469</v>
      </c>
      <c r="C8509" s="36" t="s">
        <v>120</v>
      </c>
      <c r="D8509" s="36" t="s">
        <v>27120</v>
      </c>
      <c r="E8509" s="36" t="s">
        <v>17014</v>
      </c>
      <c r="F8509" s="36" t="s">
        <v>18199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27470</v>
      </c>
      <c r="C8510" s="36" t="s">
        <v>120</v>
      </c>
      <c r="D8510" s="36" t="s">
        <v>26879</v>
      </c>
      <c r="E8510" s="36" t="s">
        <v>17170</v>
      </c>
      <c r="F8510" s="36" t="s">
        <v>18199</v>
      </c>
      <c r="G8510" s="36" t="s">
        <v>121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20810</v>
      </c>
      <c r="C8511" s="36" t="s">
        <v>120</v>
      </c>
      <c r="D8511" s="36" t="s">
        <v>27124</v>
      </c>
      <c r="E8511" s="36" t="s">
        <v>16959</v>
      </c>
      <c r="F8511" s="36" t="s">
        <v>18205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26878</v>
      </c>
      <c r="C8512" s="36" t="s">
        <v>188</v>
      </c>
      <c r="D8512" s="36" t="s">
        <v>26879</v>
      </c>
      <c r="E8512" s="36" t="s">
        <v>16880</v>
      </c>
      <c r="F8512" s="36" t="s">
        <v>18032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25457</v>
      </c>
      <c r="C8513" s="36" t="s">
        <v>120</v>
      </c>
      <c r="D8513" s="36" t="s">
        <v>17046</v>
      </c>
      <c r="E8513" s="36" t="s">
        <v>17524</v>
      </c>
      <c r="F8513" s="36" t="s">
        <v>18032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21670</v>
      </c>
      <c r="C8514" s="36" t="s">
        <v>120</v>
      </c>
      <c r="D8514" s="36" t="s">
        <v>17059</v>
      </c>
      <c r="E8514" s="36" t="s">
        <v>17771</v>
      </c>
      <c r="F8514" s="36" t="s">
        <v>18032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21671</v>
      </c>
      <c r="C8515" s="36" t="s">
        <v>120</v>
      </c>
      <c r="D8515" s="36" t="s">
        <v>17060</v>
      </c>
      <c r="E8515" s="36" t="s">
        <v>17281</v>
      </c>
      <c r="F8515" s="36" t="s">
        <v>18032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24031</v>
      </c>
      <c r="C8516" s="36" t="s">
        <v>120</v>
      </c>
      <c r="D8516" s="36" t="s">
        <v>17549</v>
      </c>
      <c r="E8516" s="36" t="s">
        <v>24652</v>
      </c>
      <c r="F8516" s="36" t="s">
        <v>18032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25458</v>
      </c>
      <c r="C8517" s="36" t="s">
        <v>120</v>
      </c>
      <c r="D8517" s="36" t="s">
        <v>17550</v>
      </c>
      <c r="E8517" s="36" t="s">
        <v>17473</v>
      </c>
      <c r="F8517" s="36" t="s">
        <v>18032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24032</v>
      </c>
      <c r="C8518" s="36" t="s">
        <v>120</v>
      </c>
      <c r="D8518" s="36" t="s">
        <v>17699</v>
      </c>
      <c r="E8518" s="36" t="s">
        <v>17792</v>
      </c>
      <c r="F8518" s="36" t="s">
        <v>18032</v>
      </c>
      <c r="G8518" s="36" t="s">
        <v>121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27129</v>
      </c>
      <c r="C8519" s="36" t="s">
        <v>120</v>
      </c>
      <c r="D8519" s="36" t="s">
        <v>17354</v>
      </c>
      <c r="E8519" s="36" t="s">
        <v>17613</v>
      </c>
      <c r="F8519" s="36" t="s">
        <v>18032</v>
      </c>
      <c r="G8519" s="36" t="s">
        <v>121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24033</v>
      </c>
      <c r="C8520" s="36" t="s">
        <v>120</v>
      </c>
      <c r="D8520" s="36" t="s">
        <v>17701</v>
      </c>
      <c r="E8520" s="36" t="s">
        <v>17281</v>
      </c>
      <c r="F8520" s="36" t="s">
        <v>18032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25806</v>
      </c>
      <c r="C8521" s="36" t="s">
        <v>120</v>
      </c>
      <c r="D8521" s="36" t="s">
        <v>17355</v>
      </c>
      <c r="E8521" s="36" t="s">
        <v>17322</v>
      </c>
      <c r="F8521" s="36" t="s">
        <v>18032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24034</v>
      </c>
      <c r="C8522" s="36" t="s">
        <v>120</v>
      </c>
      <c r="D8522" s="36" t="s">
        <v>17702</v>
      </c>
      <c r="E8522" s="36" t="s">
        <v>18808</v>
      </c>
      <c r="F8522" s="36" t="s">
        <v>18032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27130</v>
      </c>
      <c r="C8523" s="36" t="s">
        <v>120</v>
      </c>
      <c r="D8523" s="36" t="s">
        <v>17356</v>
      </c>
      <c r="E8523" s="36" t="s">
        <v>16897</v>
      </c>
      <c r="F8523" s="36" t="s">
        <v>18032</v>
      </c>
      <c r="G8523" s="36" t="s">
        <v>121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27131</v>
      </c>
      <c r="C8524" s="36" t="s">
        <v>120</v>
      </c>
      <c r="D8524" s="36" t="s">
        <v>17266</v>
      </c>
      <c r="E8524" s="36" t="s">
        <v>16895</v>
      </c>
      <c r="F8524" s="36" t="s">
        <v>18032</v>
      </c>
      <c r="G8524" s="36" t="s">
        <v>121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27132</v>
      </c>
      <c r="C8525" s="36" t="s">
        <v>120</v>
      </c>
      <c r="D8525" s="36" t="s">
        <v>17267</v>
      </c>
      <c r="E8525" s="36" t="s">
        <v>16903</v>
      </c>
      <c r="F8525" s="36" t="s">
        <v>18032</v>
      </c>
      <c r="G8525" s="36" t="s">
        <v>121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27133</v>
      </c>
      <c r="C8526" s="36" t="s">
        <v>120</v>
      </c>
      <c r="D8526" s="36" t="s">
        <v>17268</v>
      </c>
      <c r="E8526" s="36" t="s">
        <v>17716</v>
      </c>
      <c r="F8526" s="36" t="s">
        <v>18032</v>
      </c>
      <c r="G8526" s="36" t="s">
        <v>121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27134</v>
      </c>
      <c r="C8527" s="36" t="s">
        <v>120</v>
      </c>
      <c r="D8527" s="36" t="s">
        <v>17269</v>
      </c>
      <c r="E8527" s="36" t="s">
        <v>25397</v>
      </c>
      <c r="F8527" s="36" t="s">
        <v>18032</v>
      </c>
      <c r="G8527" s="36" t="s">
        <v>121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27135</v>
      </c>
      <c r="C8528" s="36" t="s">
        <v>120</v>
      </c>
      <c r="D8528" s="36" t="s">
        <v>17271</v>
      </c>
      <c r="E8528" s="36" t="s">
        <v>18367</v>
      </c>
      <c r="F8528" s="36" t="s">
        <v>18032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27136</v>
      </c>
      <c r="C8529" s="36" t="s">
        <v>120</v>
      </c>
      <c r="D8529" s="36" t="s">
        <v>17273</v>
      </c>
      <c r="E8529" s="36" t="s">
        <v>17036</v>
      </c>
      <c r="F8529" s="36" t="s">
        <v>18032</v>
      </c>
      <c r="G8529" s="36" t="s">
        <v>121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27137</v>
      </c>
      <c r="C8530" s="36" t="s">
        <v>120</v>
      </c>
      <c r="D8530" s="36" t="s">
        <v>17275</v>
      </c>
      <c r="E8530" s="36" t="s">
        <v>17428</v>
      </c>
      <c r="F8530" s="36" t="s">
        <v>18032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27138</v>
      </c>
      <c r="C8531" s="36" t="s">
        <v>120</v>
      </c>
      <c r="D8531" s="36" t="s">
        <v>17151</v>
      </c>
      <c r="E8531" s="36" t="s">
        <v>17040</v>
      </c>
      <c r="F8531" s="36" t="s">
        <v>18032</v>
      </c>
      <c r="G8531" s="36" t="s">
        <v>121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27139</v>
      </c>
      <c r="C8532" s="36" t="s">
        <v>120</v>
      </c>
      <c r="D8532" s="36" t="s">
        <v>17279</v>
      </c>
      <c r="E8532" s="36" t="s">
        <v>17328</v>
      </c>
      <c r="F8532" s="36" t="s">
        <v>18032</v>
      </c>
      <c r="G8532" s="36" t="s">
        <v>121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27140</v>
      </c>
      <c r="C8533" s="36" t="s">
        <v>120</v>
      </c>
      <c r="D8533" s="36" t="s">
        <v>17153</v>
      </c>
      <c r="E8533" s="36" t="s">
        <v>16984</v>
      </c>
      <c r="F8533" s="36" t="s">
        <v>18032</v>
      </c>
      <c r="G8533" s="36" t="s">
        <v>121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27141</v>
      </c>
      <c r="C8534" s="36" t="s">
        <v>120</v>
      </c>
      <c r="D8534" s="36" t="s">
        <v>17705</v>
      </c>
      <c r="E8534" s="36" t="s">
        <v>17075</v>
      </c>
      <c r="F8534" s="36" t="s">
        <v>18032</v>
      </c>
      <c r="G8534" s="36" t="s">
        <v>121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27142</v>
      </c>
      <c r="C8535" s="36" t="s">
        <v>120</v>
      </c>
      <c r="D8535" s="36" t="s">
        <v>17156</v>
      </c>
      <c r="E8535" s="36" t="s">
        <v>17327</v>
      </c>
      <c r="F8535" s="36" t="s">
        <v>18032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27471</v>
      </c>
      <c r="C8536" s="36" t="s">
        <v>120</v>
      </c>
      <c r="D8536" s="36" t="s">
        <v>17266</v>
      </c>
      <c r="E8536" s="36" t="s">
        <v>27015</v>
      </c>
      <c r="F8536" s="36" t="s">
        <v>18199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27472</v>
      </c>
      <c r="C8537" s="36" t="s">
        <v>120</v>
      </c>
      <c r="D8537" s="36" t="s">
        <v>17268</v>
      </c>
      <c r="E8537" s="36" t="s">
        <v>16839</v>
      </c>
      <c r="F8537" s="36" t="s">
        <v>18199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27473</v>
      </c>
      <c r="C8538" s="36" t="s">
        <v>120</v>
      </c>
      <c r="D8538" s="36" t="s">
        <v>17271</v>
      </c>
      <c r="E8538" s="36" t="s">
        <v>25725</v>
      </c>
      <c r="F8538" s="36" t="s">
        <v>18199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27474</v>
      </c>
      <c r="C8539" s="36" t="s">
        <v>120</v>
      </c>
      <c r="D8539" s="36" t="s">
        <v>17275</v>
      </c>
      <c r="E8539" s="36" t="s">
        <v>17817</v>
      </c>
      <c r="F8539" s="36" t="s">
        <v>18199</v>
      </c>
      <c r="G8539" s="36" t="s">
        <v>121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27475</v>
      </c>
      <c r="C8540" s="36" t="s">
        <v>120</v>
      </c>
      <c r="D8540" s="36" t="s">
        <v>17153</v>
      </c>
      <c r="E8540" s="36" t="s">
        <v>17695</v>
      </c>
      <c r="F8540" s="36" t="s">
        <v>18199</v>
      </c>
      <c r="G8540" s="36" t="s">
        <v>121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20979</v>
      </c>
      <c r="C8541" s="36" t="s">
        <v>188</v>
      </c>
      <c r="D8541" s="36" t="s">
        <v>16873</v>
      </c>
      <c r="E8541" s="36" t="s">
        <v>17327</v>
      </c>
      <c r="F8541" s="36" t="s">
        <v>18032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21726</v>
      </c>
      <c r="C8542" s="36" t="s">
        <v>188</v>
      </c>
      <c r="D8542" s="36" t="s">
        <v>17044</v>
      </c>
      <c r="E8542" s="36" t="s">
        <v>17023</v>
      </c>
      <c r="F8542" s="36" t="s">
        <v>18032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26880</v>
      </c>
      <c r="C8543" s="36" t="s">
        <v>188</v>
      </c>
      <c r="D8543" s="36" t="s">
        <v>17054</v>
      </c>
      <c r="E8543" s="36" t="s">
        <v>17014</v>
      </c>
      <c r="F8543" s="36" t="s">
        <v>18032</v>
      </c>
      <c r="G8543" s="36" t="s">
        <v>123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22746</v>
      </c>
      <c r="C8544" s="36" t="s">
        <v>188</v>
      </c>
      <c r="D8544" s="36" t="s">
        <v>17470</v>
      </c>
      <c r="E8544" s="36" t="s">
        <v>16845</v>
      </c>
      <c r="F8544" s="36" t="s">
        <v>18032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24100</v>
      </c>
      <c r="C8545" s="36" t="s">
        <v>188</v>
      </c>
      <c r="D8545" s="36" t="s">
        <v>17472</v>
      </c>
      <c r="E8545" s="36" t="s">
        <v>16881</v>
      </c>
      <c r="F8545" s="36" t="s">
        <v>18032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23816</v>
      </c>
      <c r="C8546" s="36" t="s">
        <v>188</v>
      </c>
      <c r="D8546" s="36" t="s">
        <v>17474</v>
      </c>
      <c r="E8546" s="36" t="s">
        <v>17233</v>
      </c>
      <c r="F8546" s="36" t="s">
        <v>18032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25438</v>
      </c>
      <c r="C8547" s="36" t="s">
        <v>188</v>
      </c>
      <c r="D8547" s="36" t="s">
        <v>17549</v>
      </c>
      <c r="E8547" s="36" t="s">
        <v>17334</v>
      </c>
      <c r="F8547" s="36" t="s">
        <v>18032</v>
      </c>
      <c r="G8547" s="36" t="s">
        <v>123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24101</v>
      </c>
      <c r="C8548" s="36" t="s">
        <v>188</v>
      </c>
      <c r="D8548" s="36" t="s">
        <v>17550</v>
      </c>
      <c r="E8548" s="36" t="s">
        <v>17006</v>
      </c>
      <c r="F8548" s="36" t="s">
        <v>18032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24102</v>
      </c>
      <c r="C8549" s="36" t="s">
        <v>188</v>
      </c>
      <c r="D8549" s="36" t="s">
        <v>17552</v>
      </c>
      <c r="E8549" s="36" t="s">
        <v>17040</v>
      </c>
      <c r="F8549" s="36" t="s">
        <v>18032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24687</v>
      </c>
      <c r="C8550" s="36" t="s">
        <v>188</v>
      </c>
      <c r="D8550" s="36" t="s">
        <v>17699</v>
      </c>
      <c r="E8550" s="36" t="s">
        <v>16974</v>
      </c>
      <c r="F8550" s="36" t="s">
        <v>18032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26881</v>
      </c>
      <c r="C8551" s="36" t="s">
        <v>188</v>
      </c>
      <c r="D8551" s="36" t="s">
        <v>17354</v>
      </c>
      <c r="E8551" s="36" t="s">
        <v>17475</v>
      </c>
      <c r="F8551" s="36" t="s">
        <v>18032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26882</v>
      </c>
      <c r="C8552" s="36" t="s">
        <v>188</v>
      </c>
      <c r="D8552" s="36" t="s">
        <v>17701</v>
      </c>
      <c r="E8552" s="36" t="s">
        <v>17174</v>
      </c>
      <c r="F8552" s="36" t="s">
        <v>18032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26883</v>
      </c>
      <c r="C8553" s="36" t="s">
        <v>188</v>
      </c>
      <c r="D8553" s="36" t="s">
        <v>17355</v>
      </c>
      <c r="E8553" s="36" t="s">
        <v>16828</v>
      </c>
      <c r="F8553" s="36" t="s">
        <v>18032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26884</v>
      </c>
      <c r="C8554" s="36" t="s">
        <v>188</v>
      </c>
      <c r="D8554" s="36" t="s">
        <v>17702</v>
      </c>
      <c r="E8554" s="36" t="s">
        <v>16944</v>
      </c>
      <c r="F8554" s="36" t="s">
        <v>18032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26885</v>
      </c>
      <c r="C8555" s="36" t="s">
        <v>188</v>
      </c>
      <c r="D8555" s="36" t="s">
        <v>17356</v>
      </c>
      <c r="E8555" s="36" t="s">
        <v>17088</v>
      </c>
      <c r="F8555" s="36" t="s">
        <v>18032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26886</v>
      </c>
      <c r="C8556" s="36" t="s">
        <v>188</v>
      </c>
      <c r="D8556" s="36" t="s">
        <v>17266</v>
      </c>
      <c r="E8556" s="36" t="s">
        <v>16940</v>
      </c>
      <c r="F8556" s="36" t="s">
        <v>18032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26887</v>
      </c>
      <c r="C8557" s="36" t="s">
        <v>188</v>
      </c>
      <c r="D8557" s="36" t="s">
        <v>17268</v>
      </c>
      <c r="E8557" s="36" t="s">
        <v>18018</v>
      </c>
      <c r="F8557" s="36" t="s">
        <v>18032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26888</v>
      </c>
      <c r="C8558" s="36" t="s">
        <v>188</v>
      </c>
      <c r="D8558" s="36" t="s">
        <v>17269</v>
      </c>
      <c r="E8558" s="36" t="s">
        <v>17714</v>
      </c>
      <c r="F8558" s="36" t="s">
        <v>18032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26889</v>
      </c>
      <c r="C8559" s="36" t="s">
        <v>188</v>
      </c>
      <c r="D8559" s="36" t="s">
        <v>17271</v>
      </c>
      <c r="E8559" s="36" t="s">
        <v>18366</v>
      </c>
      <c r="F8559" s="36" t="s">
        <v>18032</v>
      </c>
      <c r="G8559" s="36" t="s">
        <v>123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26890</v>
      </c>
      <c r="C8560" s="36" t="s">
        <v>188</v>
      </c>
      <c r="D8560" s="36" t="s">
        <v>17273</v>
      </c>
      <c r="E8560" s="36" t="s">
        <v>17372</v>
      </c>
      <c r="F8560" s="36" t="s">
        <v>18032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26295</v>
      </c>
      <c r="C8561" s="36" t="s">
        <v>188</v>
      </c>
      <c r="D8561" s="36" t="s">
        <v>17096</v>
      </c>
      <c r="E8561" s="36" t="s">
        <v>17298</v>
      </c>
      <c r="F8561" s="36" t="s">
        <v>18199</v>
      </c>
      <c r="G8561" s="36" t="s">
        <v>123</v>
      </c>
      <c r="H8561" s="36"/>
      <c r="I8561" s="36"/>
      <c r="K8561" s="36"/>
    </row>
    <row r="8562" spans="1:11" s="15" customFormat="1" ht="12" hidden="1" x14ac:dyDescent="0.2">
      <c r="A8562" s="36"/>
      <c r="B8562" s="36" t="s">
        <v>29014</v>
      </c>
      <c r="C8562" s="36" t="s">
        <v>120</v>
      </c>
      <c r="D8562" s="36" t="s">
        <v>17059</v>
      </c>
      <c r="E8562" s="36" t="s">
        <v>17198</v>
      </c>
      <c r="F8562" s="36" t="s">
        <v>18032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25393</v>
      </c>
      <c r="C8563" s="36" t="s">
        <v>120</v>
      </c>
      <c r="D8563" s="36" t="s">
        <v>17560</v>
      </c>
      <c r="E8563" s="36" t="s">
        <v>16852</v>
      </c>
      <c r="F8563" s="36" t="s">
        <v>18032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22479</v>
      </c>
      <c r="C8564" s="36" t="s">
        <v>120</v>
      </c>
      <c r="D8564" s="36" t="s">
        <v>17331</v>
      </c>
      <c r="E8564" s="36" t="s">
        <v>17170</v>
      </c>
      <c r="F8564" s="36" t="s">
        <v>18032</v>
      </c>
      <c r="G8564" s="36" t="s">
        <v>121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26190</v>
      </c>
      <c r="C8565" s="36" t="s">
        <v>120</v>
      </c>
      <c r="D8565" s="36" t="s">
        <v>17472</v>
      </c>
      <c r="E8565" s="36" t="s">
        <v>17357</v>
      </c>
      <c r="F8565" s="36" t="s">
        <v>18032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26091</v>
      </c>
      <c r="C8566" s="36" t="s">
        <v>188</v>
      </c>
      <c r="D8566" s="36" t="s">
        <v>17054</v>
      </c>
      <c r="E8566" s="36" t="s">
        <v>16963</v>
      </c>
      <c r="F8566" s="36" t="s">
        <v>18032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26891</v>
      </c>
      <c r="C8567" s="36" t="s">
        <v>188</v>
      </c>
      <c r="D8567" s="36" t="s">
        <v>17059</v>
      </c>
      <c r="E8567" s="36" t="s">
        <v>17006</v>
      </c>
      <c r="F8567" s="36" t="s">
        <v>18032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20980</v>
      </c>
      <c r="C8568" s="36" t="s">
        <v>188</v>
      </c>
      <c r="D8568" s="36" t="s">
        <v>17355</v>
      </c>
      <c r="E8568" s="36" t="s">
        <v>17006</v>
      </c>
      <c r="F8568" s="36" t="s">
        <v>18032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27960</v>
      </c>
      <c r="C8569" s="36" t="s">
        <v>188</v>
      </c>
      <c r="D8569" s="36" t="s">
        <v>27961</v>
      </c>
      <c r="E8569" s="36" t="s">
        <v>16975</v>
      </c>
      <c r="F8569" s="36" t="s">
        <v>18199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27962</v>
      </c>
      <c r="C8570" s="36" t="s">
        <v>188</v>
      </c>
      <c r="D8570" s="36" t="s">
        <v>27963</v>
      </c>
      <c r="E8570" s="36" t="s">
        <v>17690</v>
      </c>
      <c r="F8570" s="36" t="s">
        <v>18199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14300</v>
      </c>
      <c r="C8571" s="36" t="s">
        <v>120</v>
      </c>
      <c r="D8571" s="36" t="s">
        <v>24486</v>
      </c>
      <c r="E8571" s="36" t="s">
        <v>17325</v>
      </c>
      <c r="F8571" s="36" t="s">
        <v>18032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25068</v>
      </c>
      <c r="C8572" s="36" t="s">
        <v>120</v>
      </c>
      <c r="D8572" s="36" t="s">
        <v>24490</v>
      </c>
      <c r="E8572" s="36" t="s">
        <v>16948</v>
      </c>
      <c r="F8572" s="36" t="s">
        <v>18032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19045</v>
      </c>
      <c r="C8573" s="36" t="s">
        <v>120</v>
      </c>
      <c r="D8573" s="36" t="s">
        <v>24440</v>
      </c>
      <c r="E8573" s="36" t="s">
        <v>17028</v>
      </c>
      <c r="F8573" s="36" t="s">
        <v>18032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22937</v>
      </c>
      <c r="C8574" s="36" t="s">
        <v>120</v>
      </c>
      <c r="D8574" s="36" t="s">
        <v>24493</v>
      </c>
      <c r="E8574" s="36" t="s">
        <v>17089</v>
      </c>
      <c r="F8574" s="36" t="s">
        <v>18032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14283</v>
      </c>
      <c r="C8575" s="36" t="s">
        <v>120</v>
      </c>
      <c r="D8575" s="36" t="s">
        <v>24471</v>
      </c>
      <c r="E8575" s="36" t="s">
        <v>16939</v>
      </c>
      <c r="F8575" s="36" t="s">
        <v>18032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21082</v>
      </c>
      <c r="C8576" s="36" t="s">
        <v>120</v>
      </c>
      <c r="D8576" s="36" t="s">
        <v>24441</v>
      </c>
      <c r="E8576" s="36" t="s">
        <v>16982</v>
      </c>
      <c r="F8576" s="36" t="s">
        <v>18032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22694</v>
      </c>
      <c r="C8577" s="36" t="s">
        <v>120</v>
      </c>
      <c r="D8577" s="36" t="s">
        <v>24494</v>
      </c>
      <c r="E8577" s="36" t="s">
        <v>17332</v>
      </c>
      <c r="F8577" s="36" t="s">
        <v>18032</v>
      </c>
      <c r="G8577" s="36" t="s">
        <v>121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19853</v>
      </c>
      <c r="C8578" s="36" t="s">
        <v>120</v>
      </c>
      <c r="D8578" s="36" t="s">
        <v>24495</v>
      </c>
      <c r="E8578" s="36" t="s">
        <v>17712</v>
      </c>
      <c r="F8578" s="36" t="s">
        <v>18032</v>
      </c>
      <c r="G8578" s="36" t="s">
        <v>121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21309</v>
      </c>
      <c r="C8579" s="36" t="s">
        <v>120</v>
      </c>
      <c r="D8579" s="36" t="s">
        <v>24442</v>
      </c>
      <c r="E8579" s="36" t="s">
        <v>16862</v>
      </c>
      <c r="F8579" s="36" t="s">
        <v>18032</v>
      </c>
      <c r="G8579" s="36" t="s">
        <v>121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20431</v>
      </c>
      <c r="C8580" s="36" t="s">
        <v>120</v>
      </c>
      <c r="D8580" s="36" t="s">
        <v>24557</v>
      </c>
      <c r="E8580" s="36" t="s">
        <v>16841</v>
      </c>
      <c r="F8580" s="36" t="s">
        <v>18032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27143</v>
      </c>
      <c r="C8581" s="36" t="s">
        <v>120</v>
      </c>
      <c r="D8581" s="36" t="s">
        <v>24558</v>
      </c>
      <c r="E8581" s="36" t="s">
        <v>16886</v>
      </c>
      <c r="F8581" s="36" t="s">
        <v>18032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20249</v>
      </c>
      <c r="C8582" s="36" t="s">
        <v>120</v>
      </c>
      <c r="D8582" s="36" t="s">
        <v>24559</v>
      </c>
      <c r="E8582" s="36" t="s">
        <v>16883</v>
      </c>
      <c r="F8582" s="36" t="s">
        <v>18032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25807</v>
      </c>
      <c r="C8583" s="36" t="s">
        <v>120</v>
      </c>
      <c r="D8583" s="36" t="s">
        <v>18045</v>
      </c>
      <c r="E8583" s="36" t="s">
        <v>17232</v>
      </c>
      <c r="F8583" s="36" t="s">
        <v>18032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21467</v>
      </c>
      <c r="C8584" s="36" t="s">
        <v>120</v>
      </c>
      <c r="D8584" s="36" t="s">
        <v>24443</v>
      </c>
      <c r="E8584" s="36" t="s">
        <v>16825</v>
      </c>
      <c r="F8584" s="36" t="s">
        <v>18032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27144</v>
      </c>
      <c r="C8585" s="36" t="s">
        <v>120</v>
      </c>
      <c r="D8585" s="36" t="s">
        <v>17821</v>
      </c>
      <c r="E8585" s="36" t="s">
        <v>16921</v>
      </c>
      <c r="F8585" s="36" t="s">
        <v>18032</v>
      </c>
      <c r="G8585" s="36" t="s">
        <v>121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20874</v>
      </c>
      <c r="C8586" s="36" t="s">
        <v>120</v>
      </c>
      <c r="D8586" s="36" t="s">
        <v>27145</v>
      </c>
      <c r="E8586" s="36" t="s">
        <v>17188</v>
      </c>
      <c r="F8586" s="36" t="s">
        <v>18032</v>
      </c>
      <c r="G8586" s="36" t="s">
        <v>121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27146</v>
      </c>
      <c r="C8587" s="36" t="s">
        <v>120</v>
      </c>
      <c r="D8587" s="36" t="s">
        <v>24444</v>
      </c>
      <c r="E8587" s="36" t="s">
        <v>16845</v>
      </c>
      <c r="F8587" s="36" t="s">
        <v>18032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25159</v>
      </c>
      <c r="C8588" s="36" t="s">
        <v>120</v>
      </c>
      <c r="D8588" s="36" t="s">
        <v>22769</v>
      </c>
      <c r="E8588" s="36" t="s">
        <v>17720</v>
      </c>
      <c r="F8588" s="36" t="s">
        <v>18199</v>
      </c>
      <c r="G8588" s="36" t="s">
        <v>121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27476</v>
      </c>
      <c r="C8589" s="36" t="s">
        <v>120</v>
      </c>
      <c r="D8589" s="36" t="s">
        <v>24548</v>
      </c>
      <c r="E8589" s="36" t="s">
        <v>17220</v>
      </c>
      <c r="F8589" s="36" t="s">
        <v>18199</v>
      </c>
      <c r="G8589" s="36" t="s">
        <v>121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25500</v>
      </c>
      <c r="C8590" s="36" t="s">
        <v>120</v>
      </c>
      <c r="D8590" s="36" t="s">
        <v>27477</v>
      </c>
      <c r="E8590" s="36" t="s">
        <v>17220</v>
      </c>
      <c r="F8590" s="36" t="s">
        <v>18199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25160</v>
      </c>
      <c r="C8591" s="36" t="s">
        <v>120</v>
      </c>
      <c r="D8591" s="36" t="s">
        <v>27478</v>
      </c>
      <c r="E8591" s="36" t="s">
        <v>16939</v>
      </c>
      <c r="F8591" s="36" t="s">
        <v>18199</v>
      </c>
      <c r="G8591" s="36" t="s">
        <v>121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25501</v>
      </c>
      <c r="C8592" s="36" t="s">
        <v>120</v>
      </c>
      <c r="D8592" s="36" t="s">
        <v>27479</v>
      </c>
      <c r="E8592" s="36" t="s">
        <v>17058</v>
      </c>
      <c r="F8592" s="36" t="s">
        <v>18199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27480</v>
      </c>
      <c r="C8593" s="36" t="s">
        <v>120</v>
      </c>
      <c r="D8593" s="36" t="s">
        <v>18573</v>
      </c>
      <c r="E8593" s="36" t="s">
        <v>17326</v>
      </c>
      <c r="F8593" s="36" t="s">
        <v>18199</v>
      </c>
      <c r="G8593" s="36" t="s">
        <v>121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21184</v>
      </c>
      <c r="C8594" s="36" t="s">
        <v>120</v>
      </c>
      <c r="D8594" s="36" t="s">
        <v>27481</v>
      </c>
      <c r="E8594" s="36" t="s">
        <v>17011</v>
      </c>
      <c r="F8594" s="36" t="s">
        <v>18199</v>
      </c>
      <c r="G8594" s="36" t="s">
        <v>121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15985</v>
      </c>
      <c r="C8595" s="36" t="s">
        <v>120</v>
      </c>
      <c r="D8595" s="36" t="s">
        <v>24440</v>
      </c>
      <c r="E8595" s="36" t="s">
        <v>16835</v>
      </c>
      <c r="F8595" s="36" t="s">
        <v>18205</v>
      </c>
      <c r="G8595" s="36" t="s">
        <v>121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15233</v>
      </c>
      <c r="C8596" s="36" t="s">
        <v>120</v>
      </c>
      <c r="D8596" s="36" t="s">
        <v>23912</v>
      </c>
      <c r="E8596" s="36" t="s">
        <v>16835</v>
      </c>
      <c r="F8596" s="36" t="s">
        <v>18205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15120</v>
      </c>
      <c r="C8597" s="36" t="s">
        <v>120</v>
      </c>
      <c r="D8597" s="36" t="s">
        <v>24493</v>
      </c>
      <c r="E8597" s="36" t="s">
        <v>16835</v>
      </c>
      <c r="F8597" s="36" t="s">
        <v>18205</v>
      </c>
      <c r="G8597" s="36" t="s">
        <v>121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15195</v>
      </c>
      <c r="C8598" s="36" t="s">
        <v>120</v>
      </c>
      <c r="D8598" s="36" t="s">
        <v>24472</v>
      </c>
      <c r="E8598" s="36" t="s">
        <v>16835</v>
      </c>
      <c r="F8598" s="36" t="s">
        <v>18205</v>
      </c>
      <c r="G8598" s="36" t="s">
        <v>123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16020</v>
      </c>
      <c r="C8599" s="36" t="s">
        <v>120</v>
      </c>
      <c r="D8599" s="36" t="s">
        <v>24474</v>
      </c>
      <c r="E8599" s="36" t="s">
        <v>16939</v>
      </c>
      <c r="F8599" s="36" t="s">
        <v>18205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15121</v>
      </c>
      <c r="C8600" s="36" t="s">
        <v>120</v>
      </c>
      <c r="D8600" s="36" t="s">
        <v>24521</v>
      </c>
      <c r="E8600" s="36" t="s">
        <v>16939</v>
      </c>
      <c r="F8600" s="36" t="s">
        <v>18205</v>
      </c>
      <c r="G8600" s="36" t="s">
        <v>123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15234</v>
      </c>
      <c r="C8601" s="36" t="s">
        <v>120</v>
      </c>
      <c r="D8601" s="36" t="s">
        <v>28313</v>
      </c>
      <c r="E8601" s="36" t="s">
        <v>16939</v>
      </c>
      <c r="F8601" s="36" t="s">
        <v>18205</v>
      </c>
      <c r="G8601" s="36" t="s">
        <v>123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15235</v>
      </c>
      <c r="C8602" s="36" t="s">
        <v>120</v>
      </c>
      <c r="D8602" s="36" t="s">
        <v>24523</v>
      </c>
      <c r="E8602" s="36" t="s">
        <v>16939</v>
      </c>
      <c r="F8602" s="36" t="s">
        <v>18205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28535</v>
      </c>
      <c r="C8603" s="36" t="s">
        <v>120</v>
      </c>
      <c r="D8603" s="36" t="s">
        <v>28536</v>
      </c>
      <c r="E8603" s="36" t="s">
        <v>16835</v>
      </c>
      <c r="F8603" s="36" t="s">
        <v>18210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28537</v>
      </c>
      <c r="C8604" s="36" t="s">
        <v>120</v>
      </c>
      <c r="D8604" s="36" t="s">
        <v>28538</v>
      </c>
      <c r="E8604" s="36" t="s">
        <v>16939</v>
      </c>
      <c r="F8604" s="36" t="s">
        <v>18210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14284</v>
      </c>
      <c r="C8605" s="36" t="s">
        <v>188</v>
      </c>
      <c r="D8605" s="36" t="s">
        <v>23771</v>
      </c>
      <c r="E8605" s="36" t="s">
        <v>16957</v>
      </c>
      <c r="F8605" s="36" t="s">
        <v>18032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19925</v>
      </c>
      <c r="C8606" s="36" t="s">
        <v>188</v>
      </c>
      <c r="D8606" s="36" t="s">
        <v>24490</v>
      </c>
      <c r="E8606" s="36" t="s">
        <v>17136</v>
      </c>
      <c r="F8606" s="36" t="s">
        <v>18032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19703</v>
      </c>
      <c r="C8607" s="36" t="s">
        <v>188</v>
      </c>
      <c r="D8607" s="36" t="s">
        <v>24492</v>
      </c>
      <c r="E8607" s="36" t="s">
        <v>16845</v>
      </c>
      <c r="F8607" s="36" t="s">
        <v>18032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22747</v>
      </c>
      <c r="C8608" s="36" t="s">
        <v>188</v>
      </c>
      <c r="D8608" s="36" t="s">
        <v>17733</v>
      </c>
      <c r="E8608" s="36" t="s">
        <v>16876</v>
      </c>
      <c r="F8608" s="36" t="s">
        <v>18032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19704</v>
      </c>
      <c r="C8609" s="36" t="s">
        <v>188</v>
      </c>
      <c r="D8609" s="36" t="s">
        <v>24493</v>
      </c>
      <c r="E8609" s="36" t="s">
        <v>16877</v>
      </c>
      <c r="F8609" s="36" t="s">
        <v>18032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20485</v>
      </c>
      <c r="C8610" s="36" t="s">
        <v>188</v>
      </c>
      <c r="D8610" s="36" t="s">
        <v>24441</v>
      </c>
      <c r="E8610" s="36" t="s">
        <v>17021</v>
      </c>
      <c r="F8610" s="36" t="s">
        <v>18032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19705</v>
      </c>
      <c r="C8611" s="36" t="s">
        <v>188</v>
      </c>
      <c r="D8611" s="36" t="s">
        <v>24495</v>
      </c>
      <c r="E8611" s="36" t="s">
        <v>16979</v>
      </c>
      <c r="F8611" s="36" t="s">
        <v>18032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24103</v>
      </c>
      <c r="C8612" s="36" t="s">
        <v>188</v>
      </c>
      <c r="D8612" s="36" t="s">
        <v>24442</v>
      </c>
      <c r="E8612" s="36" t="s">
        <v>16941</v>
      </c>
      <c r="F8612" s="36" t="s">
        <v>18032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20486</v>
      </c>
      <c r="C8613" s="36" t="s">
        <v>188</v>
      </c>
      <c r="D8613" s="36" t="s">
        <v>24557</v>
      </c>
      <c r="E8613" s="36" t="s">
        <v>17962</v>
      </c>
      <c r="F8613" s="36" t="s">
        <v>18032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22791</v>
      </c>
      <c r="C8614" s="36" t="s">
        <v>188</v>
      </c>
      <c r="D8614" s="36" t="s">
        <v>20815</v>
      </c>
      <c r="E8614" s="36" t="s">
        <v>17023</v>
      </c>
      <c r="F8614" s="36" t="s">
        <v>18199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26296</v>
      </c>
      <c r="C8615" s="36" t="s">
        <v>188</v>
      </c>
      <c r="D8615" s="36" t="s">
        <v>27964</v>
      </c>
      <c r="E8615" s="36" t="s">
        <v>17004</v>
      </c>
      <c r="F8615" s="36" t="s">
        <v>18199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25558</v>
      </c>
      <c r="C8616" s="36" t="s">
        <v>188</v>
      </c>
      <c r="D8616" s="36" t="s">
        <v>27965</v>
      </c>
      <c r="E8616" s="36" t="s">
        <v>17350</v>
      </c>
      <c r="F8616" s="36" t="s">
        <v>18199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25559</v>
      </c>
      <c r="C8617" s="36" t="s">
        <v>188</v>
      </c>
      <c r="D8617" s="36" t="s">
        <v>27966</v>
      </c>
      <c r="E8617" s="36" t="s">
        <v>17154</v>
      </c>
      <c r="F8617" s="36" t="s">
        <v>18199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22418</v>
      </c>
      <c r="C8618" s="36" t="s">
        <v>188</v>
      </c>
      <c r="D8618" s="36" t="s">
        <v>22769</v>
      </c>
      <c r="E8618" s="36" t="s">
        <v>16870</v>
      </c>
      <c r="F8618" s="36" t="s">
        <v>18199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25560</v>
      </c>
      <c r="C8619" s="36" t="s">
        <v>188</v>
      </c>
      <c r="D8619" s="36" t="s">
        <v>24548</v>
      </c>
      <c r="E8619" s="36" t="s">
        <v>17602</v>
      </c>
      <c r="F8619" s="36" t="s">
        <v>18199</v>
      </c>
      <c r="G8619" s="36" t="s">
        <v>123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23419</v>
      </c>
      <c r="C8620" s="36" t="s">
        <v>188</v>
      </c>
      <c r="D8620" s="36" t="s">
        <v>27477</v>
      </c>
      <c r="E8620" s="36" t="s">
        <v>16940</v>
      </c>
      <c r="F8620" s="36" t="s">
        <v>18199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27967</v>
      </c>
      <c r="C8621" s="36" t="s">
        <v>188</v>
      </c>
      <c r="D8621" s="36" t="s">
        <v>27479</v>
      </c>
      <c r="E8621" s="36" t="s">
        <v>17479</v>
      </c>
      <c r="F8621" s="36" t="s">
        <v>18199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21257</v>
      </c>
      <c r="C8622" s="36" t="s">
        <v>188</v>
      </c>
      <c r="D8622" s="36" t="s">
        <v>18573</v>
      </c>
      <c r="E8622" s="36" t="s">
        <v>16912</v>
      </c>
      <c r="F8622" s="36" t="s">
        <v>18199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21258</v>
      </c>
      <c r="C8623" s="36" t="s">
        <v>188</v>
      </c>
      <c r="D8623" s="36" t="s">
        <v>27481</v>
      </c>
      <c r="E8623" s="36" t="s">
        <v>16877</v>
      </c>
      <c r="F8623" s="36" t="s">
        <v>18199</v>
      </c>
      <c r="G8623" s="36" t="s">
        <v>123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20795</v>
      </c>
      <c r="C8624" s="36" t="s">
        <v>188</v>
      </c>
      <c r="D8624" s="36" t="s">
        <v>27968</v>
      </c>
      <c r="E8624" s="36" t="s">
        <v>17030</v>
      </c>
      <c r="F8624" s="36" t="s">
        <v>18199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15236</v>
      </c>
      <c r="C8625" s="36" t="s">
        <v>188</v>
      </c>
      <c r="D8625" s="36" t="s">
        <v>22667</v>
      </c>
      <c r="E8625" s="36" t="s">
        <v>16939</v>
      </c>
      <c r="F8625" s="36" t="s">
        <v>18205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15237</v>
      </c>
      <c r="C8626" s="36" t="s">
        <v>188</v>
      </c>
      <c r="D8626" s="36" t="s">
        <v>24491</v>
      </c>
      <c r="E8626" s="36" t="s">
        <v>16939</v>
      </c>
      <c r="F8626" s="36" t="s">
        <v>18205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25288</v>
      </c>
      <c r="C8627" s="36" t="s">
        <v>188</v>
      </c>
      <c r="D8627" s="36" t="s">
        <v>23912</v>
      </c>
      <c r="E8627" s="36" t="s">
        <v>16939</v>
      </c>
      <c r="F8627" s="36" t="s">
        <v>18205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26331</v>
      </c>
      <c r="C8628" s="36" t="s">
        <v>188</v>
      </c>
      <c r="D8628" s="36" t="s">
        <v>24495</v>
      </c>
      <c r="E8628" s="36" t="s">
        <v>16836</v>
      </c>
      <c r="F8628" s="36" t="s">
        <v>18205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19792</v>
      </c>
      <c r="C8629" s="36" t="s">
        <v>188</v>
      </c>
      <c r="D8629" s="36" t="s">
        <v>28737</v>
      </c>
      <c r="E8629" s="36" t="s">
        <v>17403</v>
      </c>
      <c r="F8629" s="36" t="s">
        <v>18250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23166</v>
      </c>
      <c r="C8630" s="36" t="s">
        <v>120</v>
      </c>
      <c r="D8630" s="36" t="s">
        <v>16976</v>
      </c>
      <c r="E8630" s="36" t="s">
        <v>17997</v>
      </c>
      <c r="F8630" s="36" t="s">
        <v>18032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23167</v>
      </c>
      <c r="C8631" s="36" t="s">
        <v>120</v>
      </c>
      <c r="D8631" s="36" t="s">
        <v>24000</v>
      </c>
      <c r="E8631" s="36" t="s">
        <v>18123</v>
      </c>
      <c r="F8631" s="36" t="s">
        <v>18032</v>
      </c>
      <c r="G8631" s="36" t="s">
        <v>121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22294</v>
      </c>
      <c r="C8632" s="36" t="s">
        <v>120</v>
      </c>
      <c r="D8632" s="36" t="s">
        <v>23983</v>
      </c>
      <c r="E8632" s="36" t="s">
        <v>17681</v>
      </c>
      <c r="F8632" s="36" t="s">
        <v>18032</v>
      </c>
      <c r="G8632" s="36" t="s">
        <v>121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19854</v>
      </c>
      <c r="C8633" s="36" t="s">
        <v>120</v>
      </c>
      <c r="D8633" s="36" t="s">
        <v>17453</v>
      </c>
      <c r="E8633" s="36" t="s">
        <v>17898</v>
      </c>
      <c r="F8633" s="36" t="s">
        <v>18032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19855</v>
      </c>
      <c r="C8634" s="36" t="s">
        <v>120</v>
      </c>
      <c r="D8634" s="36" t="s">
        <v>23984</v>
      </c>
      <c r="E8634" s="36" t="s">
        <v>16972</v>
      </c>
      <c r="F8634" s="36" t="s">
        <v>18032</v>
      </c>
      <c r="G8634" s="36" t="s">
        <v>121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19856</v>
      </c>
      <c r="C8635" s="36" t="s">
        <v>120</v>
      </c>
      <c r="D8635" s="36" t="s">
        <v>17455</v>
      </c>
      <c r="E8635" s="36" t="s">
        <v>17339</v>
      </c>
      <c r="F8635" s="36" t="s">
        <v>18032</v>
      </c>
      <c r="G8635" s="36" t="s">
        <v>121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16661</v>
      </c>
      <c r="C8636" s="36" t="s">
        <v>120</v>
      </c>
      <c r="D8636" s="36" t="s">
        <v>17456</v>
      </c>
      <c r="E8636" s="36" t="s">
        <v>17313</v>
      </c>
      <c r="F8636" s="36" t="s">
        <v>18032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19442</v>
      </c>
      <c r="C8637" s="36" t="s">
        <v>120</v>
      </c>
      <c r="D8637" s="36" t="s">
        <v>16992</v>
      </c>
      <c r="E8637" s="36" t="s">
        <v>17034</v>
      </c>
      <c r="F8637" s="36" t="s">
        <v>18032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23605</v>
      </c>
      <c r="C8638" s="36" t="s">
        <v>120</v>
      </c>
      <c r="D8638" s="36" t="s">
        <v>23986</v>
      </c>
      <c r="E8638" s="36" t="s">
        <v>17141</v>
      </c>
      <c r="F8638" s="36" t="s">
        <v>18032</v>
      </c>
      <c r="G8638" s="36" t="s">
        <v>121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19443</v>
      </c>
      <c r="C8639" s="36" t="s">
        <v>120</v>
      </c>
      <c r="D8639" s="36" t="s">
        <v>17779</v>
      </c>
      <c r="E8639" s="36" t="s">
        <v>17231</v>
      </c>
      <c r="F8639" s="36" t="s">
        <v>18032</v>
      </c>
      <c r="G8639" s="36" t="s">
        <v>121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20875</v>
      </c>
      <c r="C8640" s="36" t="s">
        <v>120</v>
      </c>
      <c r="D8640" s="36" t="s">
        <v>24001</v>
      </c>
      <c r="E8640" s="36" t="s">
        <v>16876</v>
      </c>
      <c r="F8640" s="36" t="s">
        <v>18032</v>
      </c>
      <c r="G8640" s="36" t="s">
        <v>121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16113</v>
      </c>
      <c r="C8641" s="36" t="s">
        <v>120</v>
      </c>
      <c r="D8641" s="36" t="s">
        <v>23030</v>
      </c>
      <c r="E8641" s="36" t="s">
        <v>16875</v>
      </c>
      <c r="F8641" s="36" t="s">
        <v>18032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16114</v>
      </c>
      <c r="C8642" s="36" t="s">
        <v>120</v>
      </c>
      <c r="D8642" s="36" t="s">
        <v>17897</v>
      </c>
      <c r="E8642" s="36" t="s">
        <v>16823</v>
      </c>
      <c r="F8642" s="36" t="s">
        <v>18032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16115</v>
      </c>
      <c r="C8643" s="36" t="s">
        <v>120</v>
      </c>
      <c r="D8643" s="36" t="s">
        <v>23994</v>
      </c>
      <c r="E8643" s="36" t="s">
        <v>16958</v>
      </c>
      <c r="F8643" s="36" t="s">
        <v>18032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19046</v>
      </c>
      <c r="C8644" s="36" t="s">
        <v>120</v>
      </c>
      <c r="D8644" s="36" t="s">
        <v>23995</v>
      </c>
      <c r="E8644" s="36" t="s">
        <v>16874</v>
      </c>
      <c r="F8644" s="36" t="s">
        <v>18032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19047</v>
      </c>
      <c r="C8645" s="36" t="s">
        <v>120</v>
      </c>
      <c r="D8645" s="36" t="s">
        <v>23996</v>
      </c>
      <c r="E8645" s="36" t="s">
        <v>16957</v>
      </c>
      <c r="F8645" s="36" t="s">
        <v>18032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20250</v>
      </c>
      <c r="C8646" s="36" t="s">
        <v>120</v>
      </c>
      <c r="D8646" s="36" t="s">
        <v>23997</v>
      </c>
      <c r="E8646" s="36" t="s">
        <v>16917</v>
      </c>
      <c r="F8646" s="36" t="s">
        <v>18032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20432</v>
      </c>
      <c r="C8647" s="36" t="s">
        <v>120</v>
      </c>
      <c r="D8647" s="36" t="s">
        <v>22838</v>
      </c>
      <c r="E8647" s="36" t="s">
        <v>16823</v>
      </c>
      <c r="F8647" s="36" t="s">
        <v>18032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27147</v>
      </c>
      <c r="C8648" s="36" t="s">
        <v>120</v>
      </c>
      <c r="D8648" s="36" t="s">
        <v>27148</v>
      </c>
      <c r="E8648" s="36" t="s">
        <v>16819</v>
      </c>
      <c r="F8648" s="36" t="s">
        <v>18032</v>
      </c>
      <c r="G8648" s="36" t="s">
        <v>121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27482</v>
      </c>
      <c r="C8649" s="36" t="s">
        <v>120</v>
      </c>
      <c r="D8649" s="36" t="s">
        <v>16976</v>
      </c>
      <c r="E8649" s="36" t="s">
        <v>21827</v>
      </c>
      <c r="F8649" s="36" t="s">
        <v>18199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23692</v>
      </c>
      <c r="C8650" s="36" t="s">
        <v>120</v>
      </c>
      <c r="D8650" s="36" t="s">
        <v>17455</v>
      </c>
      <c r="E8650" s="36" t="s">
        <v>17602</v>
      </c>
      <c r="F8650" s="36" t="s">
        <v>18199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23847</v>
      </c>
      <c r="C8651" s="36" t="s">
        <v>120</v>
      </c>
      <c r="D8651" s="36" t="s">
        <v>16992</v>
      </c>
      <c r="E8651" s="36" t="s">
        <v>17202</v>
      </c>
      <c r="F8651" s="36" t="s">
        <v>18199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24739</v>
      </c>
      <c r="C8652" s="36" t="s">
        <v>120</v>
      </c>
      <c r="D8652" s="36" t="s">
        <v>23986</v>
      </c>
      <c r="E8652" s="36" t="s">
        <v>17358</v>
      </c>
      <c r="F8652" s="36" t="s">
        <v>18199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22214</v>
      </c>
      <c r="C8653" s="36" t="s">
        <v>120</v>
      </c>
      <c r="D8653" s="36" t="s">
        <v>17779</v>
      </c>
      <c r="E8653" s="36" t="s">
        <v>17327</v>
      </c>
      <c r="F8653" s="36" t="s">
        <v>18199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23848</v>
      </c>
      <c r="C8654" s="36" t="s">
        <v>120</v>
      </c>
      <c r="D8654" s="36" t="s">
        <v>24001</v>
      </c>
      <c r="E8654" s="36" t="s">
        <v>17002</v>
      </c>
      <c r="F8654" s="36" t="s">
        <v>18199</v>
      </c>
      <c r="G8654" s="36" t="s">
        <v>121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25502</v>
      </c>
      <c r="C8655" s="36" t="s">
        <v>120</v>
      </c>
      <c r="D8655" s="36" t="s">
        <v>23030</v>
      </c>
      <c r="E8655" s="36" t="s">
        <v>17188</v>
      </c>
      <c r="F8655" s="36" t="s">
        <v>18199</v>
      </c>
      <c r="G8655" s="36" t="s">
        <v>121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27483</v>
      </c>
      <c r="C8656" s="36" t="s">
        <v>120</v>
      </c>
      <c r="D8656" s="36" t="s">
        <v>17897</v>
      </c>
      <c r="E8656" s="36" t="s">
        <v>17359</v>
      </c>
      <c r="F8656" s="36" t="s">
        <v>18199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25161</v>
      </c>
      <c r="C8657" s="36" t="s">
        <v>120</v>
      </c>
      <c r="D8657" s="36" t="s">
        <v>23994</v>
      </c>
      <c r="E8657" s="36" t="s">
        <v>16881</v>
      </c>
      <c r="F8657" s="36" t="s">
        <v>18199</v>
      </c>
      <c r="G8657" s="36" t="s">
        <v>121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23856</v>
      </c>
      <c r="C8658" s="36" t="s">
        <v>120</v>
      </c>
      <c r="D8658" s="36" t="s">
        <v>17779</v>
      </c>
      <c r="E8658" s="36" t="s">
        <v>17752</v>
      </c>
      <c r="F8658" s="36" t="s">
        <v>18252</v>
      </c>
      <c r="G8658" s="36" t="s">
        <v>121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26483</v>
      </c>
      <c r="C8659" s="36" t="s">
        <v>188</v>
      </c>
      <c r="D8659" s="36" t="s">
        <v>23038</v>
      </c>
      <c r="E8659" s="36" t="s">
        <v>16819</v>
      </c>
      <c r="F8659" s="36" t="s">
        <v>18032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23651</v>
      </c>
      <c r="C8660" s="36" t="s">
        <v>188</v>
      </c>
      <c r="D8660" s="36" t="s">
        <v>16976</v>
      </c>
      <c r="E8660" s="36" t="s">
        <v>16968</v>
      </c>
      <c r="F8660" s="36" t="s">
        <v>18032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25023</v>
      </c>
      <c r="C8661" s="36" t="s">
        <v>188</v>
      </c>
      <c r="D8661" s="36" t="s">
        <v>24000</v>
      </c>
      <c r="E8661" s="36" t="s">
        <v>16842</v>
      </c>
      <c r="F8661" s="36" t="s">
        <v>18032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22967</v>
      </c>
      <c r="C8662" s="36" t="s">
        <v>188</v>
      </c>
      <c r="D8662" s="36" t="s">
        <v>23982</v>
      </c>
      <c r="E8662" s="36" t="s">
        <v>16951</v>
      </c>
      <c r="F8662" s="36" t="s">
        <v>18032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19926</v>
      </c>
      <c r="C8663" s="36" t="s">
        <v>188</v>
      </c>
      <c r="D8663" s="36" t="s">
        <v>23983</v>
      </c>
      <c r="E8663" s="36" t="s">
        <v>16912</v>
      </c>
      <c r="F8663" s="36" t="s">
        <v>18032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21727</v>
      </c>
      <c r="C8664" s="36" t="s">
        <v>188</v>
      </c>
      <c r="D8664" s="36" t="s">
        <v>17453</v>
      </c>
      <c r="E8664" s="36" t="s">
        <v>16916</v>
      </c>
      <c r="F8664" s="36" t="s">
        <v>18032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21728</v>
      </c>
      <c r="C8665" s="36" t="s">
        <v>188</v>
      </c>
      <c r="D8665" s="36" t="s">
        <v>23984</v>
      </c>
      <c r="E8665" s="36" t="s">
        <v>16824</v>
      </c>
      <c r="F8665" s="36" t="s">
        <v>18032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19540</v>
      </c>
      <c r="C8666" s="36" t="s">
        <v>188</v>
      </c>
      <c r="D8666" s="36" t="s">
        <v>17455</v>
      </c>
      <c r="E8666" s="36" t="s">
        <v>16848</v>
      </c>
      <c r="F8666" s="36" t="s">
        <v>18032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22748</v>
      </c>
      <c r="C8667" s="36" t="s">
        <v>188</v>
      </c>
      <c r="D8667" s="36" t="s">
        <v>17456</v>
      </c>
      <c r="E8667" s="36" t="s">
        <v>17170</v>
      </c>
      <c r="F8667" s="36" t="s">
        <v>18032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19541</v>
      </c>
      <c r="C8668" s="36" t="s">
        <v>188</v>
      </c>
      <c r="D8668" s="36" t="s">
        <v>16992</v>
      </c>
      <c r="E8668" s="36" t="s">
        <v>16927</v>
      </c>
      <c r="F8668" s="36" t="s">
        <v>18032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21359</v>
      </c>
      <c r="C8669" s="36" t="s">
        <v>188</v>
      </c>
      <c r="D8669" s="36" t="s">
        <v>23986</v>
      </c>
      <c r="E8669" s="36" t="s">
        <v>17174</v>
      </c>
      <c r="F8669" s="36" t="s">
        <v>18032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19927</v>
      </c>
      <c r="C8670" s="36" t="s">
        <v>188</v>
      </c>
      <c r="D8670" s="36" t="s">
        <v>17779</v>
      </c>
      <c r="E8670" s="36" t="s">
        <v>17358</v>
      </c>
      <c r="F8670" s="36" t="s">
        <v>18032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19928</v>
      </c>
      <c r="C8671" s="36" t="s">
        <v>188</v>
      </c>
      <c r="D8671" s="36" t="s">
        <v>23030</v>
      </c>
      <c r="E8671" s="36" t="s">
        <v>17207</v>
      </c>
      <c r="F8671" s="36" t="s">
        <v>18032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23817</v>
      </c>
      <c r="C8672" s="36" t="s">
        <v>188</v>
      </c>
      <c r="D8672" s="36" t="s">
        <v>17897</v>
      </c>
      <c r="E8672" s="36" t="s">
        <v>17124</v>
      </c>
      <c r="F8672" s="36" t="s">
        <v>18032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20487</v>
      </c>
      <c r="C8673" s="36" t="s">
        <v>188</v>
      </c>
      <c r="D8673" s="36" t="s">
        <v>23994</v>
      </c>
      <c r="E8673" s="36" t="s">
        <v>17751</v>
      </c>
      <c r="F8673" s="36" t="s">
        <v>18032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23204</v>
      </c>
      <c r="C8674" s="36" t="s">
        <v>188</v>
      </c>
      <c r="D8674" s="36" t="s">
        <v>23996</v>
      </c>
      <c r="E8674" s="36" t="s">
        <v>17979</v>
      </c>
      <c r="F8674" s="36" t="s">
        <v>18032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26092</v>
      </c>
      <c r="C8675" s="36" t="s">
        <v>188</v>
      </c>
      <c r="D8675" s="36" t="s">
        <v>23998</v>
      </c>
      <c r="E8675" s="36" t="s">
        <v>17030</v>
      </c>
      <c r="F8675" s="36" t="s">
        <v>18032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27969</v>
      </c>
      <c r="C8676" s="36" t="s">
        <v>188</v>
      </c>
      <c r="D8676" s="36" t="s">
        <v>17453</v>
      </c>
      <c r="E8676" s="36" t="s">
        <v>16883</v>
      </c>
      <c r="F8676" s="36" t="s">
        <v>18199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27970</v>
      </c>
      <c r="C8677" s="36" t="s">
        <v>188</v>
      </c>
      <c r="D8677" s="36" t="s">
        <v>23984</v>
      </c>
      <c r="E8677" s="36" t="s">
        <v>16884</v>
      </c>
      <c r="F8677" s="36" t="s">
        <v>18199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22792</v>
      </c>
      <c r="C8678" s="36" t="s">
        <v>188</v>
      </c>
      <c r="D8678" s="36" t="s">
        <v>17455</v>
      </c>
      <c r="E8678" s="36" t="s">
        <v>17022</v>
      </c>
      <c r="F8678" s="36" t="s">
        <v>18199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27971</v>
      </c>
      <c r="C8679" s="36" t="s">
        <v>188</v>
      </c>
      <c r="D8679" s="36" t="s">
        <v>17456</v>
      </c>
      <c r="E8679" s="36" t="s">
        <v>16827</v>
      </c>
      <c r="F8679" s="36" t="s">
        <v>18199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25240</v>
      </c>
      <c r="C8680" s="36" t="s">
        <v>188</v>
      </c>
      <c r="D8680" s="36" t="s">
        <v>16992</v>
      </c>
      <c r="E8680" s="36" t="s">
        <v>16887</v>
      </c>
      <c r="F8680" s="36" t="s">
        <v>18199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22998</v>
      </c>
      <c r="C8681" s="36" t="s">
        <v>188</v>
      </c>
      <c r="D8681" s="36" t="s">
        <v>17779</v>
      </c>
      <c r="E8681" s="36" t="s">
        <v>17025</v>
      </c>
      <c r="F8681" s="36" t="s">
        <v>18199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23673</v>
      </c>
      <c r="C8682" s="36" t="s">
        <v>188</v>
      </c>
      <c r="D8682" s="36" t="s">
        <v>23030</v>
      </c>
      <c r="E8682" s="36" t="s">
        <v>17473</v>
      </c>
      <c r="F8682" s="36" t="s">
        <v>18199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8644</v>
      </c>
      <c r="C8683" s="36" t="s">
        <v>188</v>
      </c>
      <c r="D8683" s="36" t="s">
        <v>25604</v>
      </c>
      <c r="E8683" s="36" t="s">
        <v>16879</v>
      </c>
      <c r="F8683" s="36" t="s">
        <v>18205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5398</v>
      </c>
      <c r="C8684" s="36" t="s">
        <v>188</v>
      </c>
      <c r="D8684" s="36" t="s">
        <v>19072</v>
      </c>
      <c r="E8684" s="36" t="s">
        <v>17666</v>
      </c>
      <c r="F8684" s="36" t="s">
        <v>18258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23886</v>
      </c>
      <c r="C8685" s="36" t="s">
        <v>188</v>
      </c>
      <c r="D8685" s="36" t="s">
        <v>17455</v>
      </c>
      <c r="E8685" s="36" t="s">
        <v>17293</v>
      </c>
      <c r="F8685" s="36" t="s">
        <v>18252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5422</v>
      </c>
      <c r="B8686" s="36" t="s">
        <v>21643</v>
      </c>
      <c r="C8686" s="36" t="s">
        <v>120</v>
      </c>
      <c r="D8686" s="36" t="s">
        <v>17081</v>
      </c>
      <c r="E8686" s="36" t="s">
        <v>21644</v>
      </c>
      <c r="F8686" s="36" t="s">
        <v>18032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21066</v>
      </c>
      <c r="C8687" s="36" t="s">
        <v>120</v>
      </c>
      <c r="D8687" s="36" t="s">
        <v>17082</v>
      </c>
      <c r="E8687" s="36" t="s">
        <v>17028</v>
      </c>
      <c r="F8687" s="36" t="s">
        <v>18032</v>
      </c>
      <c r="G8687" s="36" t="s">
        <v>121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20876</v>
      </c>
      <c r="C8688" s="36" t="s">
        <v>120</v>
      </c>
      <c r="D8688" s="36" t="s">
        <v>17083</v>
      </c>
      <c r="E8688" s="36" t="s">
        <v>17372</v>
      </c>
      <c r="F8688" s="36" t="s">
        <v>18032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16390</v>
      </c>
      <c r="C8689" s="36" t="s">
        <v>120</v>
      </c>
      <c r="D8689" s="36" t="s">
        <v>17063</v>
      </c>
      <c r="E8689" s="36" t="s">
        <v>17075</v>
      </c>
      <c r="F8689" s="36" t="s">
        <v>18032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20251</v>
      </c>
      <c r="C8690" s="36" t="s">
        <v>120</v>
      </c>
      <c r="D8690" s="36" t="s">
        <v>16844</v>
      </c>
      <c r="E8690" s="36" t="s">
        <v>17327</v>
      </c>
      <c r="F8690" s="36" t="s">
        <v>18032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19048</v>
      </c>
      <c r="C8691" s="36" t="s">
        <v>120</v>
      </c>
      <c r="D8691" s="36" t="s">
        <v>16847</v>
      </c>
      <c r="E8691" s="36" t="s">
        <v>16841</v>
      </c>
      <c r="F8691" s="36" t="s">
        <v>18032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20252</v>
      </c>
      <c r="C8692" s="36" t="s">
        <v>120</v>
      </c>
      <c r="D8692" s="36" t="s">
        <v>16849</v>
      </c>
      <c r="E8692" s="36" t="s">
        <v>16962</v>
      </c>
      <c r="F8692" s="36" t="s">
        <v>18032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16116</v>
      </c>
      <c r="C8693" s="36" t="s">
        <v>120</v>
      </c>
      <c r="D8693" s="36" t="s">
        <v>16997</v>
      </c>
      <c r="E8693" s="36" t="s">
        <v>16876</v>
      </c>
      <c r="F8693" s="36" t="s">
        <v>18032</v>
      </c>
      <c r="G8693" s="36" t="s">
        <v>121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21083</v>
      </c>
      <c r="C8694" s="36" t="s">
        <v>120</v>
      </c>
      <c r="D8694" s="36" t="s">
        <v>16851</v>
      </c>
      <c r="E8694" s="36" t="s">
        <v>16951</v>
      </c>
      <c r="F8694" s="36" t="s">
        <v>18032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19444</v>
      </c>
      <c r="C8695" s="36" t="s">
        <v>120</v>
      </c>
      <c r="D8695" s="36" t="s">
        <v>17073</v>
      </c>
      <c r="E8695" s="36" t="s">
        <v>16958</v>
      </c>
      <c r="F8695" s="36" t="s">
        <v>18032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15261</v>
      </c>
      <c r="C8696" s="36" t="s">
        <v>120</v>
      </c>
      <c r="D8696" s="36" t="s">
        <v>16853</v>
      </c>
      <c r="E8696" s="36" t="s">
        <v>16957</v>
      </c>
      <c r="F8696" s="36" t="s">
        <v>18032</v>
      </c>
      <c r="G8696" s="36" t="s">
        <v>121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16117</v>
      </c>
      <c r="C8697" s="36" t="s">
        <v>120</v>
      </c>
      <c r="D8697" s="36" t="s">
        <v>16998</v>
      </c>
      <c r="E8697" s="36" t="s">
        <v>16821</v>
      </c>
      <c r="F8697" s="36" t="s">
        <v>18032</v>
      </c>
      <c r="G8697" s="36" t="s">
        <v>121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20253</v>
      </c>
      <c r="C8698" s="36" t="s">
        <v>120</v>
      </c>
      <c r="D8698" s="36" t="s">
        <v>16999</v>
      </c>
      <c r="E8698" s="36" t="s">
        <v>16822</v>
      </c>
      <c r="F8698" s="36" t="s">
        <v>18032</v>
      </c>
      <c r="G8698" s="36" t="s">
        <v>121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19857</v>
      </c>
      <c r="C8699" s="36" t="s">
        <v>120</v>
      </c>
      <c r="D8699" s="36" t="s">
        <v>16857</v>
      </c>
      <c r="E8699" s="36" t="s">
        <v>16819</v>
      </c>
      <c r="F8699" s="36" t="s">
        <v>18032</v>
      </c>
      <c r="G8699" s="36" t="s">
        <v>121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15255</v>
      </c>
      <c r="C8700" s="36" t="s">
        <v>120</v>
      </c>
      <c r="D8700" s="36" t="s">
        <v>17632</v>
      </c>
      <c r="E8700" s="36" t="s">
        <v>16821</v>
      </c>
      <c r="F8700" s="36" t="s">
        <v>18032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21672</v>
      </c>
      <c r="C8701" s="36" t="s">
        <v>120</v>
      </c>
      <c r="D8701" s="36" t="s">
        <v>16859</v>
      </c>
      <c r="E8701" s="36" t="s">
        <v>16845</v>
      </c>
      <c r="F8701" s="36" t="s">
        <v>18032</v>
      </c>
      <c r="G8701" s="36" t="s">
        <v>121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24035</v>
      </c>
      <c r="C8702" s="36" t="s">
        <v>120</v>
      </c>
      <c r="D8702" s="36" t="s">
        <v>16861</v>
      </c>
      <c r="E8702" s="36" t="s">
        <v>16960</v>
      </c>
      <c r="F8702" s="36" t="s">
        <v>18032</v>
      </c>
      <c r="G8702" s="36" t="s">
        <v>121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27484</v>
      </c>
      <c r="C8703" s="36" t="s">
        <v>120</v>
      </c>
      <c r="D8703" s="36" t="s">
        <v>17085</v>
      </c>
      <c r="E8703" s="36" t="s">
        <v>17040</v>
      </c>
      <c r="F8703" s="36" t="s">
        <v>18199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27485</v>
      </c>
      <c r="C8704" s="36" t="s">
        <v>120</v>
      </c>
      <c r="D8704" s="36" t="s">
        <v>17086</v>
      </c>
      <c r="E8704" s="36" t="s">
        <v>20397</v>
      </c>
      <c r="F8704" s="36" t="s">
        <v>18199</v>
      </c>
      <c r="G8704" s="36" t="s">
        <v>121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25162</v>
      </c>
      <c r="C8705" s="36" t="s">
        <v>120</v>
      </c>
      <c r="D8705" s="36" t="s">
        <v>16844</v>
      </c>
      <c r="E8705" s="36" t="s">
        <v>16972</v>
      </c>
      <c r="F8705" s="36" t="s">
        <v>18199</v>
      </c>
      <c r="G8705" s="36" t="s">
        <v>121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24185</v>
      </c>
      <c r="C8706" s="36" t="s">
        <v>120</v>
      </c>
      <c r="D8706" s="36" t="s">
        <v>16847</v>
      </c>
      <c r="E8706" s="36" t="s">
        <v>17397</v>
      </c>
      <c r="F8706" s="36" t="s">
        <v>18199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22597</v>
      </c>
      <c r="C8707" s="36" t="s">
        <v>120</v>
      </c>
      <c r="D8707" s="36" t="s">
        <v>16849</v>
      </c>
      <c r="E8707" s="36" t="s">
        <v>17296</v>
      </c>
      <c r="F8707" s="36" t="s">
        <v>18199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25163</v>
      </c>
      <c r="C8708" s="36" t="s">
        <v>120</v>
      </c>
      <c r="D8708" s="36" t="s">
        <v>16997</v>
      </c>
      <c r="E8708" s="36" t="s">
        <v>17310</v>
      </c>
      <c r="F8708" s="36" t="s">
        <v>18199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22829</v>
      </c>
      <c r="C8709" s="36" t="s">
        <v>120</v>
      </c>
      <c r="D8709" s="36" t="s">
        <v>16851</v>
      </c>
      <c r="E8709" s="36" t="s">
        <v>16927</v>
      </c>
      <c r="F8709" s="36" t="s">
        <v>18199</v>
      </c>
      <c r="G8709" s="36" t="s">
        <v>121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25503</v>
      </c>
      <c r="C8710" s="36" t="s">
        <v>120</v>
      </c>
      <c r="D8710" s="36" t="s">
        <v>17073</v>
      </c>
      <c r="E8710" s="36" t="s">
        <v>17170</v>
      </c>
      <c r="F8710" s="36" t="s">
        <v>18199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25835</v>
      </c>
      <c r="C8711" s="36" t="s">
        <v>120</v>
      </c>
      <c r="D8711" s="36" t="s">
        <v>16998</v>
      </c>
      <c r="E8711" s="36" t="s">
        <v>16921</v>
      </c>
      <c r="F8711" s="36" t="s">
        <v>18199</v>
      </c>
      <c r="G8711" s="36" t="s">
        <v>121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22009</v>
      </c>
      <c r="C8712" s="36" t="s">
        <v>120</v>
      </c>
      <c r="D8712" s="36" t="s">
        <v>16999</v>
      </c>
      <c r="E8712" s="36" t="s">
        <v>16917</v>
      </c>
      <c r="F8712" s="36" t="s">
        <v>18199</v>
      </c>
      <c r="G8712" s="36" t="s">
        <v>121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21185</v>
      </c>
      <c r="C8713" s="36" t="s">
        <v>120</v>
      </c>
      <c r="D8713" s="36" t="s">
        <v>16859</v>
      </c>
      <c r="E8713" s="36" t="s">
        <v>16960</v>
      </c>
      <c r="F8713" s="36" t="s">
        <v>18199</v>
      </c>
      <c r="G8713" s="36" t="s">
        <v>121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5423</v>
      </c>
      <c r="C8714" s="36" t="s">
        <v>120</v>
      </c>
      <c r="D8714" s="36" t="s">
        <v>17003</v>
      </c>
      <c r="E8714" s="36" t="s">
        <v>16937</v>
      </c>
      <c r="F8714" s="36" t="s">
        <v>18263</v>
      </c>
      <c r="G8714" s="36" t="s">
        <v>121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28431</v>
      </c>
      <c r="C8715" s="36" t="s">
        <v>120</v>
      </c>
      <c r="D8715" s="36" t="s">
        <v>17085</v>
      </c>
      <c r="E8715" s="36" t="s">
        <v>17616</v>
      </c>
      <c r="F8715" s="36" t="s">
        <v>18205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25930</v>
      </c>
      <c r="C8716" s="36" t="s">
        <v>120</v>
      </c>
      <c r="D8716" s="36" t="s">
        <v>17086</v>
      </c>
      <c r="E8716" s="36" t="s">
        <v>17386</v>
      </c>
      <c r="F8716" s="36" t="s">
        <v>18205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25931</v>
      </c>
      <c r="C8717" s="36" t="s">
        <v>120</v>
      </c>
      <c r="D8717" s="36" t="s">
        <v>17063</v>
      </c>
      <c r="E8717" s="36" t="s">
        <v>17555</v>
      </c>
      <c r="F8717" s="36" t="s">
        <v>18205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25932</v>
      </c>
      <c r="C8718" s="36" t="s">
        <v>120</v>
      </c>
      <c r="D8718" s="36" t="s">
        <v>16844</v>
      </c>
      <c r="E8718" s="36" t="s">
        <v>16889</v>
      </c>
      <c r="F8718" s="36" t="s">
        <v>18205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25933</v>
      </c>
      <c r="C8719" s="36" t="s">
        <v>120</v>
      </c>
      <c r="D8719" s="36" t="s">
        <v>16847</v>
      </c>
      <c r="E8719" s="36" t="s">
        <v>17962</v>
      </c>
      <c r="F8719" s="36" t="s">
        <v>18205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25934</v>
      </c>
      <c r="C8720" s="36" t="s">
        <v>120</v>
      </c>
      <c r="D8720" s="36" t="s">
        <v>16849</v>
      </c>
      <c r="E8720" s="36" t="s">
        <v>16862</v>
      </c>
      <c r="F8720" s="36" t="s">
        <v>18205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25935</v>
      </c>
      <c r="C8721" s="36" t="s">
        <v>120</v>
      </c>
      <c r="D8721" s="36" t="s">
        <v>16997</v>
      </c>
      <c r="E8721" s="36" t="s">
        <v>17001</v>
      </c>
      <c r="F8721" s="36" t="s">
        <v>18205</v>
      </c>
      <c r="G8721" s="36" t="s">
        <v>121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25936</v>
      </c>
      <c r="C8722" s="36" t="s">
        <v>120</v>
      </c>
      <c r="D8722" s="36" t="s">
        <v>16851</v>
      </c>
      <c r="E8722" s="36" t="s">
        <v>16916</v>
      </c>
      <c r="F8722" s="36" t="s">
        <v>18205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25937</v>
      </c>
      <c r="C8723" s="36" t="s">
        <v>120</v>
      </c>
      <c r="D8723" s="36" t="s">
        <v>17073</v>
      </c>
      <c r="E8723" s="36" t="s">
        <v>16819</v>
      </c>
      <c r="F8723" s="36" t="s">
        <v>18205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25938</v>
      </c>
      <c r="C8724" s="36" t="s">
        <v>120</v>
      </c>
      <c r="D8724" s="36" t="s">
        <v>16865</v>
      </c>
      <c r="E8724" s="36" t="s">
        <v>16819</v>
      </c>
      <c r="F8724" s="36" t="s">
        <v>18205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5424</v>
      </c>
      <c r="C8725" s="36" t="s">
        <v>120</v>
      </c>
      <c r="D8725" s="36" t="s">
        <v>16865</v>
      </c>
      <c r="E8725" s="36" t="s">
        <v>17176</v>
      </c>
      <c r="F8725" s="36" t="s">
        <v>18255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5425</v>
      </c>
      <c r="C8726" s="36" t="s">
        <v>120</v>
      </c>
      <c r="D8726" s="36" t="s">
        <v>17081</v>
      </c>
      <c r="E8726" s="36" t="s">
        <v>16993</v>
      </c>
      <c r="F8726" s="36" t="s">
        <v>18267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15718</v>
      </c>
      <c r="C8727" s="36" t="s">
        <v>120</v>
      </c>
      <c r="D8727" s="36" t="s">
        <v>18235</v>
      </c>
      <c r="E8727" s="36" t="s">
        <v>16986</v>
      </c>
      <c r="F8727" s="36" t="s">
        <v>18210</v>
      </c>
      <c r="G8727" s="36" t="s">
        <v>121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15719</v>
      </c>
      <c r="C8728" s="36" t="s">
        <v>120</v>
      </c>
      <c r="D8728" s="36" t="s">
        <v>18236</v>
      </c>
      <c r="E8728" s="36" t="s">
        <v>17270</v>
      </c>
      <c r="F8728" s="36" t="s">
        <v>18210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5426</v>
      </c>
      <c r="C8729" s="36" t="s">
        <v>120</v>
      </c>
      <c r="D8729" s="36" t="s">
        <v>17063</v>
      </c>
      <c r="E8729" s="36" t="s">
        <v>17484</v>
      </c>
      <c r="F8729" s="36" t="s">
        <v>18267</v>
      </c>
      <c r="G8729" s="36" t="s">
        <v>121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5427</v>
      </c>
      <c r="C8730" s="36" t="s">
        <v>120</v>
      </c>
      <c r="D8730" s="36" t="s">
        <v>16997</v>
      </c>
      <c r="E8730" s="36" t="s">
        <v>17158</v>
      </c>
      <c r="F8730" s="36" t="s">
        <v>18267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15795</v>
      </c>
      <c r="C8731" s="36" t="s">
        <v>120</v>
      </c>
      <c r="D8731" s="36" t="s">
        <v>18565</v>
      </c>
      <c r="E8731" s="36" t="s">
        <v>16932</v>
      </c>
      <c r="F8731" s="36" t="s">
        <v>18210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23101</v>
      </c>
      <c r="C8732" s="36" t="s">
        <v>120</v>
      </c>
      <c r="D8732" s="36" t="s">
        <v>23102</v>
      </c>
      <c r="E8732" s="36" t="s">
        <v>17367</v>
      </c>
      <c r="F8732" s="36" t="s">
        <v>18210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23103</v>
      </c>
      <c r="C8733" s="36" t="s">
        <v>120</v>
      </c>
      <c r="D8733" s="36" t="s">
        <v>22666</v>
      </c>
      <c r="E8733" s="36" t="s">
        <v>16848</v>
      </c>
      <c r="F8733" s="36" t="s">
        <v>18210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23104</v>
      </c>
      <c r="C8734" s="36" t="s">
        <v>120</v>
      </c>
      <c r="D8734" s="36" t="s">
        <v>23105</v>
      </c>
      <c r="E8734" s="36" t="s">
        <v>16914</v>
      </c>
      <c r="F8734" s="36" t="s">
        <v>18210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16649</v>
      </c>
      <c r="C8735" s="36" t="s">
        <v>120</v>
      </c>
      <c r="D8735" s="36" t="s">
        <v>18237</v>
      </c>
      <c r="E8735" s="36" t="s">
        <v>16819</v>
      </c>
      <c r="F8735" s="36" t="s">
        <v>18210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16650</v>
      </c>
      <c r="C8736" s="36" t="s">
        <v>120</v>
      </c>
      <c r="D8736" s="36" t="s">
        <v>18238</v>
      </c>
      <c r="E8736" s="36" t="s">
        <v>16819</v>
      </c>
      <c r="F8736" s="36" t="s">
        <v>18210</v>
      </c>
      <c r="G8736" s="36" t="s">
        <v>121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23048</v>
      </c>
      <c r="C8737" s="36" t="s">
        <v>120</v>
      </c>
      <c r="D8737" s="36" t="s">
        <v>16997</v>
      </c>
      <c r="E8737" s="36" t="s">
        <v>16836</v>
      </c>
      <c r="F8737" s="36" t="s">
        <v>18251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23086</v>
      </c>
      <c r="C8738" s="36" t="s">
        <v>120</v>
      </c>
      <c r="D8738" s="36" t="s">
        <v>16855</v>
      </c>
      <c r="E8738" s="36" t="s">
        <v>17075</v>
      </c>
      <c r="F8738" s="36" t="s">
        <v>18251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5428</v>
      </c>
      <c r="C8739" s="36" t="s">
        <v>120</v>
      </c>
      <c r="D8739" s="36" t="s">
        <v>16869</v>
      </c>
      <c r="E8739" s="36" t="s">
        <v>16838</v>
      </c>
      <c r="F8739" s="36" t="s">
        <v>18258</v>
      </c>
      <c r="G8739" s="36" t="s">
        <v>121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23065</v>
      </c>
      <c r="C8740" s="36" t="s">
        <v>120</v>
      </c>
      <c r="D8740" s="36" t="s">
        <v>17361</v>
      </c>
      <c r="E8740" s="36" t="s">
        <v>17018</v>
      </c>
      <c r="F8740" s="36" t="s">
        <v>18262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23818</v>
      </c>
      <c r="C8741" s="36" t="s">
        <v>188</v>
      </c>
      <c r="D8741" s="36" t="s">
        <v>17123</v>
      </c>
      <c r="E8741" s="36" t="s">
        <v>16819</v>
      </c>
      <c r="F8741" s="36" t="s">
        <v>18032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21360</v>
      </c>
      <c r="C8742" s="36" t="s">
        <v>188</v>
      </c>
      <c r="D8742" s="36" t="s">
        <v>17316</v>
      </c>
      <c r="E8742" s="36" t="s">
        <v>16819</v>
      </c>
      <c r="F8742" s="36" t="s">
        <v>18032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20286</v>
      </c>
      <c r="C8743" s="36" t="s">
        <v>188</v>
      </c>
      <c r="D8743" s="36" t="s">
        <v>17079</v>
      </c>
      <c r="E8743" s="36" t="s">
        <v>16819</v>
      </c>
      <c r="F8743" s="36" t="s">
        <v>18032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21537</v>
      </c>
      <c r="C8744" s="36" t="s">
        <v>188</v>
      </c>
      <c r="D8744" s="36" t="s">
        <v>17080</v>
      </c>
      <c r="E8744" s="36" t="s">
        <v>16958</v>
      </c>
      <c r="F8744" s="36" t="s">
        <v>18032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21538</v>
      </c>
      <c r="C8745" s="36" t="s">
        <v>188</v>
      </c>
      <c r="D8745" s="36" t="s">
        <v>17082</v>
      </c>
      <c r="E8745" s="36" t="s">
        <v>16821</v>
      </c>
      <c r="F8745" s="36" t="s">
        <v>18032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16319</v>
      </c>
      <c r="C8746" s="36" t="s">
        <v>188</v>
      </c>
      <c r="D8746" s="36" t="s">
        <v>17083</v>
      </c>
      <c r="E8746" s="36" t="s">
        <v>16823</v>
      </c>
      <c r="F8746" s="36" t="s">
        <v>18032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22127</v>
      </c>
      <c r="C8747" s="36" t="s">
        <v>188</v>
      </c>
      <c r="D8747" s="36" t="s">
        <v>17084</v>
      </c>
      <c r="E8747" s="36" t="s">
        <v>16874</v>
      </c>
      <c r="F8747" s="36" t="s">
        <v>18032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20981</v>
      </c>
      <c r="C8748" s="36" t="s">
        <v>188</v>
      </c>
      <c r="D8748" s="36" t="s">
        <v>17085</v>
      </c>
      <c r="E8748" s="36" t="s">
        <v>16957</v>
      </c>
      <c r="F8748" s="36" t="s">
        <v>18032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20662</v>
      </c>
      <c r="C8749" s="36" t="s">
        <v>188</v>
      </c>
      <c r="D8749" s="36" t="s">
        <v>17086</v>
      </c>
      <c r="E8749" s="36" t="s">
        <v>16823</v>
      </c>
      <c r="F8749" s="36" t="s">
        <v>18032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16320</v>
      </c>
      <c r="C8750" s="36" t="s">
        <v>188</v>
      </c>
      <c r="D8750" s="36" t="s">
        <v>17063</v>
      </c>
      <c r="E8750" s="36" t="s">
        <v>16951</v>
      </c>
      <c r="F8750" s="36" t="s">
        <v>18032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19542</v>
      </c>
      <c r="C8751" s="36" t="s">
        <v>188</v>
      </c>
      <c r="D8751" s="36" t="s">
        <v>16844</v>
      </c>
      <c r="E8751" s="36" t="s">
        <v>16968</v>
      </c>
      <c r="F8751" s="36" t="s">
        <v>18032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19216</v>
      </c>
      <c r="C8752" s="36" t="s">
        <v>188</v>
      </c>
      <c r="D8752" s="36" t="s">
        <v>16847</v>
      </c>
      <c r="E8752" s="36" t="s">
        <v>16879</v>
      </c>
      <c r="F8752" s="36" t="s">
        <v>18032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18973</v>
      </c>
      <c r="C8753" s="36" t="s">
        <v>188</v>
      </c>
      <c r="D8753" s="36" t="s">
        <v>16849</v>
      </c>
      <c r="E8753" s="36" t="s">
        <v>16973</v>
      </c>
      <c r="F8753" s="36" t="s">
        <v>18032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19706</v>
      </c>
      <c r="C8754" s="36" t="s">
        <v>188</v>
      </c>
      <c r="D8754" s="36" t="s">
        <v>16997</v>
      </c>
      <c r="E8754" s="36" t="s">
        <v>17345</v>
      </c>
      <c r="F8754" s="36" t="s">
        <v>18032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20287</v>
      </c>
      <c r="C8755" s="36" t="s">
        <v>188</v>
      </c>
      <c r="D8755" s="36" t="s">
        <v>16851</v>
      </c>
      <c r="E8755" s="36" t="s">
        <v>17265</v>
      </c>
      <c r="F8755" s="36" t="s">
        <v>18032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19707</v>
      </c>
      <c r="C8756" s="36" t="s">
        <v>188</v>
      </c>
      <c r="D8756" s="36" t="s">
        <v>17073</v>
      </c>
      <c r="E8756" s="36" t="s">
        <v>17962</v>
      </c>
      <c r="F8756" s="36" t="s">
        <v>18032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21152</v>
      </c>
      <c r="C8757" s="36" t="s">
        <v>188</v>
      </c>
      <c r="D8757" s="36" t="s">
        <v>16853</v>
      </c>
      <c r="E8757" s="36" t="s">
        <v>16833</v>
      </c>
      <c r="F8757" s="36" t="s">
        <v>18032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23652</v>
      </c>
      <c r="C8758" s="36" t="s">
        <v>188</v>
      </c>
      <c r="D8758" s="36" t="s">
        <v>16998</v>
      </c>
      <c r="E8758" s="36" t="s">
        <v>16940</v>
      </c>
      <c r="F8758" s="36" t="s">
        <v>18032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22749</v>
      </c>
      <c r="C8759" s="36" t="s">
        <v>188</v>
      </c>
      <c r="D8759" s="36" t="s">
        <v>16857</v>
      </c>
      <c r="E8759" s="36" t="s">
        <v>17028</v>
      </c>
      <c r="F8759" s="36" t="s">
        <v>18032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25024</v>
      </c>
      <c r="C8760" s="36" t="s">
        <v>188</v>
      </c>
      <c r="D8760" s="36" t="s">
        <v>16861</v>
      </c>
      <c r="E8760" s="36" t="s">
        <v>16950</v>
      </c>
      <c r="F8760" s="36" t="s">
        <v>18032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27972</v>
      </c>
      <c r="C8761" s="36" t="s">
        <v>188</v>
      </c>
      <c r="D8761" s="36" t="s">
        <v>17085</v>
      </c>
      <c r="E8761" s="36" t="s">
        <v>16876</v>
      </c>
      <c r="F8761" s="36" t="s">
        <v>18199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22419</v>
      </c>
      <c r="C8762" s="36" t="s">
        <v>188</v>
      </c>
      <c r="D8762" s="36" t="s">
        <v>17086</v>
      </c>
      <c r="E8762" s="36" t="s">
        <v>16877</v>
      </c>
      <c r="F8762" s="36" t="s">
        <v>18199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22420</v>
      </c>
      <c r="C8763" s="36" t="s">
        <v>188</v>
      </c>
      <c r="D8763" s="36" t="s">
        <v>17063</v>
      </c>
      <c r="E8763" s="36" t="s">
        <v>17357</v>
      </c>
      <c r="F8763" s="36" t="s">
        <v>18199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22793</v>
      </c>
      <c r="C8764" s="36" t="s">
        <v>188</v>
      </c>
      <c r="D8764" s="36" t="s">
        <v>16844</v>
      </c>
      <c r="E8764" s="36" t="s">
        <v>17006</v>
      </c>
      <c r="F8764" s="36" t="s">
        <v>18199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22999</v>
      </c>
      <c r="C8765" s="36" t="s">
        <v>188</v>
      </c>
      <c r="D8765" s="36" t="s">
        <v>16847</v>
      </c>
      <c r="E8765" s="36" t="s">
        <v>16827</v>
      </c>
      <c r="F8765" s="36" t="s">
        <v>18199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26297</v>
      </c>
      <c r="C8766" s="36" t="s">
        <v>188</v>
      </c>
      <c r="D8766" s="36" t="s">
        <v>16849</v>
      </c>
      <c r="E8766" s="36" t="s">
        <v>16887</v>
      </c>
      <c r="F8766" s="36" t="s">
        <v>18199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22172</v>
      </c>
      <c r="C8767" s="36" t="s">
        <v>188</v>
      </c>
      <c r="D8767" s="36" t="s">
        <v>16997</v>
      </c>
      <c r="E8767" s="36" t="s">
        <v>17350</v>
      </c>
      <c r="F8767" s="36" t="s">
        <v>18199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23420</v>
      </c>
      <c r="C8768" s="36" t="s">
        <v>188</v>
      </c>
      <c r="D8768" s="36" t="s">
        <v>16851</v>
      </c>
      <c r="E8768" s="36" t="s">
        <v>17174</v>
      </c>
      <c r="F8768" s="36" t="s">
        <v>18199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27973</v>
      </c>
      <c r="C8769" s="36" t="s">
        <v>188</v>
      </c>
      <c r="D8769" s="36" t="s">
        <v>17073</v>
      </c>
      <c r="E8769" s="36" t="s">
        <v>17264</v>
      </c>
      <c r="F8769" s="36" t="s">
        <v>18199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15886</v>
      </c>
      <c r="C8770" s="36" t="s">
        <v>188</v>
      </c>
      <c r="D8770" s="36" t="s">
        <v>16999</v>
      </c>
      <c r="E8770" s="36" t="s">
        <v>18353</v>
      </c>
      <c r="F8770" s="36" t="s">
        <v>18199</v>
      </c>
      <c r="G8770" s="36" t="s">
        <v>123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21259</v>
      </c>
      <c r="C8771" s="36" t="s">
        <v>188</v>
      </c>
      <c r="D8771" s="36" t="s">
        <v>16859</v>
      </c>
      <c r="E8771" s="36" t="s">
        <v>17034</v>
      </c>
      <c r="F8771" s="36" t="s">
        <v>18199</v>
      </c>
      <c r="G8771" s="36" t="s">
        <v>123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23000</v>
      </c>
      <c r="C8772" s="36" t="s">
        <v>188</v>
      </c>
      <c r="D8772" s="36" t="s">
        <v>16861</v>
      </c>
      <c r="E8772" s="36" t="s">
        <v>17845</v>
      </c>
      <c r="F8772" s="36" t="s">
        <v>18199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5473</v>
      </c>
      <c r="C8773" s="36" t="s">
        <v>188</v>
      </c>
      <c r="D8773" s="36" t="s">
        <v>17003</v>
      </c>
      <c r="E8773" s="36" t="s">
        <v>20322</v>
      </c>
      <c r="F8773" s="36" t="s">
        <v>18263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19589</v>
      </c>
      <c r="C8774" s="36" t="s">
        <v>188</v>
      </c>
      <c r="D8774" s="36" t="s">
        <v>16869</v>
      </c>
      <c r="E8774" s="36" t="s">
        <v>18900</v>
      </c>
      <c r="F8774" s="36" t="s">
        <v>18199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25912</v>
      </c>
      <c r="C8775" s="36" t="s">
        <v>188</v>
      </c>
      <c r="D8775" s="36" t="s">
        <v>17085</v>
      </c>
      <c r="E8775" s="36" t="s">
        <v>16881</v>
      </c>
      <c r="F8775" s="36" t="s">
        <v>18205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25913</v>
      </c>
      <c r="C8776" s="36" t="s">
        <v>188</v>
      </c>
      <c r="D8776" s="36" t="s">
        <v>17086</v>
      </c>
      <c r="E8776" s="36" t="s">
        <v>16874</v>
      </c>
      <c r="F8776" s="36" t="s">
        <v>18205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25914</v>
      </c>
      <c r="C8777" s="36" t="s">
        <v>188</v>
      </c>
      <c r="D8777" s="36" t="s">
        <v>17063</v>
      </c>
      <c r="E8777" s="36" t="s">
        <v>16875</v>
      </c>
      <c r="F8777" s="36" t="s">
        <v>18205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25915</v>
      </c>
      <c r="C8778" s="36" t="s">
        <v>188</v>
      </c>
      <c r="D8778" s="36" t="s">
        <v>16844</v>
      </c>
      <c r="E8778" s="36" t="s">
        <v>17034</v>
      </c>
      <c r="F8778" s="36" t="s">
        <v>18205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25916</v>
      </c>
      <c r="C8779" s="36" t="s">
        <v>188</v>
      </c>
      <c r="D8779" s="36" t="s">
        <v>16847</v>
      </c>
      <c r="E8779" s="36" t="s">
        <v>16932</v>
      </c>
      <c r="F8779" s="36" t="s">
        <v>18205</v>
      </c>
      <c r="G8779" s="36" t="s">
        <v>123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25917</v>
      </c>
      <c r="C8780" s="36" t="s">
        <v>188</v>
      </c>
      <c r="D8780" s="36" t="s">
        <v>16849</v>
      </c>
      <c r="E8780" s="36" t="s">
        <v>16856</v>
      </c>
      <c r="F8780" s="36" t="s">
        <v>18205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25918</v>
      </c>
      <c r="C8781" s="36" t="s">
        <v>188</v>
      </c>
      <c r="D8781" s="36" t="s">
        <v>16997</v>
      </c>
      <c r="E8781" s="36" t="s">
        <v>16889</v>
      </c>
      <c r="F8781" s="36" t="s">
        <v>18205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25919</v>
      </c>
      <c r="C8782" s="36" t="s">
        <v>188</v>
      </c>
      <c r="D8782" s="36" t="s">
        <v>17073</v>
      </c>
      <c r="E8782" s="36" t="s">
        <v>17555</v>
      </c>
      <c r="F8782" s="36" t="s">
        <v>18205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28255</v>
      </c>
      <c r="C8783" s="36" t="s">
        <v>188</v>
      </c>
      <c r="D8783" s="36" t="s">
        <v>16857</v>
      </c>
      <c r="E8783" s="36" t="s">
        <v>17277</v>
      </c>
      <c r="F8783" s="36" t="s">
        <v>18205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25920</v>
      </c>
      <c r="C8784" s="36" t="s">
        <v>188</v>
      </c>
      <c r="D8784" s="36" t="s">
        <v>16865</v>
      </c>
      <c r="E8784" s="36" t="s">
        <v>17667</v>
      </c>
      <c r="F8784" s="36" t="s">
        <v>18205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5474</v>
      </c>
      <c r="C8785" s="36" t="s">
        <v>188</v>
      </c>
      <c r="D8785" s="36" t="s">
        <v>16865</v>
      </c>
      <c r="E8785" s="36" t="s">
        <v>16904</v>
      </c>
      <c r="F8785" s="36" t="s">
        <v>18255</v>
      </c>
      <c r="G8785" s="36" t="s">
        <v>123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12822</v>
      </c>
      <c r="C8786" s="36" t="s">
        <v>188</v>
      </c>
      <c r="D8786" s="36" t="s">
        <v>17081</v>
      </c>
      <c r="E8786" s="36" t="s">
        <v>17174</v>
      </c>
      <c r="F8786" s="36" t="s">
        <v>18267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23106</v>
      </c>
      <c r="C8787" s="36" t="s">
        <v>188</v>
      </c>
      <c r="D8787" s="36" t="s">
        <v>22662</v>
      </c>
      <c r="E8787" s="36" t="s">
        <v>16958</v>
      </c>
      <c r="F8787" s="36" t="s">
        <v>18210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15796</v>
      </c>
      <c r="C8788" s="36" t="s">
        <v>188</v>
      </c>
      <c r="D8788" s="36" t="s">
        <v>18235</v>
      </c>
      <c r="E8788" s="36" t="s">
        <v>17193</v>
      </c>
      <c r="F8788" s="36" t="s">
        <v>18210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23107</v>
      </c>
      <c r="C8789" s="36" t="s">
        <v>188</v>
      </c>
      <c r="D8789" s="36" t="s">
        <v>22661</v>
      </c>
      <c r="E8789" s="36" t="s">
        <v>17233</v>
      </c>
      <c r="F8789" s="36" t="s">
        <v>18210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15797</v>
      </c>
      <c r="C8790" s="36" t="s">
        <v>188</v>
      </c>
      <c r="D8790" s="36" t="s">
        <v>18236</v>
      </c>
      <c r="E8790" s="36" t="s">
        <v>16979</v>
      </c>
      <c r="F8790" s="36" t="s">
        <v>18210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5475</v>
      </c>
      <c r="C8791" s="36" t="s">
        <v>188</v>
      </c>
      <c r="D8791" s="36" t="s">
        <v>17063</v>
      </c>
      <c r="E8791" s="36" t="s">
        <v>16891</v>
      </c>
      <c r="F8791" s="36" t="s">
        <v>18267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23108</v>
      </c>
      <c r="C8792" s="36" t="s">
        <v>188</v>
      </c>
      <c r="D8792" s="36" t="s">
        <v>23109</v>
      </c>
      <c r="E8792" s="36" t="s">
        <v>17754</v>
      </c>
      <c r="F8792" s="36" t="s">
        <v>18210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5476</v>
      </c>
      <c r="C8793" s="36" t="s">
        <v>188</v>
      </c>
      <c r="D8793" s="36" t="s">
        <v>16997</v>
      </c>
      <c r="E8793" s="36" t="s">
        <v>17040</v>
      </c>
      <c r="F8793" s="36" t="s">
        <v>18267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23110</v>
      </c>
      <c r="C8794" s="36" t="s">
        <v>188</v>
      </c>
      <c r="D8794" s="36" t="s">
        <v>23111</v>
      </c>
      <c r="E8794" s="36" t="s">
        <v>17755</v>
      </c>
      <c r="F8794" s="36" t="s">
        <v>18210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16637</v>
      </c>
      <c r="C8795" s="36" t="s">
        <v>188</v>
      </c>
      <c r="D8795" s="36" t="s">
        <v>18584</v>
      </c>
      <c r="E8795" s="36" t="s">
        <v>18585</v>
      </c>
      <c r="F8795" s="36" t="s">
        <v>18210</v>
      </c>
      <c r="G8795" s="36" t="s">
        <v>123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23087</v>
      </c>
      <c r="C8796" s="36" t="s">
        <v>188</v>
      </c>
      <c r="D8796" s="36" t="s">
        <v>17067</v>
      </c>
      <c r="E8796" s="36" t="s">
        <v>17075</v>
      </c>
      <c r="F8796" s="36" t="s">
        <v>18251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5477</v>
      </c>
      <c r="C8797" s="36" t="s">
        <v>188</v>
      </c>
      <c r="D8797" s="36" t="s">
        <v>16869</v>
      </c>
      <c r="E8797" s="36" t="s">
        <v>17868</v>
      </c>
      <c r="F8797" s="36" t="s">
        <v>18258</v>
      </c>
      <c r="G8797" s="36" t="s">
        <v>123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23075</v>
      </c>
      <c r="C8798" s="36" t="s">
        <v>188</v>
      </c>
      <c r="D8798" s="36" t="s">
        <v>17067</v>
      </c>
      <c r="E8798" s="36" t="s">
        <v>16939</v>
      </c>
      <c r="F8798" s="36" t="s">
        <v>18262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/>
      <c r="B8799" s="36" t="s">
        <v>13432</v>
      </c>
      <c r="C8799" s="36" t="s">
        <v>120</v>
      </c>
      <c r="D8799" s="36" t="s">
        <v>26414</v>
      </c>
      <c r="E8799" s="36" t="s">
        <v>16841</v>
      </c>
      <c r="F8799" s="36" t="s">
        <v>18032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25716</v>
      </c>
      <c r="C8800" s="36" t="s">
        <v>120</v>
      </c>
      <c r="D8800" s="36" t="s">
        <v>18807</v>
      </c>
      <c r="E8800" s="36" t="s">
        <v>16917</v>
      </c>
      <c r="F8800" s="36" t="s">
        <v>18032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12881</v>
      </c>
      <c r="C8801" s="36" t="s">
        <v>120</v>
      </c>
      <c r="D8801" s="36" t="s">
        <v>26149</v>
      </c>
      <c r="E8801" s="36" t="s">
        <v>16889</v>
      </c>
      <c r="F8801" s="36" t="s">
        <v>18032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26892</v>
      </c>
      <c r="C8802" s="36" t="s">
        <v>188</v>
      </c>
      <c r="D8802" s="36" t="s">
        <v>26893</v>
      </c>
      <c r="E8802" s="36" t="s">
        <v>17232</v>
      </c>
      <c r="F8802" s="36" t="s">
        <v>18032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12882</v>
      </c>
      <c r="C8803" s="36" t="s">
        <v>188</v>
      </c>
      <c r="D8803" s="36" t="s">
        <v>26093</v>
      </c>
      <c r="E8803" s="36" t="s">
        <v>16841</v>
      </c>
      <c r="F8803" s="36" t="s">
        <v>18032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14301</v>
      </c>
      <c r="C8804" s="36" t="s">
        <v>120</v>
      </c>
      <c r="D8804" s="36" t="s">
        <v>20499</v>
      </c>
      <c r="E8804" s="36" t="s">
        <v>17980</v>
      </c>
      <c r="F8804" s="36" t="s">
        <v>18032</v>
      </c>
      <c r="G8804" s="36" t="s">
        <v>121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14285</v>
      </c>
      <c r="C8805" s="36" t="s">
        <v>120</v>
      </c>
      <c r="D8805" s="36" t="s">
        <v>24979</v>
      </c>
      <c r="E8805" s="36" t="s">
        <v>16836</v>
      </c>
      <c r="F8805" s="36" t="s">
        <v>18032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24036</v>
      </c>
      <c r="C8806" s="36" t="s">
        <v>120</v>
      </c>
      <c r="D8806" s="36" t="s">
        <v>25030</v>
      </c>
      <c r="E8806" s="36" t="s">
        <v>17644</v>
      </c>
      <c r="F8806" s="36" t="s">
        <v>18032</v>
      </c>
      <c r="G8806" s="36" t="s">
        <v>121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21673</v>
      </c>
      <c r="C8807" s="36" t="s">
        <v>120</v>
      </c>
      <c r="D8807" s="36" t="s">
        <v>25032</v>
      </c>
      <c r="E8807" s="36" t="s">
        <v>17750</v>
      </c>
      <c r="F8807" s="36" t="s">
        <v>18032</v>
      </c>
      <c r="G8807" s="36" t="s">
        <v>121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22695</v>
      </c>
      <c r="C8808" s="36" t="s">
        <v>120</v>
      </c>
      <c r="D8808" s="36" t="s">
        <v>25033</v>
      </c>
      <c r="E8808" s="36" t="s">
        <v>20404</v>
      </c>
      <c r="F8808" s="36" t="s">
        <v>18032</v>
      </c>
      <c r="G8808" s="36" t="s">
        <v>121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21084</v>
      </c>
      <c r="C8809" s="36" t="s">
        <v>120</v>
      </c>
      <c r="D8809" s="36" t="s">
        <v>25034</v>
      </c>
      <c r="E8809" s="36" t="s">
        <v>25037</v>
      </c>
      <c r="F8809" s="36" t="s">
        <v>18032</v>
      </c>
      <c r="G8809" s="36" t="s">
        <v>121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19858</v>
      </c>
      <c r="C8810" s="36" t="s">
        <v>120</v>
      </c>
      <c r="D8810" s="36" t="s">
        <v>25035</v>
      </c>
      <c r="E8810" s="36" t="s">
        <v>17504</v>
      </c>
      <c r="F8810" s="36" t="s">
        <v>18032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19860</v>
      </c>
      <c r="C8811" s="36" t="s">
        <v>120</v>
      </c>
      <c r="D8811" s="36" t="s">
        <v>25036</v>
      </c>
      <c r="E8811" s="36" t="s">
        <v>16829</v>
      </c>
      <c r="F8811" s="36" t="s">
        <v>18032</v>
      </c>
      <c r="G8811" s="36" t="s">
        <v>121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24059</v>
      </c>
      <c r="C8812" s="36" t="s">
        <v>120</v>
      </c>
      <c r="D8812" s="36" t="s">
        <v>24980</v>
      </c>
      <c r="E8812" s="36" t="s">
        <v>17575</v>
      </c>
      <c r="F8812" s="36" t="s">
        <v>18032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22295</v>
      </c>
      <c r="C8813" s="36" t="s">
        <v>120</v>
      </c>
      <c r="D8813" s="36" t="s">
        <v>25069</v>
      </c>
      <c r="E8813" s="36" t="s">
        <v>17313</v>
      </c>
      <c r="F8813" s="36" t="s">
        <v>18032</v>
      </c>
      <c r="G8813" s="36" t="s">
        <v>121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16321</v>
      </c>
      <c r="C8814" s="36" t="s">
        <v>120</v>
      </c>
      <c r="D8814" s="36" t="s">
        <v>24981</v>
      </c>
      <c r="E8814" s="36" t="s">
        <v>17072</v>
      </c>
      <c r="F8814" s="36" t="s">
        <v>18032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22509</v>
      </c>
      <c r="C8815" s="36" t="s">
        <v>120</v>
      </c>
      <c r="D8815" s="36" t="s">
        <v>25070</v>
      </c>
      <c r="E8815" s="36" t="s">
        <v>16884</v>
      </c>
      <c r="F8815" s="36" t="s">
        <v>18032</v>
      </c>
      <c r="G8815" s="36" t="s">
        <v>121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25808</v>
      </c>
      <c r="C8816" s="36" t="s">
        <v>120</v>
      </c>
      <c r="D8816" s="36" t="s">
        <v>25809</v>
      </c>
      <c r="E8816" s="36" t="s">
        <v>16924</v>
      </c>
      <c r="F8816" s="36" t="s">
        <v>18032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23168</v>
      </c>
      <c r="C8817" s="36" t="s">
        <v>120</v>
      </c>
      <c r="D8817" s="36" t="s">
        <v>25071</v>
      </c>
      <c r="E8817" s="36" t="s">
        <v>17000</v>
      </c>
      <c r="F8817" s="36" t="s">
        <v>18032</v>
      </c>
      <c r="G8817" s="36" t="s">
        <v>121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22510</v>
      </c>
      <c r="C8818" s="36" t="s">
        <v>120</v>
      </c>
      <c r="D8818" s="36" t="s">
        <v>25072</v>
      </c>
      <c r="E8818" s="36" t="s">
        <v>17202</v>
      </c>
      <c r="F8818" s="36" t="s">
        <v>18032</v>
      </c>
      <c r="G8818" s="36" t="s">
        <v>121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24037</v>
      </c>
      <c r="C8819" s="36" t="s">
        <v>120</v>
      </c>
      <c r="D8819" s="36" t="s">
        <v>25073</v>
      </c>
      <c r="E8819" s="36" t="s">
        <v>16875</v>
      </c>
      <c r="F8819" s="36" t="s">
        <v>18032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27486</v>
      </c>
      <c r="C8820" s="36" t="s">
        <v>120</v>
      </c>
      <c r="D8820" s="36" t="s">
        <v>26301</v>
      </c>
      <c r="E8820" s="36" t="s">
        <v>17029</v>
      </c>
      <c r="F8820" s="36" t="s">
        <v>18199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25164</v>
      </c>
      <c r="C8821" s="36" t="s">
        <v>120</v>
      </c>
      <c r="D8821" s="36" t="s">
        <v>20489</v>
      </c>
      <c r="E8821" s="36" t="s">
        <v>17480</v>
      </c>
      <c r="F8821" s="36" t="s">
        <v>18199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25504</v>
      </c>
      <c r="C8822" s="36" t="s">
        <v>120</v>
      </c>
      <c r="D8822" s="36" t="s">
        <v>19544</v>
      </c>
      <c r="E8822" s="36" t="s">
        <v>18574</v>
      </c>
      <c r="F8822" s="36" t="s">
        <v>18199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24740</v>
      </c>
      <c r="C8823" s="36" t="s">
        <v>120</v>
      </c>
      <c r="D8823" s="36" t="s">
        <v>19859</v>
      </c>
      <c r="E8823" s="36" t="s">
        <v>16937</v>
      </c>
      <c r="F8823" s="36" t="s">
        <v>18199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25836</v>
      </c>
      <c r="C8824" s="36" t="s">
        <v>120</v>
      </c>
      <c r="D8824" s="36" t="s">
        <v>25837</v>
      </c>
      <c r="E8824" s="36" t="s">
        <v>17714</v>
      </c>
      <c r="F8824" s="36" t="s">
        <v>18199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24741</v>
      </c>
      <c r="C8825" s="36" t="s">
        <v>120</v>
      </c>
      <c r="D8825" s="36" t="s">
        <v>22296</v>
      </c>
      <c r="E8825" s="36" t="s">
        <v>17293</v>
      </c>
      <c r="F8825" s="36" t="s">
        <v>18199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26233</v>
      </c>
      <c r="C8826" s="36" t="s">
        <v>120</v>
      </c>
      <c r="D8826" s="36" t="s">
        <v>26234</v>
      </c>
      <c r="E8826" s="36" t="s">
        <v>17388</v>
      </c>
      <c r="F8826" s="36" t="s">
        <v>18199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26004</v>
      </c>
      <c r="C8827" s="36" t="s">
        <v>120</v>
      </c>
      <c r="D8827" s="36" t="s">
        <v>18624</v>
      </c>
      <c r="E8827" s="36" t="s">
        <v>16902</v>
      </c>
      <c r="F8827" s="36" t="s">
        <v>18252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25962</v>
      </c>
      <c r="C8828" s="36" t="s">
        <v>120</v>
      </c>
      <c r="D8828" s="36" t="s">
        <v>17707</v>
      </c>
      <c r="E8828" s="36" t="s">
        <v>17270</v>
      </c>
      <c r="F8828" s="36" t="s">
        <v>18252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23066</v>
      </c>
      <c r="C8829" s="36" t="s">
        <v>120</v>
      </c>
      <c r="D8829" s="36" t="s">
        <v>25330</v>
      </c>
      <c r="E8829" s="36" t="s">
        <v>17532</v>
      </c>
      <c r="F8829" s="36" t="s">
        <v>18247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14286</v>
      </c>
      <c r="C8830" s="36" t="s">
        <v>188</v>
      </c>
      <c r="D8830" s="36" t="s">
        <v>17523</v>
      </c>
      <c r="E8830" s="36" t="s">
        <v>16883</v>
      </c>
      <c r="F8830" s="36" t="s">
        <v>18032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14287</v>
      </c>
      <c r="C8831" s="36" t="s">
        <v>188</v>
      </c>
      <c r="D8831" s="36" t="s">
        <v>20623</v>
      </c>
      <c r="E8831" s="36" t="s">
        <v>16889</v>
      </c>
      <c r="F8831" s="36" t="s">
        <v>18032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20982</v>
      </c>
      <c r="C8832" s="36" t="s">
        <v>188</v>
      </c>
      <c r="D8832" s="36" t="s">
        <v>25025</v>
      </c>
      <c r="E8832" s="36" t="s">
        <v>16823</v>
      </c>
      <c r="F8832" s="36" t="s">
        <v>18032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20983</v>
      </c>
      <c r="C8833" s="36" t="s">
        <v>188</v>
      </c>
      <c r="D8833" s="36" t="s">
        <v>25026</v>
      </c>
      <c r="E8833" s="36" t="s">
        <v>16880</v>
      </c>
      <c r="F8833" s="36" t="s">
        <v>18032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20984</v>
      </c>
      <c r="C8834" s="36" t="s">
        <v>188</v>
      </c>
      <c r="D8834" s="36" t="s">
        <v>25027</v>
      </c>
      <c r="E8834" s="36" t="s">
        <v>16917</v>
      </c>
      <c r="F8834" s="36" t="s">
        <v>18032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20985</v>
      </c>
      <c r="C8835" s="36" t="s">
        <v>188</v>
      </c>
      <c r="D8835" s="36" t="s">
        <v>25028</v>
      </c>
      <c r="E8835" s="36" t="s">
        <v>17032</v>
      </c>
      <c r="F8835" s="36" t="s">
        <v>18032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20986</v>
      </c>
      <c r="C8836" s="36" t="s">
        <v>188</v>
      </c>
      <c r="D8836" s="36" t="s">
        <v>25029</v>
      </c>
      <c r="E8836" s="36" t="s">
        <v>16877</v>
      </c>
      <c r="F8836" s="36" t="s">
        <v>18032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22374</v>
      </c>
      <c r="C8837" s="36" t="s">
        <v>188</v>
      </c>
      <c r="D8837" s="36" t="s">
        <v>24979</v>
      </c>
      <c r="E8837" s="36" t="s">
        <v>16914</v>
      </c>
      <c r="F8837" s="36" t="s">
        <v>18032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20988</v>
      </c>
      <c r="C8838" s="36" t="s">
        <v>188</v>
      </c>
      <c r="D8838" s="36" t="s">
        <v>25030</v>
      </c>
      <c r="E8838" s="36" t="s">
        <v>17014</v>
      </c>
      <c r="F8838" s="36" t="s">
        <v>18032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20288</v>
      </c>
      <c r="C8839" s="36" t="s">
        <v>188</v>
      </c>
      <c r="D8839" s="36" t="s">
        <v>25031</v>
      </c>
      <c r="E8839" s="36" t="s">
        <v>17050</v>
      </c>
      <c r="F8839" s="36" t="s">
        <v>18032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19929</v>
      </c>
      <c r="C8840" s="36" t="s">
        <v>188</v>
      </c>
      <c r="D8840" s="36" t="s">
        <v>25032</v>
      </c>
      <c r="E8840" s="36" t="s">
        <v>17070</v>
      </c>
      <c r="F8840" s="36" t="s">
        <v>18032</v>
      </c>
      <c r="G8840" s="36" t="s">
        <v>123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20488</v>
      </c>
      <c r="C8841" s="36" t="s">
        <v>188</v>
      </c>
      <c r="D8841" s="36" t="s">
        <v>25033</v>
      </c>
      <c r="E8841" s="36" t="s">
        <v>17152</v>
      </c>
      <c r="F8841" s="36" t="s">
        <v>18032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19543</v>
      </c>
      <c r="C8842" s="36" t="s">
        <v>188</v>
      </c>
      <c r="D8842" s="36" t="s">
        <v>25034</v>
      </c>
      <c r="E8842" s="36" t="s">
        <v>17720</v>
      </c>
      <c r="F8842" s="36" t="s">
        <v>18032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23653</v>
      </c>
      <c r="C8843" s="36" t="s">
        <v>188</v>
      </c>
      <c r="D8843" s="36" t="s">
        <v>25035</v>
      </c>
      <c r="E8843" s="36" t="s">
        <v>21292</v>
      </c>
      <c r="F8843" s="36" t="s">
        <v>18032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23391</v>
      </c>
      <c r="C8844" s="36" t="s">
        <v>188</v>
      </c>
      <c r="D8844" s="36" t="s">
        <v>25036</v>
      </c>
      <c r="E8844" s="36" t="s">
        <v>17800</v>
      </c>
      <c r="F8844" s="36" t="s">
        <v>18032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23654</v>
      </c>
      <c r="C8845" s="36" t="s">
        <v>188</v>
      </c>
      <c r="D8845" s="36" t="s">
        <v>24981</v>
      </c>
      <c r="E8845" s="36" t="s">
        <v>17512</v>
      </c>
      <c r="F8845" s="36" t="s">
        <v>18032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27974</v>
      </c>
      <c r="C8846" s="36" t="s">
        <v>188</v>
      </c>
      <c r="D8846" s="36" t="s">
        <v>27975</v>
      </c>
      <c r="E8846" s="36" t="s">
        <v>17034</v>
      </c>
      <c r="F8846" s="36" t="s">
        <v>18199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26298</v>
      </c>
      <c r="C8847" s="36" t="s">
        <v>188</v>
      </c>
      <c r="D8847" s="36" t="s">
        <v>26299</v>
      </c>
      <c r="E8847" s="36" t="s">
        <v>16979</v>
      </c>
      <c r="F8847" s="36" t="s">
        <v>18199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27976</v>
      </c>
      <c r="C8848" s="36" t="s">
        <v>188</v>
      </c>
      <c r="D8848" s="36" t="s">
        <v>27977</v>
      </c>
      <c r="E8848" s="36" t="s">
        <v>17034</v>
      </c>
      <c r="F8848" s="36" t="s">
        <v>18199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27978</v>
      </c>
      <c r="C8849" s="36" t="s">
        <v>188</v>
      </c>
      <c r="D8849" s="36" t="s">
        <v>27979</v>
      </c>
      <c r="E8849" s="36" t="s">
        <v>16933</v>
      </c>
      <c r="F8849" s="36" t="s">
        <v>18199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25241</v>
      </c>
      <c r="C8850" s="36" t="s">
        <v>188</v>
      </c>
      <c r="D8850" s="36" t="s">
        <v>20987</v>
      </c>
      <c r="E8850" s="36" t="s">
        <v>17025</v>
      </c>
      <c r="F8850" s="36" t="s">
        <v>18199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25242</v>
      </c>
      <c r="C8851" s="36" t="s">
        <v>188</v>
      </c>
      <c r="D8851" s="36" t="s">
        <v>20989</v>
      </c>
      <c r="E8851" s="36" t="s">
        <v>17323</v>
      </c>
      <c r="F8851" s="36" t="s">
        <v>18199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25243</v>
      </c>
      <c r="C8852" s="36" t="s">
        <v>188</v>
      </c>
      <c r="D8852" s="36" t="s">
        <v>20289</v>
      </c>
      <c r="E8852" s="36" t="s">
        <v>16949</v>
      </c>
      <c r="F8852" s="36" t="s">
        <v>18199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26300</v>
      </c>
      <c r="C8853" s="36" t="s">
        <v>188</v>
      </c>
      <c r="D8853" s="36" t="s">
        <v>26301</v>
      </c>
      <c r="E8853" s="36" t="s">
        <v>17445</v>
      </c>
      <c r="F8853" s="36" t="s">
        <v>18199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25888</v>
      </c>
      <c r="C8854" s="36" t="s">
        <v>188</v>
      </c>
      <c r="D8854" s="36" t="s">
        <v>20489</v>
      </c>
      <c r="E8854" s="36" t="s">
        <v>17090</v>
      </c>
      <c r="F8854" s="36" t="s">
        <v>18199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25889</v>
      </c>
      <c r="C8855" s="36" t="s">
        <v>188</v>
      </c>
      <c r="D8855" s="36" t="s">
        <v>19544</v>
      </c>
      <c r="E8855" s="36" t="s">
        <v>17908</v>
      </c>
      <c r="F8855" s="36" t="s">
        <v>18199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28256</v>
      </c>
      <c r="C8856" s="36" t="s">
        <v>188</v>
      </c>
      <c r="D8856" s="36" t="s">
        <v>17355</v>
      </c>
      <c r="E8856" s="36" t="s">
        <v>16939</v>
      </c>
      <c r="F8856" s="36" t="s">
        <v>18205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28257</v>
      </c>
      <c r="C8857" s="36" t="s">
        <v>188</v>
      </c>
      <c r="D8857" s="36" t="s">
        <v>17702</v>
      </c>
      <c r="E8857" s="36" t="s">
        <v>17976</v>
      </c>
      <c r="F8857" s="36" t="s">
        <v>18205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28258</v>
      </c>
      <c r="C8858" s="36" t="s">
        <v>188</v>
      </c>
      <c r="D8858" s="36" t="s">
        <v>17356</v>
      </c>
      <c r="E8858" s="36" t="s">
        <v>17011</v>
      </c>
      <c r="F8858" s="36" t="s">
        <v>18205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28259</v>
      </c>
      <c r="C8859" s="36" t="s">
        <v>188</v>
      </c>
      <c r="D8859" s="36" t="s">
        <v>17266</v>
      </c>
      <c r="E8859" s="36" t="s">
        <v>17471</v>
      </c>
      <c r="F8859" s="36" t="s">
        <v>18205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28260</v>
      </c>
      <c r="C8860" s="36" t="s">
        <v>188</v>
      </c>
      <c r="D8860" s="36" t="s">
        <v>18201</v>
      </c>
      <c r="E8860" s="36" t="s">
        <v>28261</v>
      </c>
      <c r="F8860" s="36" t="s">
        <v>18205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26005</v>
      </c>
      <c r="C8861" s="36" t="s">
        <v>188</v>
      </c>
      <c r="D8861" s="36" t="s">
        <v>17355</v>
      </c>
      <c r="E8861" s="36" t="s">
        <v>16835</v>
      </c>
      <c r="F8861" s="36" t="s">
        <v>18252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14302</v>
      </c>
      <c r="C8862" s="36" t="s">
        <v>120</v>
      </c>
      <c r="D8862" s="36" t="s">
        <v>19049</v>
      </c>
      <c r="E8862" s="36" t="s">
        <v>17676</v>
      </c>
      <c r="F8862" s="36" t="s">
        <v>18032</v>
      </c>
      <c r="G8862" s="36" t="s">
        <v>121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14288</v>
      </c>
      <c r="C8863" s="36" t="s">
        <v>120</v>
      </c>
      <c r="D8863" s="36" t="s">
        <v>19001</v>
      </c>
      <c r="E8863" s="36" t="s">
        <v>16939</v>
      </c>
      <c r="F8863" s="36" t="s">
        <v>18032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19445</v>
      </c>
      <c r="C8864" s="36" t="s">
        <v>120</v>
      </c>
      <c r="D8864" s="36" t="s">
        <v>18975</v>
      </c>
      <c r="E8864" s="36" t="s">
        <v>20812</v>
      </c>
      <c r="F8864" s="36" t="s">
        <v>18032</v>
      </c>
      <c r="G8864" s="36" t="s">
        <v>121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19447</v>
      </c>
      <c r="C8865" s="36" t="s">
        <v>120</v>
      </c>
      <c r="D8865" s="36" t="s">
        <v>19448</v>
      </c>
      <c r="E8865" s="36" t="s">
        <v>17720</v>
      </c>
      <c r="F8865" s="36" t="s">
        <v>18032</v>
      </c>
      <c r="G8865" s="36" t="s">
        <v>121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19449</v>
      </c>
      <c r="C8866" s="36" t="s">
        <v>120</v>
      </c>
      <c r="D8866" s="36" t="s">
        <v>19450</v>
      </c>
      <c r="E8866" s="36" t="s">
        <v>17253</v>
      </c>
      <c r="F8866" s="36" t="s">
        <v>18032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19451</v>
      </c>
      <c r="C8867" s="36" t="s">
        <v>120</v>
      </c>
      <c r="D8867" s="36" t="s">
        <v>19452</v>
      </c>
      <c r="E8867" s="36" t="s">
        <v>17028</v>
      </c>
      <c r="F8867" s="36" t="s">
        <v>18032</v>
      </c>
      <c r="G8867" s="36" t="s">
        <v>121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19745</v>
      </c>
      <c r="C8868" s="36" t="s">
        <v>120</v>
      </c>
      <c r="D8868" s="36" t="s">
        <v>19746</v>
      </c>
      <c r="E8868" s="36" t="s">
        <v>18178</v>
      </c>
      <c r="F8868" s="36" t="s">
        <v>18032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19747</v>
      </c>
      <c r="C8869" s="36" t="s">
        <v>120</v>
      </c>
      <c r="D8869" s="36" t="s">
        <v>19748</v>
      </c>
      <c r="E8869" s="36" t="s">
        <v>16895</v>
      </c>
      <c r="F8869" s="36" t="s">
        <v>18032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20597</v>
      </c>
      <c r="C8870" s="36" t="s">
        <v>120</v>
      </c>
      <c r="D8870" s="36" t="s">
        <v>20598</v>
      </c>
      <c r="E8870" s="36" t="s">
        <v>17735</v>
      </c>
      <c r="F8870" s="36" t="s">
        <v>18032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21310</v>
      </c>
      <c r="C8871" s="36" t="s">
        <v>120</v>
      </c>
      <c r="D8871" s="36" t="s">
        <v>20559</v>
      </c>
      <c r="E8871" s="36" t="s">
        <v>17343</v>
      </c>
      <c r="F8871" s="36" t="s">
        <v>18032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21468</v>
      </c>
      <c r="C8872" s="36" t="s">
        <v>120</v>
      </c>
      <c r="D8872" s="36" t="s">
        <v>21469</v>
      </c>
      <c r="E8872" s="36" t="s">
        <v>20404</v>
      </c>
      <c r="F8872" s="36" t="s">
        <v>18032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21674</v>
      </c>
      <c r="C8873" s="36" t="s">
        <v>120</v>
      </c>
      <c r="D8873" s="36" t="s">
        <v>20569</v>
      </c>
      <c r="E8873" s="36" t="s">
        <v>17690</v>
      </c>
      <c r="F8873" s="36" t="s">
        <v>18032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20877</v>
      </c>
      <c r="C8874" s="36" t="s">
        <v>120</v>
      </c>
      <c r="D8874" s="36" t="s">
        <v>20878</v>
      </c>
      <c r="E8874" s="36" t="s">
        <v>17350</v>
      </c>
      <c r="F8874" s="36" t="s">
        <v>18032</v>
      </c>
      <c r="G8874" s="36" t="s">
        <v>121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24038</v>
      </c>
      <c r="C8875" s="36" t="s">
        <v>120</v>
      </c>
      <c r="D8875" s="36" t="s">
        <v>24039</v>
      </c>
      <c r="E8875" s="36" t="s">
        <v>17193</v>
      </c>
      <c r="F8875" s="36" t="s">
        <v>18032</v>
      </c>
      <c r="G8875" s="36" t="s">
        <v>121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24432</v>
      </c>
      <c r="C8876" s="36" t="s">
        <v>120</v>
      </c>
      <c r="D8876" s="36" t="s">
        <v>24433</v>
      </c>
      <c r="E8876" s="36" t="s">
        <v>17022</v>
      </c>
      <c r="F8876" s="36" t="s">
        <v>18032</v>
      </c>
      <c r="G8876" s="36" t="s">
        <v>121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27149</v>
      </c>
      <c r="C8877" s="36" t="s">
        <v>120</v>
      </c>
      <c r="D8877" s="36" t="s">
        <v>27150</v>
      </c>
      <c r="E8877" s="36" t="s">
        <v>17141</v>
      </c>
      <c r="F8877" s="36" t="s">
        <v>18032</v>
      </c>
      <c r="G8877" s="36" t="s">
        <v>121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23791</v>
      </c>
      <c r="C8878" s="36" t="s">
        <v>120</v>
      </c>
      <c r="D8878" s="36" t="s">
        <v>23792</v>
      </c>
      <c r="E8878" s="36" t="s">
        <v>17136</v>
      </c>
      <c r="F8878" s="36" t="s">
        <v>18032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27151</v>
      </c>
      <c r="C8879" s="36" t="s">
        <v>120</v>
      </c>
      <c r="D8879" s="36" t="s">
        <v>27152</v>
      </c>
      <c r="E8879" s="36" t="s">
        <v>16848</v>
      </c>
      <c r="F8879" s="36" t="s">
        <v>18032</v>
      </c>
      <c r="G8879" s="36" t="s">
        <v>121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27153</v>
      </c>
      <c r="C8880" s="36" t="s">
        <v>120</v>
      </c>
      <c r="D8880" s="36" t="s">
        <v>27154</v>
      </c>
      <c r="E8880" s="36" t="s">
        <v>16912</v>
      </c>
      <c r="F8880" s="36" t="s">
        <v>18032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14854</v>
      </c>
      <c r="C8881" s="36" t="s">
        <v>120</v>
      </c>
      <c r="D8881" s="36" t="s">
        <v>18893</v>
      </c>
      <c r="E8881" s="36" t="s">
        <v>16836</v>
      </c>
      <c r="F8881" s="36" t="s">
        <v>18199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14554</v>
      </c>
      <c r="C8882" s="36" t="s">
        <v>120</v>
      </c>
      <c r="D8882" s="36" t="s">
        <v>18894</v>
      </c>
      <c r="E8882" s="36" t="s">
        <v>17796</v>
      </c>
      <c r="F8882" s="36" t="s">
        <v>18199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14507</v>
      </c>
      <c r="C8883" s="36" t="s">
        <v>120</v>
      </c>
      <c r="D8883" s="36" t="s">
        <v>18895</v>
      </c>
      <c r="E8883" s="36" t="s">
        <v>16939</v>
      </c>
      <c r="F8883" s="36" t="s">
        <v>18199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27487</v>
      </c>
      <c r="C8884" s="36" t="s">
        <v>120</v>
      </c>
      <c r="D8884" s="36" t="s">
        <v>27488</v>
      </c>
      <c r="E8884" s="36" t="s">
        <v>17767</v>
      </c>
      <c r="F8884" s="36" t="s">
        <v>18199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27489</v>
      </c>
      <c r="C8885" s="36" t="s">
        <v>120</v>
      </c>
      <c r="D8885" s="36" t="s">
        <v>27490</v>
      </c>
      <c r="E8885" s="36" t="s">
        <v>17513</v>
      </c>
      <c r="F8885" s="36" t="s">
        <v>18199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25505</v>
      </c>
      <c r="C8886" s="36" t="s">
        <v>120</v>
      </c>
      <c r="D8886" s="36" t="s">
        <v>25506</v>
      </c>
      <c r="E8886" s="36" t="s">
        <v>16835</v>
      </c>
      <c r="F8886" s="36" t="s">
        <v>18199</v>
      </c>
      <c r="G8886" s="36" t="s">
        <v>121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25507</v>
      </c>
      <c r="C8887" s="36" t="s">
        <v>120</v>
      </c>
      <c r="D8887" s="36" t="s">
        <v>25247</v>
      </c>
      <c r="E8887" s="36" t="s">
        <v>16944</v>
      </c>
      <c r="F8887" s="36" t="s">
        <v>18199</v>
      </c>
      <c r="G8887" s="36" t="s">
        <v>121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27491</v>
      </c>
      <c r="C8888" s="36" t="s">
        <v>120</v>
      </c>
      <c r="D8888" s="36" t="s">
        <v>25563</v>
      </c>
      <c r="E8888" s="36" t="s">
        <v>17467</v>
      </c>
      <c r="F8888" s="36" t="s">
        <v>18199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25508</v>
      </c>
      <c r="C8889" s="36" t="s">
        <v>120</v>
      </c>
      <c r="D8889" s="36" t="s">
        <v>25509</v>
      </c>
      <c r="E8889" s="36" t="s">
        <v>17088</v>
      </c>
      <c r="F8889" s="36" t="s">
        <v>18199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25838</v>
      </c>
      <c r="C8890" s="36" t="s">
        <v>120</v>
      </c>
      <c r="D8890" s="36" t="s">
        <v>25839</v>
      </c>
      <c r="E8890" s="36" t="s">
        <v>17712</v>
      </c>
      <c r="F8890" s="36" t="s">
        <v>18199</v>
      </c>
      <c r="G8890" s="36" t="s">
        <v>121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27492</v>
      </c>
      <c r="C8891" s="36" t="s">
        <v>120</v>
      </c>
      <c r="D8891" s="36" t="s">
        <v>27493</v>
      </c>
      <c r="E8891" s="36" t="s">
        <v>17752</v>
      </c>
      <c r="F8891" s="36" t="s">
        <v>18199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27494</v>
      </c>
      <c r="C8892" s="36" t="s">
        <v>120</v>
      </c>
      <c r="D8892" s="36" t="s">
        <v>27495</v>
      </c>
      <c r="E8892" s="36" t="s">
        <v>17023</v>
      </c>
      <c r="F8892" s="36" t="s">
        <v>18199</v>
      </c>
      <c r="G8892" s="36" t="s">
        <v>121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27665</v>
      </c>
      <c r="C8893" s="36" t="s">
        <v>120</v>
      </c>
      <c r="D8893" s="36" t="s">
        <v>27666</v>
      </c>
      <c r="E8893" s="36" t="s">
        <v>16887</v>
      </c>
      <c r="F8893" s="36" t="s">
        <v>18199</v>
      </c>
      <c r="G8893" s="36" t="s">
        <v>123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27667</v>
      </c>
      <c r="C8894" s="36" t="s">
        <v>120</v>
      </c>
      <c r="D8894" s="36" t="s">
        <v>27668</v>
      </c>
      <c r="E8894" s="36" t="s">
        <v>16841</v>
      </c>
      <c r="F8894" s="36" t="s">
        <v>18199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27669</v>
      </c>
      <c r="C8895" s="36" t="s">
        <v>120</v>
      </c>
      <c r="D8895" s="36" t="s">
        <v>27670</v>
      </c>
      <c r="E8895" s="36" t="s">
        <v>16884</v>
      </c>
      <c r="F8895" s="36" t="s">
        <v>18199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27671</v>
      </c>
      <c r="C8896" s="36" t="s">
        <v>120</v>
      </c>
      <c r="D8896" s="36" t="s">
        <v>27672</v>
      </c>
      <c r="E8896" s="36" t="s">
        <v>16881</v>
      </c>
      <c r="F8896" s="36" t="s">
        <v>18199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14855</v>
      </c>
      <c r="C8897" s="36" t="s">
        <v>120</v>
      </c>
      <c r="D8897" s="36" t="s">
        <v>18891</v>
      </c>
      <c r="E8897" s="36" t="s">
        <v>17685</v>
      </c>
      <c r="F8897" s="36" t="s">
        <v>18205</v>
      </c>
      <c r="G8897" s="36" t="s">
        <v>121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15122</v>
      </c>
      <c r="C8898" s="36" t="s">
        <v>120</v>
      </c>
      <c r="D8898" s="36" t="s">
        <v>19172</v>
      </c>
      <c r="E8898" s="36" t="s">
        <v>26200</v>
      </c>
      <c r="F8898" s="36" t="s">
        <v>18205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14856</v>
      </c>
      <c r="C8899" s="36" t="s">
        <v>120</v>
      </c>
      <c r="D8899" s="36" t="s">
        <v>19173</v>
      </c>
      <c r="E8899" s="36" t="s">
        <v>16903</v>
      </c>
      <c r="F8899" s="36" t="s">
        <v>18205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15123</v>
      </c>
      <c r="C8900" s="36" t="s">
        <v>120</v>
      </c>
      <c r="D8900" s="36" t="s">
        <v>19174</v>
      </c>
      <c r="E8900" s="36" t="s">
        <v>16939</v>
      </c>
      <c r="F8900" s="36" t="s">
        <v>18205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28432</v>
      </c>
      <c r="C8901" s="36" t="s">
        <v>120</v>
      </c>
      <c r="D8901" s="36" t="s">
        <v>25563</v>
      </c>
      <c r="E8901" s="36" t="s">
        <v>17028</v>
      </c>
      <c r="F8901" s="36" t="s">
        <v>18205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22030</v>
      </c>
      <c r="C8902" s="36" t="s">
        <v>120</v>
      </c>
      <c r="D8902" s="36" t="s">
        <v>18214</v>
      </c>
      <c r="E8902" s="36" t="s">
        <v>17383</v>
      </c>
      <c r="F8902" s="36" t="s">
        <v>18247</v>
      </c>
      <c r="G8902" s="36" t="s">
        <v>121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21024</v>
      </c>
      <c r="C8903" s="36" t="s">
        <v>120</v>
      </c>
      <c r="D8903" s="36" t="s">
        <v>21025</v>
      </c>
      <c r="E8903" s="36" t="s">
        <v>17400</v>
      </c>
      <c r="F8903" s="36" t="s">
        <v>18247</v>
      </c>
      <c r="G8903" s="36" t="s">
        <v>123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21361</v>
      </c>
      <c r="C8904" s="36" t="s">
        <v>188</v>
      </c>
      <c r="D8904" s="36" t="s">
        <v>21362</v>
      </c>
      <c r="E8904" s="36" t="s">
        <v>16876</v>
      </c>
      <c r="F8904" s="36" t="s">
        <v>18032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16471</v>
      </c>
      <c r="C8905" s="36" t="s">
        <v>188</v>
      </c>
      <c r="D8905" s="36" t="s">
        <v>18974</v>
      </c>
      <c r="E8905" s="36" t="s">
        <v>17018</v>
      </c>
      <c r="F8905" s="36" t="s">
        <v>18032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16472</v>
      </c>
      <c r="C8906" s="36" t="s">
        <v>188</v>
      </c>
      <c r="D8906" s="36" t="s">
        <v>18975</v>
      </c>
      <c r="E8906" s="36" t="s">
        <v>17035</v>
      </c>
      <c r="F8906" s="36" t="s">
        <v>18032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21890</v>
      </c>
      <c r="C8907" s="36" t="s">
        <v>188</v>
      </c>
      <c r="D8907" s="36" t="s">
        <v>21891</v>
      </c>
      <c r="E8907" s="36" t="s">
        <v>16914</v>
      </c>
      <c r="F8907" s="36" t="s">
        <v>18032</v>
      </c>
      <c r="G8907" s="36" t="s">
        <v>123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20290</v>
      </c>
      <c r="C8908" s="36" t="s">
        <v>188</v>
      </c>
      <c r="D8908" s="36" t="s">
        <v>19448</v>
      </c>
      <c r="E8908" s="36" t="s">
        <v>16845</v>
      </c>
      <c r="F8908" s="36" t="s">
        <v>18032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19930</v>
      </c>
      <c r="C8909" s="36" t="s">
        <v>188</v>
      </c>
      <c r="D8909" s="36" t="s">
        <v>19450</v>
      </c>
      <c r="E8909" s="36" t="s">
        <v>17232</v>
      </c>
      <c r="F8909" s="36" t="s">
        <v>18032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19931</v>
      </c>
      <c r="C8910" s="36" t="s">
        <v>188</v>
      </c>
      <c r="D8910" s="36" t="s">
        <v>19452</v>
      </c>
      <c r="E8910" s="36" t="s">
        <v>17000</v>
      </c>
      <c r="F8910" s="36" t="s">
        <v>18032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24688</v>
      </c>
      <c r="C8911" s="36" t="s">
        <v>188</v>
      </c>
      <c r="D8911" s="36" t="s">
        <v>24689</v>
      </c>
      <c r="E8911" s="36" t="s">
        <v>16912</v>
      </c>
      <c r="F8911" s="36" t="s">
        <v>18032</v>
      </c>
      <c r="G8911" s="36" t="s">
        <v>123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19708</v>
      </c>
      <c r="C8912" s="36" t="s">
        <v>188</v>
      </c>
      <c r="D8912" s="36" t="s">
        <v>19709</v>
      </c>
      <c r="E8912" s="36" t="s">
        <v>17136</v>
      </c>
      <c r="F8912" s="36" t="s">
        <v>18032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20663</v>
      </c>
      <c r="C8913" s="36" t="s">
        <v>188</v>
      </c>
      <c r="D8913" s="36" t="s">
        <v>19746</v>
      </c>
      <c r="E8913" s="36" t="s">
        <v>16951</v>
      </c>
      <c r="F8913" s="36" t="s">
        <v>18032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21363</v>
      </c>
      <c r="C8914" s="36" t="s">
        <v>188</v>
      </c>
      <c r="D8914" s="36" t="s">
        <v>19748</v>
      </c>
      <c r="E8914" s="36" t="s">
        <v>17014</v>
      </c>
      <c r="F8914" s="36" t="s">
        <v>18032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21892</v>
      </c>
      <c r="C8915" s="36" t="s">
        <v>188</v>
      </c>
      <c r="D8915" s="36" t="s">
        <v>20598</v>
      </c>
      <c r="E8915" s="36" t="s">
        <v>16845</v>
      </c>
      <c r="F8915" s="36" t="s">
        <v>18032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22375</v>
      </c>
      <c r="C8916" s="36" t="s">
        <v>188</v>
      </c>
      <c r="D8916" s="36" t="s">
        <v>20559</v>
      </c>
      <c r="E8916" s="36" t="s">
        <v>17014</v>
      </c>
      <c r="F8916" s="36" t="s">
        <v>18032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24104</v>
      </c>
      <c r="C8917" s="36" t="s">
        <v>188</v>
      </c>
      <c r="D8917" s="36" t="s">
        <v>21469</v>
      </c>
      <c r="E8917" s="36" t="s">
        <v>17022</v>
      </c>
      <c r="F8917" s="36" t="s">
        <v>18032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22376</v>
      </c>
      <c r="C8918" s="36" t="s">
        <v>188</v>
      </c>
      <c r="D8918" s="36" t="s">
        <v>20569</v>
      </c>
      <c r="E8918" s="36" t="s">
        <v>17290</v>
      </c>
      <c r="F8918" s="36" t="s">
        <v>18032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20990</v>
      </c>
      <c r="C8919" s="36" t="s">
        <v>188</v>
      </c>
      <c r="D8919" s="36" t="s">
        <v>20878</v>
      </c>
      <c r="E8919" s="36" t="s">
        <v>17265</v>
      </c>
      <c r="F8919" s="36" t="s">
        <v>18032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26894</v>
      </c>
      <c r="C8920" s="36" t="s">
        <v>188</v>
      </c>
      <c r="D8920" s="36" t="s">
        <v>24039</v>
      </c>
      <c r="E8920" s="36" t="s">
        <v>17339</v>
      </c>
      <c r="F8920" s="36" t="s">
        <v>18032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26895</v>
      </c>
      <c r="C8921" s="36" t="s">
        <v>188</v>
      </c>
      <c r="D8921" s="36" t="s">
        <v>24433</v>
      </c>
      <c r="E8921" s="36" t="s">
        <v>17564</v>
      </c>
      <c r="F8921" s="36" t="s">
        <v>18032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14857</v>
      </c>
      <c r="C8922" s="36" t="s">
        <v>188</v>
      </c>
      <c r="D8922" s="36" t="s">
        <v>18903</v>
      </c>
      <c r="E8922" s="36" t="s">
        <v>16933</v>
      </c>
      <c r="F8922" s="36" t="s">
        <v>18199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14586</v>
      </c>
      <c r="C8923" s="36" t="s">
        <v>188</v>
      </c>
      <c r="D8923" s="36" t="s">
        <v>18891</v>
      </c>
      <c r="E8923" s="36" t="s">
        <v>16884</v>
      </c>
      <c r="F8923" s="36" t="s">
        <v>18199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14498</v>
      </c>
      <c r="C8924" s="36" t="s">
        <v>188</v>
      </c>
      <c r="D8924" s="36" t="s">
        <v>18892</v>
      </c>
      <c r="E8924" s="36" t="s">
        <v>16939</v>
      </c>
      <c r="F8924" s="36" t="s">
        <v>18199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26302</v>
      </c>
      <c r="C8925" s="36" t="s">
        <v>188</v>
      </c>
      <c r="D8925" s="36" t="s">
        <v>26303</v>
      </c>
      <c r="E8925" s="36" t="s">
        <v>17050</v>
      </c>
      <c r="F8925" s="36" t="s">
        <v>18199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27980</v>
      </c>
      <c r="C8926" s="36" t="s">
        <v>188</v>
      </c>
      <c r="D8926" s="36" t="s">
        <v>27490</v>
      </c>
      <c r="E8926" s="36" t="s">
        <v>17002</v>
      </c>
      <c r="F8926" s="36" t="s">
        <v>18199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25244</v>
      </c>
      <c r="C8927" s="36" t="s">
        <v>188</v>
      </c>
      <c r="D8927" s="36" t="s">
        <v>25245</v>
      </c>
      <c r="E8927" s="36" t="s">
        <v>16932</v>
      </c>
      <c r="F8927" s="36" t="s">
        <v>18199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25561</v>
      </c>
      <c r="C8928" s="36" t="s">
        <v>188</v>
      </c>
      <c r="D8928" s="36" t="s">
        <v>25506</v>
      </c>
      <c r="E8928" s="36" t="s">
        <v>16941</v>
      </c>
      <c r="F8928" s="36" t="s">
        <v>18199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25246</v>
      </c>
      <c r="C8929" s="36" t="s">
        <v>188</v>
      </c>
      <c r="D8929" s="36" t="s">
        <v>25247</v>
      </c>
      <c r="E8929" s="36" t="s">
        <v>17089</v>
      </c>
      <c r="F8929" s="36" t="s">
        <v>18199</v>
      </c>
      <c r="G8929" s="36" t="s">
        <v>123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25562</v>
      </c>
      <c r="C8930" s="36" t="s">
        <v>188</v>
      </c>
      <c r="D8930" s="36" t="s">
        <v>25563</v>
      </c>
      <c r="E8930" s="36" t="s">
        <v>16986</v>
      </c>
      <c r="F8930" s="36" t="s">
        <v>18199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27981</v>
      </c>
      <c r="C8931" s="36" t="s">
        <v>188</v>
      </c>
      <c r="D8931" s="36" t="s">
        <v>25509</v>
      </c>
      <c r="E8931" s="36" t="s">
        <v>18509</v>
      </c>
      <c r="F8931" s="36" t="s">
        <v>18199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14858</v>
      </c>
      <c r="C8932" s="36" t="s">
        <v>188</v>
      </c>
      <c r="D8932" s="36" t="s">
        <v>18903</v>
      </c>
      <c r="E8932" s="36" t="s">
        <v>16884</v>
      </c>
      <c r="F8932" s="36" t="s">
        <v>18205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15124</v>
      </c>
      <c r="C8933" s="36" t="s">
        <v>188</v>
      </c>
      <c r="D8933" s="36" t="s">
        <v>19175</v>
      </c>
      <c r="E8933" s="36" t="s">
        <v>16939</v>
      </c>
      <c r="F8933" s="36" t="s">
        <v>18205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21026</v>
      </c>
      <c r="C8934" s="36" t="s">
        <v>188</v>
      </c>
      <c r="D8934" s="36" t="s">
        <v>17545</v>
      </c>
      <c r="E8934" s="36" t="s">
        <v>16939</v>
      </c>
      <c r="F8934" s="36" t="s">
        <v>18247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21027</v>
      </c>
      <c r="C8935" s="36" t="s">
        <v>188</v>
      </c>
      <c r="D8935" s="36" t="s">
        <v>17794</v>
      </c>
      <c r="E8935" s="36" t="s">
        <v>17344</v>
      </c>
      <c r="F8935" s="36" t="s">
        <v>18247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22660</v>
      </c>
      <c r="C8936" s="36" t="s">
        <v>120</v>
      </c>
      <c r="D8936" s="36" t="s">
        <v>26896</v>
      </c>
      <c r="E8936" s="36" t="s">
        <v>17035</v>
      </c>
      <c r="F8936" s="36" t="s">
        <v>18032</v>
      </c>
      <c r="G8936" s="36" t="s">
        <v>121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25810</v>
      </c>
      <c r="C8937" s="36" t="s">
        <v>120</v>
      </c>
      <c r="D8937" s="36" t="s">
        <v>26897</v>
      </c>
      <c r="E8937" s="36" t="s">
        <v>16884</v>
      </c>
      <c r="F8937" s="36" t="s">
        <v>18032</v>
      </c>
      <c r="G8937" s="36" t="s">
        <v>121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26191</v>
      </c>
      <c r="C8938" s="36" t="s">
        <v>120</v>
      </c>
      <c r="D8938" s="36" t="s">
        <v>27155</v>
      </c>
      <c r="E8938" s="36" t="s">
        <v>16923</v>
      </c>
      <c r="F8938" s="36" t="s">
        <v>18032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27156</v>
      </c>
      <c r="C8939" s="36" t="s">
        <v>120</v>
      </c>
      <c r="D8939" s="36" t="s">
        <v>27157</v>
      </c>
      <c r="E8939" s="36" t="s">
        <v>16917</v>
      </c>
      <c r="F8939" s="36" t="s">
        <v>18032</v>
      </c>
      <c r="G8939" s="36" t="s">
        <v>121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27158</v>
      </c>
      <c r="C8940" s="36" t="s">
        <v>120</v>
      </c>
      <c r="D8940" s="36" t="s">
        <v>27159</v>
      </c>
      <c r="E8940" s="36" t="s">
        <v>16823</v>
      </c>
      <c r="F8940" s="36" t="s">
        <v>18032</v>
      </c>
      <c r="G8940" s="36" t="s">
        <v>121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27160</v>
      </c>
      <c r="C8941" s="36" t="s">
        <v>120</v>
      </c>
      <c r="D8941" s="36" t="s">
        <v>27161</v>
      </c>
      <c r="E8941" s="36" t="s">
        <v>17050</v>
      </c>
      <c r="F8941" s="36" t="s">
        <v>18032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27496</v>
      </c>
      <c r="C8942" s="36" t="s">
        <v>120</v>
      </c>
      <c r="D8942" s="36" t="s">
        <v>27497</v>
      </c>
      <c r="E8942" s="36" t="s">
        <v>17425</v>
      </c>
      <c r="F8942" s="36" t="s">
        <v>18199</v>
      </c>
      <c r="G8942" s="36" t="s">
        <v>121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27498</v>
      </c>
      <c r="C8943" s="36" t="s">
        <v>120</v>
      </c>
      <c r="D8943" s="36" t="s">
        <v>27499</v>
      </c>
      <c r="E8943" s="36" t="s">
        <v>17152</v>
      </c>
      <c r="F8943" s="36" t="s">
        <v>18199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27500</v>
      </c>
      <c r="C8944" s="36" t="s">
        <v>120</v>
      </c>
      <c r="D8944" s="36" t="s">
        <v>19049</v>
      </c>
      <c r="E8944" s="36" t="s">
        <v>16879</v>
      </c>
      <c r="F8944" s="36" t="s">
        <v>18199</v>
      </c>
      <c r="G8944" s="36" t="s">
        <v>121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16322</v>
      </c>
      <c r="C8945" s="36" t="s">
        <v>188</v>
      </c>
      <c r="D8945" s="36" t="s">
        <v>26896</v>
      </c>
      <c r="E8945" s="36" t="s">
        <v>17152</v>
      </c>
      <c r="F8945" s="36" t="s">
        <v>18032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26094</v>
      </c>
      <c r="C8946" s="36" t="s">
        <v>188</v>
      </c>
      <c r="D8946" s="36" t="s">
        <v>26897</v>
      </c>
      <c r="E8946" s="36" t="s">
        <v>17004</v>
      </c>
      <c r="F8946" s="36" t="s">
        <v>18032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27982</v>
      </c>
      <c r="C8947" s="36" t="s">
        <v>188</v>
      </c>
      <c r="D8947" s="36" t="s">
        <v>27983</v>
      </c>
      <c r="E8947" s="36" t="s">
        <v>17359</v>
      </c>
      <c r="F8947" s="36" t="s">
        <v>18199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27984</v>
      </c>
      <c r="C8948" s="36" t="s">
        <v>188</v>
      </c>
      <c r="D8948" s="36" t="s">
        <v>27497</v>
      </c>
      <c r="E8948" s="36" t="s">
        <v>17006</v>
      </c>
      <c r="F8948" s="36" t="s">
        <v>18199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27985</v>
      </c>
      <c r="C8949" s="36" t="s">
        <v>188</v>
      </c>
      <c r="D8949" s="36" t="s">
        <v>27499</v>
      </c>
      <c r="E8949" s="36" t="s">
        <v>17493</v>
      </c>
      <c r="F8949" s="36" t="s">
        <v>18199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27162</v>
      </c>
      <c r="C8950" s="36" t="s">
        <v>120</v>
      </c>
      <c r="D8950" s="36" t="s">
        <v>17348</v>
      </c>
      <c r="E8950" s="36" t="s">
        <v>17999</v>
      </c>
      <c r="F8950" s="36" t="s">
        <v>18032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21067</v>
      </c>
      <c r="C8951" s="36" t="s">
        <v>120</v>
      </c>
      <c r="D8951" s="36" t="s">
        <v>17096</v>
      </c>
      <c r="E8951" s="36" t="s">
        <v>16902</v>
      </c>
      <c r="F8951" s="36" t="s">
        <v>18032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20879</v>
      </c>
      <c r="C8952" s="36" t="s">
        <v>120</v>
      </c>
      <c r="D8952" s="36" t="s">
        <v>17349</v>
      </c>
      <c r="E8952" s="36" t="s">
        <v>17675</v>
      </c>
      <c r="F8952" s="36" t="s">
        <v>18032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24040</v>
      </c>
      <c r="C8953" s="36" t="s">
        <v>120</v>
      </c>
      <c r="D8953" s="36" t="s">
        <v>17045</v>
      </c>
      <c r="E8953" s="36" t="s">
        <v>18186</v>
      </c>
      <c r="F8953" s="36" t="s">
        <v>18032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21470</v>
      </c>
      <c r="C8954" s="36" t="s">
        <v>120</v>
      </c>
      <c r="D8954" s="36" t="s">
        <v>17048</v>
      </c>
      <c r="E8954" s="36" t="s">
        <v>16834</v>
      </c>
      <c r="F8954" s="36" t="s">
        <v>18032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20553</v>
      </c>
      <c r="C8955" s="36" t="s">
        <v>120</v>
      </c>
      <c r="D8955" s="36" t="s">
        <v>17049</v>
      </c>
      <c r="E8955" s="36" t="s">
        <v>16889</v>
      </c>
      <c r="F8955" s="36" t="s">
        <v>18032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26192</v>
      </c>
      <c r="C8956" s="36" t="s">
        <v>120</v>
      </c>
      <c r="D8956" s="36" t="s">
        <v>17464</v>
      </c>
      <c r="E8956" s="36" t="s">
        <v>16888</v>
      </c>
      <c r="F8956" s="36" t="s">
        <v>18032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20433</v>
      </c>
      <c r="C8957" s="36" t="s">
        <v>120</v>
      </c>
      <c r="D8957" s="36" t="s">
        <v>17051</v>
      </c>
      <c r="E8957" s="36" t="s">
        <v>17219</v>
      </c>
      <c r="F8957" s="36" t="s">
        <v>18032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25811</v>
      </c>
      <c r="C8958" s="36" t="s">
        <v>120</v>
      </c>
      <c r="D8958" s="36" t="s">
        <v>17465</v>
      </c>
      <c r="E8958" s="36" t="s">
        <v>17390</v>
      </c>
      <c r="F8958" s="36" t="s">
        <v>18032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20001</v>
      </c>
      <c r="C8959" s="36" t="s">
        <v>120</v>
      </c>
      <c r="D8959" s="36" t="s">
        <v>17052</v>
      </c>
      <c r="E8959" s="36" t="s">
        <v>16929</v>
      </c>
      <c r="F8959" s="36" t="s">
        <v>18032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27163</v>
      </c>
      <c r="C8960" s="36" t="s">
        <v>120</v>
      </c>
      <c r="D8960" s="36" t="s">
        <v>17466</v>
      </c>
      <c r="E8960" s="36" t="s">
        <v>16884</v>
      </c>
      <c r="F8960" s="36" t="s">
        <v>18032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19821</v>
      </c>
      <c r="C8961" s="36" t="s">
        <v>120</v>
      </c>
      <c r="D8961" s="36" t="s">
        <v>17054</v>
      </c>
      <c r="E8961" s="36" t="s">
        <v>17170</v>
      </c>
      <c r="F8961" s="36" t="s">
        <v>18032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21311</v>
      </c>
      <c r="C8962" s="36" t="s">
        <v>120</v>
      </c>
      <c r="D8962" s="36" t="s">
        <v>17057</v>
      </c>
      <c r="E8962" s="36" t="s">
        <v>17231</v>
      </c>
      <c r="F8962" s="36" t="s">
        <v>18032</v>
      </c>
      <c r="G8962" s="36" t="s">
        <v>121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19861</v>
      </c>
      <c r="C8963" s="36" t="s">
        <v>120</v>
      </c>
      <c r="D8963" s="36" t="s">
        <v>17059</v>
      </c>
      <c r="E8963" s="36" t="s">
        <v>16825</v>
      </c>
      <c r="F8963" s="36" t="s">
        <v>18032</v>
      </c>
      <c r="G8963" s="36" t="s">
        <v>121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21675</v>
      </c>
      <c r="C8964" s="36" t="s">
        <v>120</v>
      </c>
      <c r="D8964" s="36" t="s">
        <v>17468</v>
      </c>
      <c r="E8964" s="36" t="s">
        <v>17000</v>
      </c>
      <c r="F8964" s="36" t="s">
        <v>18032</v>
      </c>
      <c r="G8964" s="36" t="s">
        <v>121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19862</v>
      </c>
      <c r="C8965" s="36" t="s">
        <v>120</v>
      </c>
      <c r="D8965" s="36" t="s">
        <v>17060</v>
      </c>
      <c r="E8965" s="36" t="s">
        <v>16845</v>
      </c>
      <c r="F8965" s="36" t="s">
        <v>18032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20880</v>
      </c>
      <c r="C8966" s="36" t="s">
        <v>120</v>
      </c>
      <c r="D8966" s="36" t="s">
        <v>17330</v>
      </c>
      <c r="E8966" s="36" t="s">
        <v>16845</v>
      </c>
      <c r="F8966" s="36" t="s">
        <v>18032</v>
      </c>
      <c r="G8966" s="36" t="s">
        <v>121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19195</v>
      </c>
      <c r="C8967" s="36" t="s">
        <v>120</v>
      </c>
      <c r="D8967" s="36" t="s">
        <v>17470</v>
      </c>
      <c r="E8967" s="36" t="s">
        <v>17014</v>
      </c>
      <c r="F8967" s="36" t="s">
        <v>18032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23169</v>
      </c>
      <c r="C8968" s="36" t="s">
        <v>120</v>
      </c>
      <c r="D8968" s="36" t="s">
        <v>17560</v>
      </c>
      <c r="E8968" s="36" t="s">
        <v>16848</v>
      </c>
      <c r="F8968" s="36" t="s">
        <v>18032</v>
      </c>
      <c r="G8968" s="36" t="s">
        <v>121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21853</v>
      </c>
      <c r="C8969" s="36" t="s">
        <v>120</v>
      </c>
      <c r="D8969" s="36" t="s">
        <v>17472</v>
      </c>
      <c r="E8969" s="36" t="s">
        <v>16912</v>
      </c>
      <c r="F8969" s="36" t="s">
        <v>18032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20912</v>
      </c>
      <c r="C8970" s="36" t="s">
        <v>120</v>
      </c>
      <c r="D8970" s="36" t="s">
        <v>20913</v>
      </c>
      <c r="E8970" s="36" t="s">
        <v>16876</v>
      </c>
      <c r="F8970" s="36" t="s">
        <v>18032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9697</v>
      </c>
      <c r="C8971" s="36" t="s">
        <v>120</v>
      </c>
      <c r="D8971" s="36" t="s">
        <v>17474</v>
      </c>
      <c r="E8971" s="36" t="s">
        <v>17425</v>
      </c>
      <c r="F8971" s="36" t="s">
        <v>18032</v>
      </c>
      <c r="G8971" s="36" t="s">
        <v>121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13892</v>
      </c>
      <c r="C8972" s="36" t="s">
        <v>120</v>
      </c>
      <c r="D8972" s="36" t="s">
        <v>17550</v>
      </c>
      <c r="E8972" s="36" t="s">
        <v>17034</v>
      </c>
      <c r="F8972" s="36" t="s">
        <v>18032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10582</v>
      </c>
      <c r="C8973" s="36" t="s">
        <v>120</v>
      </c>
      <c r="D8973" s="36" t="s">
        <v>17699</v>
      </c>
      <c r="E8973" s="36" t="s">
        <v>16895</v>
      </c>
      <c r="F8973" s="36" t="s">
        <v>18032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10583</v>
      </c>
      <c r="C8974" s="36" t="s">
        <v>120</v>
      </c>
      <c r="D8974" s="36" t="s">
        <v>17354</v>
      </c>
      <c r="E8974" s="36" t="s">
        <v>17685</v>
      </c>
      <c r="F8974" s="36" t="s">
        <v>18032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10584</v>
      </c>
      <c r="C8975" s="36" t="s">
        <v>120</v>
      </c>
      <c r="D8975" s="36" t="s">
        <v>17701</v>
      </c>
      <c r="E8975" s="36" t="s">
        <v>16964</v>
      </c>
      <c r="F8975" s="36" t="s">
        <v>18032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10585</v>
      </c>
      <c r="C8976" s="36" t="s">
        <v>120</v>
      </c>
      <c r="D8976" s="36" t="s">
        <v>17271</v>
      </c>
      <c r="E8976" s="36" t="s">
        <v>16939</v>
      </c>
      <c r="F8976" s="36" t="s">
        <v>18032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10586</v>
      </c>
      <c r="C8977" s="36" t="s">
        <v>120</v>
      </c>
      <c r="D8977" s="36" t="s">
        <v>17279</v>
      </c>
      <c r="E8977" s="36" t="s">
        <v>16836</v>
      </c>
      <c r="F8977" s="36" t="s">
        <v>18032</v>
      </c>
      <c r="G8977" s="36" t="s">
        <v>121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10587</v>
      </c>
      <c r="C8978" s="36" t="s">
        <v>120</v>
      </c>
      <c r="D8978" s="36" t="s">
        <v>17155</v>
      </c>
      <c r="E8978" s="36" t="s">
        <v>17440</v>
      </c>
      <c r="F8978" s="36" t="s">
        <v>18032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27501</v>
      </c>
      <c r="C8979" s="36" t="s">
        <v>120</v>
      </c>
      <c r="D8979" s="36" t="s">
        <v>17347</v>
      </c>
      <c r="E8979" s="36" t="s">
        <v>17963</v>
      </c>
      <c r="F8979" s="36" t="s">
        <v>18199</v>
      </c>
      <c r="G8979" s="36" t="s">
        <v>121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27502</v>
      </c>
      <c r="C8980" s="36" t="s">
        <v>120</v>
      </c>
      <c r="D8980" s="36" t="s">
        <v>17348</v>
      </c>
      <c r="E8980" s="36" t="s">
        <v>19828</v>
      </c>
      <c r="F8980" s="36" t="s">
        <v>18199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27503</v>
      </c>
      <c r="C8981" s="36" t="s">
        <v>120</v>
      </c>
      <c r="D8981" s="36" t="s">
        <v>17096</v>
      </c>
      <c r="E8981" s="36" t="s">
        <v>16836</v>
      </c>
      <c r="F8981" s="36" t="s">
        <v>18199</v>
      </c>
      <c r="G8981" s="36" t="s">
        <v>121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27504</v>
      </c>
      <c r="C8982" s="36" t="s">
        <v>120</v>
      </c>
      <c r="D8982" s="36" t="s">
        <v>17349</v>
      </c>
      <c r="E8982" s="36" t="s">
        <v>17023</v>
      </c>
      <c r="F8982" s="36" t="s">
        <v>18199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27505</v>
      </c>
      <c r="C8983" s="36" t="s">
        <v>120</v>
      </c>
      <c r="D8983" s="36" t="s">
        <v>17463</v>
      </c>
      <c r="E8983" s="36" t="s">
        <v>16993</v>
      </c>
      <c r="F8983" s="36" t="s">
        <v>18199</v>
      </c>
      <c r="G8983" s="36" t="s">
        <v>121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27506</v>
      </c>
      <c r="C8984" s="36" t="s">
        <v>120</v>
      </c>
      <c r="D8984" s="36" t="s">
        <v>17046</v>
      </c>
      <c r="E8984" s="36" t="s">
        <v>20391</v>
      </c>
      <c r="F8984" s="36" t="s">
        <v>18199</v>
      </c>
      <c r="G8984" s="36" t="s">
        <v>121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21186</v>
      </c>
      <c r="C8985" s="36" t="s">
        <v>120</v>
      </c>
      <c r="D8985" s="36" t="s">
        <v>17048</v>
      </c>
      <c r="E8985" s="36" t="s">
        <v>17158</v>
      </c>
      <c r="F8985" s="36" t="s">
        <v>18199</v>
      </c>
      <c r="G8985" s="36" t="s">
        <v>121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21187</v>
      </c>
      <c r="C8986" s="36" t="s">
        <v>120</v>
      </c>
      <c r="D8986" s="36" t="s">
        <v>17049</v>
      </c>
      <c r="E8986" s="36" t="s">
        <v>16984</v>
      </c>
      <c r="F8986" s="36" t="s">
        <v>18199</v>
      </c>
      <c r="G8986" s="36" t="s">
        <v>121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23849</v>
      </c>
      <c r="C8987" s="36" t="s">
        <v>120</v>
      </c>
      <c r="D8987" s="36" t="s">
        <v>17051</v>
      </c>
      <c r="E8987" s="36" t="s">
        <v>17564</v>
      </c>
      <c r="F8987" s="36" t="s">
        <v>18199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27507</v>
      </c>
      <c r="C8988" s="36" t="s">
        <v>120</v>
      </c>
      <c r="D8988" s="36" t="s">
        <v>17465</v>
      </c>
      <c r="E8988" s="36" t="s">
        <v>17018</v>
      </c>
      <c r="F8988" s="36" t="s">
        <v>18199</v>
      </c>
      <c r="G8988" s="36" t="s">
        <v>121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15180</v>
      </c>
      <c r="C8989" s="36" t="s">
        <v>120</v>
      </c>
      <c r="D8989" s="36" t="s">
        <v>17052</v>
      </c>
      <c r="E8989" s="36" t="s">
        <v>17260</v>
      </c>
      <c r="F8989" s="36" t="s">
        <v>18199</v>
      </c>
      <c r="G8989" s="36" t="s">
        <v>121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21188</v>
      </c>
      <c r="C8990" s="36" t="s">
        <v>120</v>
      </c>
      <c r="D8990" s="36" t="s">
        <v>17054</v>
      </c>
      <c r="E8990" s="36" t="s">
        <v>17032</v>
      </c>
      <c r="F8990" s="36" t="s">
        <v>18199</v>
      </c>
      <c r="G8990" s="36" t="s">
        <v>121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27508</v>
      </c>
      <c r="C8991" s="36" t="s">
        <v>120</v>
      </c>
      <c r="D8991" s="36" t="s">
        <v>17057</v>
      </c>
      <c r="E8991" s="36" t="s">
        <v>17293</v>
      </c>
      <c r="F8991" s="36" t="s">
        <v>18199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27509</v>
      </c>
      <c r="C8992" s="36" t="s">
        <v>120</v>
      </c>
      <c r="D8992" s="36" t="s">
        <v>17059</v>
      </c>
      <c r="E8992" s="36" t="s">
        <v>17032</v>
      </c>
      <c r="F8992" s="36" t="s">
        <v>18199</v>
      </c>
      <c r="G8992" s="36" t="s">
        <v>121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23250</v>
      </c>
      <c r="C8993" s="36" t="s">
        <v>120</v>
      </c>
      <c r="D8993" s="36" t="s">
        <v>17060</v>
      </c>
      <c r="E8993" s="36" t="s">
        <v>17023</v>
      </c>
      <c r="F8993" s="36" t="s">
        <v>18199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27510</v>
      </c>
      <c r="C8994" s="36" t="s">
        <v>120</v>
      </c>
      <c r="D8994" s="36" t="s">
        <v>17330</v>
      </c>
      <c r="E8994" s="36" t="s">
        <v>17035</v>
      </c>
      <c r="F8994" s="36" t="s">
        <v>18199</v>
      </c>
      <c r="G8994" s="36" t="s">
        <v>121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23693</v>
      </c>
      <c r="C8995" s="36" t="s">
        <v>120</v>
      </c>
      <c r="D8995" s="36" t="s">
        <v>17331</v>
      </c>
      <c r="E8995" s="36" t="s">
        <v>17298</v>
      </c>
      <c r="F8995" s="36" t="s">
        <v>18199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15125</v>
      </c>
      <c r="C8996" s="36" t="s">
        <v>120</v>
      </c>
      <c r="D8996" s="36" t="s">
        <v>17474</v>
      </c>
      <c r="E8996" s="36" t="s">
        <v>16884</v>
      </c>
      <c r="F8996" s="36" t="s">
        <v>18199</v>
      </c>
      <c r="G8996" s="36" t="s">
        <v>121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15126</v>
      </c>
      <c r="C8997" s="36" t="s">
        <v>120</v>
      </c>
      <c r="D8997" s="36" t="s">
        <v>17950</v>
      </c>
      <c r="E8997" s="36" t="s">
        <v>17028</v>
      </c>
      <c r="F8997" s="36" t="s">
        <v>18199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15127</v>
      </c>
      <c r="C8998" s="36" t="s">
        <v>120</v>
      </c>
      <c r="D8998" s="36" t="s">
        <v>17550</v>
      </c>
      <c r="E8998" s="36" t="s">
        <v>16838</v>
      </c>
      <c r="F8998" s="36" t="s">
        <v>18199</v>
      </c>
      <c r="G8998" s="36" t="s">
        <v>121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15128</v>
      </c>
      <c r="C8999" s="36" t="s">
        <v>120</v>
      </c>
      <c r="D8999" s="36" t="s">
        <v>18070</v>
      </c>
      <c r="E8999" s="36" t="s">
        <v>17018</v>
      </c>
      <c r="F8999" s="36" t="s">
        <v>18199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23694</v>
      </c>
      <c r="C9000" s="36" t="s">
        <v>120</v>
      </c>
      <c r="D9000" s="36" t="s">
        <v>17701</v>
      </c>
      <c r="E9000" s="36" t="s">
        <v>17070</v>
      </c>
      <c r="F9000" s="36" t="s">
        <v>18199</v>
      </c>
      <c r="G9000" s="36" t="s">
        <v>121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28433</v>
      </c>
      <c r="C9001" s="36" t="s">
        <v>120</v>
      </c>
      <c r="D9001" s="36" t="s">
        <v>17324</v>
      </c>
      <c r="E9001" s="36" t="s">
        <v>17959</v>
      </c>
      <c r="F9001" s="36" t="s">
        <v>18205</v>
      </c>
      <c r="G9001" s="36" t="s">
        <v>121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20692</v>
      </c>
      <c r="C9002" s="36" t="s">
        <v>120</v>
      </c>
      <c r="D9002" s="36" t="s">
        <v>17547</v>
      </c>
      <c r="E9002" s="36" t="s">
        <v>16834</v>
      </c>
      <c r="F9002" s="36" t="s">
        <v>18205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28434</v>
      </c>
      <c r="C9003" s="36" t="s">
        <v>120</v>
      </c>
      <c r="D9003" s="36" t="s">
        <v>17048</v>
      </c>
      <c r="E9003" s="36" t="s">
        <v>16916</v>
      </c>
      <c r="F9003" s="36" t="s">
        <v>18205</v>
      </c>
      <c r="G9003" s="36" t="s">
        <v>121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28435</v>
      </c>
      <c r="C9004" s="36" t="s">
        <v>120</v>
      </c>
      <c r="D9004" s="36" t="s">
        <v>17049</v>
      </c>
      <c r="E9004" s="36" t="s">
        <v>17546</v>
      </c>
      <c r="F9004" s="36" t="s">
        <v>18205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15986</v>
      </c>
      <c r="C9005" s="36" t="s">
        <v>120</v>
      </c>
      <c r="D9005" s="36" t="s">
        <v>17051</v>
      </c>
      <c r="E9005" s="36" t="s">
        <v>16940</v>
      </c>
      <c r="F9005" s="36" t="s">
        <v>18205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28436</v>
      </c>
      <c r="C9006" s="36" t="s">
        <v>120</v>
      </c>
      <c r="D9006" s="36" t="s">
        <v>17052</v>
      </c>
      <c r="E9006" s="36" t="s">
        <v>17232</v>
      </c>
      <c r="F9006" s="36" t="s">
        <v>18205</v>
      </c>
      <c r="G9006" s="36" t="s">
        <v>121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20693</v>
      </c>
      <c r="C9007" s="36" t="s">
        <v>120</v>
      </c>
      <c r="D9007" s="36" t="s">
        <v>17059</v>
      </c>
      <c r="E9007" s="36" t="s">
        <v>16860</v>
      </c>
      <c r="F9007" s="36" t="s">
        <v>18205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19944</v>
      </c>
      <c r="C9008" s="36" t="s">
        <v>120</v>
      </c>
      <c r="D9008" s="36" t="s">
        <v>17470</v>
      </c>
      <c r="E9008" s="36" t="s">
        <v>16864</v>
      </c>
      <c r="F9008" s="36" t="s">
        <v>18205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16021</v>
      </c>
      <c r="C9009" s="36" t="s">
        <v>120</v>
      </c>
      <c r="D9009" s="36" t="s">
        <v>18054</v>
      </c>
      <c r="E9009" s="36" t="s">
        <v>16979</v>
      </c>
      <c r="F9009" s="36" t="s">
        <v>18205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20311</v>
      </c>
      <c r="C9010" s="36" t="s">
        <v>120</v>
      </c>
      <c r="D9010" s="36" t="s">
        <v>17702</v>
      </c>
      <c r="E9010" s="36" t="s">
        <v>16885</v>
      </c>
      <c r="F9010" s="36" t="s">
        <v>18205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22849</v>
      </c>
      <c r="C9011" s="36" t="s">
        <v>120</v>
      </c>
      <c r="D9011" s="36" t="s">
        <v>17349</v>
      </c>
      <c r="E9011" s="36" t="s">
        <v>17036</v>
      </c>
      <c r="F9011" s="36" t="s">
        <v>18210</v>
      </c>
      <c r="G9011" s="36" t="s">
        <v>121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21781</v>
      </c>
      <c r="C9012" s="36" t="s">
        <v>120</v>
      </c>
      <c r="D9012" s="36" t="s">
        <v>17048</v>
      </c>
      <c r="E9012" s="36" t="s">
        <v>16921</v>
      </c>
      <c r="F9012" s="36" t="s">
        <v>18210</v>
      </c>
      <c r="G9012" s="36" t="s">
        <v>121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23112</v>
      </c>
      <c r="C9013" s="36" t="s">
        <v>120</v>
      </c>
      <c r="D9013" s="36" t="s">
        <v>23113</v>
      </c>
      <c r="E9013" s="36" t="s">
        <v>17399</v>
      </c>
      <c r="F9013" s="36" t="s">
        <v>18210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23114</v>
      </c>
      <c r="C9014" s="36" t="s">
        <v>120</v>
      </c>
      <c r="D9014" s="36" t="s">
        <v>23115</v>
      </c>
      <c r="E9014" s="36" t="s">
        <v>17618</v>
      </c>
      <c r="F9014" s="36" t="s">
        <v>18210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21782</v>
      </c>
      <c r="C9015" s="36" t="s">
        <v>120</v>
      </c>
      <c r="D9015" s="36" t="s">
        <v>17470</v>
      </c>
      <c r="E9015" s="36" t="s">
        <v>16939</v>
      </c>
      <c r="F9015" s="36" t="s">
        <v>18210</v>
      </c>
      <c r="G9015" s="36" t="s">
        <v>121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28494</v>
      </c>
      <c r="C9016" s="36" t="s">
        <v>120</v>
      </c>
      <c r="D9016" s="36" t="s">
        <v>17474</v>
      </c>
      <c r="E9016" s="36" t="s">
        <v>16939</v>
      </c>
      <c r="F9016" s="36" t="s">
        <v>18210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28539</v>
      </c>
      <c r="C9017" s="36" t="s">
        <v>120</v>
      </c>
      <c r="D9017" s="36" t="s">
        <v>17648</v>
      </c>
      <c r="E9017" s="36" t="s">
        <v>17023</v>
      </c>
      <c r="F9017" s="36" t="s">
        <v>18210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23116</v>
      </c>
      <c r="C9018" s="36" t="s">
        <v>120</v>
      </c>
      <c r="D9018" s="36" t="s">
        <v>17935</v>
      </c>
      <c r="E9018" s="36" t="s">
        <v>16875</v>
      </c>
      <c r="F9018" s="36" t="s">
        <v>18210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23046</v>
      </c>
      <c r="C9019" s="36" t="s">
        <v>120</v>
      </c>
      <c r="D9019" s="36" t="s">
        <v>17266</v>
      </c>
      <c r="E9019" s="36" t="s">
        <v>17235</v>
      </c>
      <c r="F9019" s="36" t="s">
        <v>18210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24830</v>
      </c>
      <c r="C9020" s="36" t="s">
        <v>120</v>
      </c>
      <c r="D9020" s="36" t="s">
        <v>17699</v>
      </c>
      <c r="E9020" s="36" t="s">
        <v>17412</v>
      </c>
      <c r="F9020" s="36" t="s">
        <v>18252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28590</v>
      </c>
      <c r="C9021" s="36" t="s">
        <v>120</v>
      </c>
      <c r="D9021" s="36" t="s">
        <v>17701</v>
      </c>
      <c r="E9021" s="36" t="s">
        <v>17219</v>
      </c>
      <c r="F9021" s="36" t="s">
        <v>18252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26898</v>
      </c>
      <c r="C9022" s="36" t="s">
        <v>188</v>
      </c>
      <c r="D9022" s="36" t="s">
        <v>17348</v>
      </c>
      <c r="E9022" s="36" t="s">
        <v>17000</v>
      </c>
      <c r="F9022" s="36" t="s">
        <v>18032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20991</v>
      </c>
      <c r="C9023" s="36" t="s">
        <v>188</v>
      </c>
      <c r="D9023" s="36" t="s">
        <v>17096</v>
      </c>
      <c r="E9023" s="36" t="s">
        <v>16823</v>
      </c>
      <c r="F9023" s="36" t="s">
        <v>18032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22968</v>
      </c>
      <c r="C9024" s="36" t="s">
        <v>188</v>
      </c>
      <c r="D9024" s="36" t="s">
        <v>17042</v>
      </c>
      <c r="E9024" s="36" t="s">
        <v>16916</v>
      </c>
      <c r="F9024" s="36" t="s">
        <v>18032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20992</v>
      </c>
      <c r="C9025" s="36" t="s">
        <v>188</v>
      </c>
      <c r="D9025" s="36" t="s">
        <v>17349</v>
      </c>
      <c r="E9025" s="36" t="s">
        <v>17001</v>
      </c>
      <c r="F9025" s="36" t="s">
        <v>18032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19932</v>
      </c>
      <c r="C9026" s="36" t="s">
        <v>188</v>
      </c>
      <c r="D9026" s="36" t="s">
        <v>17046</v>
      </c>
      <c r="E9026" s="36" t="s">
        <v>16917</v>
      </c>
      <c r="F9026" s="36" t="s">
        <v>18032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25787</v>
      </c>
      <c r="C9027" s="36" t="s">
        <v>188</v>
      </c>
      <c r="D9027" s="36" t="s">
        <v>17324</v>
      </c>
      <c r="E9027" s="36" t="s">
        <v>16914</v>
      </c>
      <c r="F9027" s="36" t="s">
        <v>18032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21539</v>
      </c>
      <c r="C9028" s="36" t="s">
        <v>188</v>
      </c>
      <c r="D9028" s="36" t="s">
        <v>17547</v>
      </c>
      <c r="E9028" s="36" t="s">
        <v>16852</v>
      </c>
      <c r="F9028" s="36" t="s">
        <v>18032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20993</v>
      </c>
      <c r="C9029" s="36" t="s">
        <v>188</v>
      </c>
      <c r="D9029" s="36" t="s">
        <v>17557</v>
      </c>
      <c r="E9029" s="36" t="s">
        <v>17001</v>
      </c>
      <c r="F9029" s="36" t="s">
        <v>18032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20291</v>
      </c>
      <c r="C9030" s="36" t="s">
        <v>188</v>
      </c>
      <c r="D9030" s="36" t="s">
        <v>17048</v>
      </c>
      <c r="E9030" s="36" t="s">
        <v>17235</v>
      </c>
      <c r="F9030" s="36" t="s">
        <v>18032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16544</v>
      </c>
      <c r="C9031" s="36" t="s">
        <v>188</v>
      </c>
      <c r="D9031" s="36" t="s">
        <v>17559</v>
      </c>
      <c r="E9031" s="36" t="s">
        <v>17390</v>
      </c>
      <c r="F9031" s="36" t="s">
        <v>18032</v>
      </c>
      <c r="G9031" s="36" t="s">
        <v>123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20292</v>
      </c>
      <c r="C9032" s="36" t="s">
        <v>188</v>
      </c>
      <c r="D9032" s="36" t="s">
        <v>17049</v>
      </c>
      <c r="E9032" s="36" t="s">
        <v>16887</v>
      </c>
      <c r="F9032" s="36" t="s">
        <v>18032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19217</v>
      </c>
      <c r="C9033" s="36" t="s">
        <v>188</v>
      </c>
      <c r="D9033" s="36" t="s">
        <v>17464</v>
      </c>
      <c r="E9033" s="36" t="s">
        <v>16856</v>
      </c>
      <c r="F9033" s="36" t="s">
        <v>18032</v>
      </c>
      <c r="G9033" s="36" t="s">
        <v>123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19545</v>
      </c>
      <c r="C9034" s="36" t="s">
        <v>188</v>
      </c>
      <c r="D9034" s="36" t="s">
        <v>17051</v>
      </c>
      <c r="E9034" s="36" t="s">
        <v>17018</v>
      </c>
      <c r="F9034" s="36" t="s">
        <v>18032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19710</v>
      </c>
      <c r="C9035" s="36" t="s">
        <v>188</v>
      </c>
      <c r="D9035" s="36" t="s">
        <v>17465</v>
      </c>
      <c r="E9035" s="36" t="s">
        <v>17239</v>
      </c>
      <c r="F9035" s="36" t="s">
        <v>18032</v>
      </c>
      <c r="G9035" s="36" t="s">
        <v>123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19711</v>
      </c>
      <c r="C9036" s="36" t="s">
        <v>188</v>
      </c>
      <c r="D9036" s="36" t="s">
        <v>17052</v>
      </c>
      <c r="E9036" s="36" t="s">
        <v>20397</v>
      </c>
      <c r="F9036" s="36" t="s">
        <v>18032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16684</v>
      </c>
      <c r="C9037" s="36" t="s">
        <v>188</v>
      </c>
      <c r="D9037" s="36" t="s">
        <v>17466</v>
      </c>
      <c r="E9037" s="36" t="s">
        <v>17198</v>
      </c>
      <c r="F9037" s="36" t="s">
        <v>18032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19218</v>
      </c>
      <c r="C9038" s="36" t="s">
        <v>188</v>
      </c>
      <c r="D9038" s="36" t="s">
        <v>17054</v>
      </c>
      <c r="E9038" s="36" t="s">
        <v>17028</v>
      </c>
      <c r="F9038" s="36" t="s">
        <v>18032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23392</v>
      </c>
      <c r="C9039" s="36" t="s">
        <v>188</v>
      </c>
      <c r="D9039" s="36" t="s">
        <v>17059</v>
      </c>
      <c r="E9039" s="36" t="s">
        <v>17814</v>
      </c>
      <c r="F9039" s="36" t="s">
        <v>18032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18976</v>
      </c>
      <c r="C9040" s="36" t="s">
        <v>188</v>
      </c>
      <c r="D9040" s="36" t="s">
        <v>17468</v>
      </c>
      <c r="E9040" s="36" t="s">
        <v>17404</v>
      </c>
      <c r="F9040" s="36" t="s">
        <v>18032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22969</v>
      </c>
      <c r="C9041" s="36" t="s">
        <v>188</v>
      </c>
      <c r="D9041" s="36" t="s">
        <v>17060</v>
      </c>
      <c r="E9041" s="36" t="s">
        <v>17393</v>
      </c>
      <c r="F9041" s="36" t="s">
        <v>18032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18977</v>
      </c>
      <c r="C9042" s="36" t="s">
        <v>188</v>
      </c>
      <c r="D9042" s="36" t="s">
        <v>17470</v>
      </c>
      <c r="E9042" s="36" t="s">
        <v>16927</v>
      </c>
      <c r="F9042" s="36" t="s">
        <v>18032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21893</v>
      </c>
      <c r="C9043" s="36" t="s">
        <v>188</v>
      </c>
      <c r="D9043" s="36" t="s">
        <v>17472</v>
      </c>
      <c r="E9043" s="36" t="s">
        <v>16819</v>
      </c>
      <c r="F9043" s="36" t="s">
        <v>18032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8320</v>
      </c>
      <c r="C9044" s="36" t="s">
        <v>188</v>
      </c>
      <c r="D9044" s="36" t="s">
        <v>17474</v>
      </c>
      <c r="E9044" s="36" t="s">
        <v>26095</v>
      </c>
      <c r="F9044" s="36" t="s">
        <v>18032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12366</v>
      </c>
      <c r="C9045" s="36" t="s">
        <v>188</v>
      </c>
      <c r="D9045" s="36" t="s">
        <v>17950</v>
      </c>
      <c r="E9045" s="36" t="s">
        <v>18012</v>
      </c>
      <c r="F9045" s="36" t="s">
        <v>18032</v>
      </c>
      <c r="G9045" s="36" t="s">
        <v>123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13893</v>
      </c>
      <c r="C9046" s="36" t="s">
        <v>188</v>
      </c>
      <c r="D9046" s="36" t="s">
        <v>17550</v>
      </c>
      <c r="E9046" s="36" t="s">
        <v>16835</v>
      </c>
      <c r="F9046" s="36" t="s">
        <v>18032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12367</v>
      </c>
      <c r="C9047" s="36" t="s">
        <v>188</v>
      </c>
      <c r="D9047" s="36" t="s">
        <v>17699</v>
      </c>
      <c r="E9047" s="36" t="s">
        <v>17704</v>
      </c>
      <c r="F9047" s="36" t="s">
        <v>18032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12368</v>
      </c>
      <c r="C9048" s="36" t="s">
        <v>188</v>
      </c>
      <c r="D9048" s="36" t="s">
        <v>17701</v>
      </c>
      <c r="E9048" s="36" t="s">
        <v>18896</v>
      </c>
      <c r="F9048" s="36" t="s">
        <v>18032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22750</v>
      </c>
      <c r="C9049" s="36" t="s">
        <v>188</v>
      </c>
      <c r="D9049" s="36" t="s">
        <v>17155</v>
      </c>
      <c r="E9049" s="36" t="s">
        <v>18020</v>
      </c>
      <c r="F9049" s="36" t="s">
        <v>18032</v>
      </c>
      <c r="G9049" s="36" t="s">
        <v>123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27986</v>
      </c>
      <c r="C9050" s="36" t="s">
        <v>188</v>
      </c>
      <c r="D9050" s="36" t="s">
        <v>17347</v>
      </c>
      <c r="E9050" s="36" t="s">
        <v>16924</v>
      </c>
      <c r="F9050" s="36" t="s">
        <v>18199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27987</v>
      </c>
      <c r="C9051" s="36" t="s">
        <v>188</v>
      </c>
      <c r="D9051" s="36" t="s">
        <v>17348</v>
      </c>
      <c r="E9051" s="36" t="s">
        <v>17290</v>
      </c>
      <c r="F9051" s="36" t="s">
        <v>18199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27988</v>
      </c>
      <c r="C9052" s="36" t="s">
        <v>188</v>
      </c>
      <c r="D9052" s="36" t="s">
        <v>17096</v>
      </c>
      <c r="E9052" s="36" t="s">
        <v>17053</v>
      </c>
      <c r="F9052" s="36" t="s">
        <v>18199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27989</v>
      </c>
      <c r="C9053" s="36" t="s">
        <v>188</v>
      </c>
      <c r="D9053" s="36" t="s">
        <v>17349</v>
      </c>
      <c r="E9053" s="36" t="s">
        <v>17265</v>
      </c>
      <c r="F9053" s="36" t="s">
        <v>18199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27990</v>
      </c>
      <c r="C9054" s="36" t="s">
        <v>188</v>
      </c>
      <c r="D9054" s="36" t="s">
        <v>17463</v>
      </c>
      <c r="E9054" s="36" t="s">
        <v>17121</v>
      </c>
      <c r="F9054" s="36" t="s">
        <v>18199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27991</v>
      </c>
      <c r="C9055" s="36" t="s">
        <v>188</v>
      </c>
      <c r="D9055" s="36" t="s">
        <v>17046</v>
      </c>
      <c r="E9055" s="36" t="s">
        <v>17034</v>
      </c>
      <c r="F9055" s="36" t="s">
        <v>18199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23674</v>
      </c>
      <c r="C9056" s="36" t="s">
        <v>188</v>
      </c>
      <c r="D9056" s="36" t="s">
        <v>17324</v>
      </c>
      <c r="E9056" s="36" t="s">
        <v>17388</v>
      </c>
      <c r="F9056" s="36" t="s">
        <v>18199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23001</v>
      </c>
      <c r="C9057" s="36" t="s">
        <v>188</v>
      </c>
      <c r="D9057" s="36" t="s">
        <v>17547</v>
      </c>
      <c r="E9057" s="36" t="s">
        <v>17035</v>
      </c>
      <c r="F9057" s="36" t="s">
        <v>18199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26304</v>
      </c>
      <c r="C9058" s="36" t="s">
        <v>188</v>
      </c>
      <c r="D9058" s="36" t="s">
        <v>17557</v>
      </c>
      <c r="E9058" s="36" t="s">
        <v>17034</v>
      </c>
      <c r="F9058" s="36" t="s">
        <v>18199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21260</v>
      </c>
      <c r="C9059" s="36" t="s">
        <v>188</v>
      </c>
      <c r="D9059" s="36" t="s">
        <v>17048</v>
      </c>
      <c r="E9059" s="36" t="s">
        <v>17626</v>
      </c>
      <c r="F9059" s="36" t="s">
        <v>18199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27992</v>
      </c>
      <c r="C9060" s="36" t="s">
        <v>188</v>
      </c>
      <c r="D9060" s="36" t="s">
        <v>17559</v>
      </c>
      <c r="E9060" s="36" t="s">
        <v>17562</v>
      </c>
      <c r="F9060" s="36" t="s">
        <v>18199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21261</v>
      </c>
      <c r="C9061" s="36" t="s">
        <v>188</v>
      </c>
      <c r="D9061" s="36" t="s">
        <v>17049</v>
      </c>
      <c r="E9061" s="36" t="s">
        <v>17522</v>
      </c>
      <c r="F9061" s="36" t="s">
        <v>18199</v>
      </c>
      <c r="G9061" s="36" t="s">
        <v>123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25248</v>
      </c>
      <c r="C9062" s="36" t="s">
        <v>188</v>
      </c>
      <c r="D9062" s="36" t="s">
        <v>17464</v>
      </c>
      <c r="E9062" s="36" t="s">
        <v>16833</v>
      </c>
      <c r="F9062" s="36" t="s">
        <v>18199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21262</v>
      </c>
      <c r="C9063" s="36" t="s">
        <v>188</v>
      </c>
      <c r="D9063" s="36" t="s">
        <v>17051</v>
      </c>
      <c r="E9063" s="36" t="s">
        <v>17532</v>
      </c>
      <c r="F9063" s="36" t="s">
        <v>18199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27993</v>
      </c>
      <c r="C9064" s="36" t="s">
        <v>188</v>
      </c>
      <c r="D9064" s="36" t="s">
        <v>17465</v>
      </c>
      <c r="E9064" s="36" t="s">
        <v>17261</v>
      </c>
      <c r="F9064" s="36" t="s">
        <v>18199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15129</v>
      </c>
      <c r="C9065" s="36" t="s">
        <v>188</v>
      </c>
      <c r="D9065" s="36" t="s">
        <v>17052</v>
      </c>
      <c r="E9065" s="36" t="s">
        <v>17644</v>
      </c>
      <c r="F9065" s="36" t="s">
        <v>18199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15130</v>
      </c>
      <c r="C9066" s="36" t="s">
        <v>188</v>
      </c>
      <c r="D9066" s="36" t="s">
        <v>17466</v>
      </c>
      <c r="E9066" s="36" t="s">
        <v>17028</v>
      </c>
      <c r="F9066" s="36" t="s">
        <v>18199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23002</v>
      </c>
      <c r="C9067" s="36" t="s">
        <v>188</v>
      </c>
      <c r="D9067" s="36" t="s">
        <v>17054</v>
      </c>
      <c r="E9067" s="36" t="s">
        <v>17471</v>
      </c>
      <c r="F9067" s="36" t="s">
        <v>18199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21263</v>
      </c>
      <c r="C9068" s="36" t="s">
        <v>188</v>
      </c>
      <c r="D9068" s="36" t="s">
        <v>17057</v>
      </c>
      <c r="E9068" s="36" t="s">
        <v>17544</v>
      </c>
      <c r="F9068" s="36" t="s">
        <v>18199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15131</v>
      </c>
      <c r="C9069" s="36" t="s">
        <v>188</v>
      </c>
      <c r="D9069" s="36" t="s">
        <v>17059</v>
      </c>
      <c r="E9069" s="36" t="s">
        <v>17471</v>
      </c>
      <c r="F9069" s="36" t="s">
        <v>18199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23229</v>
      </c>
      <c r="C9070" s="36" t="s">
        <v>188</v>
      </c>
      <c r="D9070" s="36" t="s">
        <v>17060</v>
      </c>
      <c r="E9070" s="36" t="s">
        <v>20395</v>
      </c>
      <c r="F9070" s="36" t="s">
        <v>18199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15132</v>
      </c>
      <c r="C9071" s="36" t="s">
        <v>188</v>
      </c>
      <c r="D9071" s="36" t="s">
        <v>17330</v>
      </c>
      <c r="E9071" s="36" t="s">
        <v>16835</v>
      </c>
      <c r="F9071" s="36" t="s">
        <v>18199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25564</v>
      </c>
      <c r="C9072" s="36" t="s">
        <v>188</v>
      </c>
      <c r="D9072" s="36" t="s">
        <v>17331</v>
      </c>
      <c r="E9072" s="36" t="s">
        <v>17614</v>
      </c>
      <c r="F9072" s="36" t="s">
        <v>18199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15133</v>
      </c>
      <c r="C9073" s="36" t="s">
        <v>188</v>
      </c>
      <c r="D9073" s="36" t="s">
        <v>17474</v>
      </c>
      <c r="E9073" s="36" t="s">
        <v>21950</v>
      </c>
      <c r="F9073" s="36" t="s">
        <v>18199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15134</v>
      </c>
      <c r="C9074" s="36" t="s">
        <v>188</v>
      </c>
      <c r="D9074" s="36" t="s">
        <v>17550</v>
      </c>
      <c r="E9074" s="36" t="s">
        <v>17152</v>
      </c>
      <c r="F9074" s="36" t="s">
        <v>18199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24154</v>
      </c>
      <c r="C9075" s="36" t="s">
        <v>188</v>
      </c>
      <c r="D9075" s="36" t="s">
        <v>17701</v>
      </c>
      <c r="E9075" s="36" t="s">
        <v>17968</v>
      </c>
      <c r="F9075" s="36" t="s">
        <v>18199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28262</v>
      </c>
      <c r="C9076" s="36" t="s">
        <v>188</v>
      </c>
      <c r="D9076" s="36" t="s">
        <v>17047</v>
      </c>
      <c r="E9076" s="36" t="s">
        <v>17023</v>
      </c>
      <c r="F9076" s="36" t="s">
        <v>18205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28263</v>
      </c>
      <c r="C9077" s="36" t="s">
        <v>188</v>
      </c>
      <c r="D9077" s="36" t="s">
        <v>17324</v>
      </c>
      <c r="E9077" s="36" t="s">
        <v>16824</v>
      </c>
      <c r="F9077" s="36" t="s">
        <v>18205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20746</v>
      </c>
      <c r="C9078" s="36" t="s">
        <v>188</v>
      </c>
      <c r="D9078" s="36" t="s">
        <v>17547</v>
      </c>
      <c r="E9078" s="36" t="s">
        <v>16860</v>
      </c>
      <c r="F9078" s="36" t="s">
        <v>18205</v>
      </c>
      <c r="G9078" s="36" t="s">
        <v>123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28264</v>
      </c>
      <c r="C9079" s="36" t="s">
        <v>188</v>
      </c>
      <c r="D9079" s="36" t="s">
        <v>17048</v>
      </c>
      <c r="E9079" s="36" t="s">
        <v>16845</v>
      </c>
      <c r="F9079" s="36" t="s">
        <v>18205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28265</v>
      </c>
      <c r="C9080" s="36" t="s">
        <v>188</v>
      </c>
      <c r="D9080" s="36" t="s">
        <v>17049</v>
      </c>
      <c r="E9080" s="36" t="s">
        <v>16890</v>
      </c>
      <c r="F9080" s="36" t="s">
        <v>18205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15987</v>
      </c>
      <c r="C9081" s="36" t="s">
        <v>188</v>
      </c>
      <c r="D9081" s="36" t="s">
        <v>17051</v>
      </c>
      <c r="E9081" s="36" t="s">
        <v>17669</v>
      </c>
      <c r="F9081" s="36" t="s">
        <v>18205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28266</v>
      </c>
      <c r="C9082" s="36" t="s">
        <v>188</v>
      </c>
      <c r="D9082" s="36" t="s">
        <v>17470</v>
      </c>
      <c r="E9082" s="36" t="s">
        <v>20719</v>
      </c>
      <c r="F9082" s="36" t="s">
        <v>18205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20372</v>
      </c>
      <c r="C9083" s="36" t="s">
        <v>188</v>
      </c>
      <c r="D9083" s="36" t="s">
        <v>17702</v>
      </c>
      <c r="E9083" s="36" t="s">
        <v>21780</v>
      </c>
      <c r="F9083" s="36" t="s">
        <v>18205</v>
      </c>
      <c r="G9083" s="36" t="s">
        <v>123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22884</v>
      </c>
      <c r="C9084" s="36" t="s">
        <v>188</v>
      </c>
      <c r="D9084" s="36" t="s">
        <v>17349</v>
      </c>
      <c r="E9084" s="36" t="s">
        <v>16916</v>
      </c>
      <c r="F9084" s="36" t="s">
        <v>18210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23117</v>
      </c>
      <c r="C9085" s="36" t="s">
        <v>188</v>
      </c>
      <c r="D9085" s="36" t="s">
        <v>17463</v>
      </c>
      <c r="E9085" s="36" t="s">
        <v>17024</v>
      </c>
      <c r="F9085" s="36" t="s">
        <v>18210</v>
      </c>
      <c r="G9085" s="36" t="s">
        <v>123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21810</v>
      </c>
      <c r="C9086" s="36" t="s">
        <v>188</v>
      </c>
      <c r="D9086" s="36" t="s">
        <v>17048</v>
      </c>
      <c r="E9086" s="36" t="s">
        <v>16939</v>
      </c>
      <c r="F9086" s="36" t="s">
        <v>18210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23118</v>
      </c>
      <c r="C9087" s="36" t="s">
        <v>188</v>
      </c>
      <c r="D9087" s="36" t="s">
        <v>18382</v>
      </c>
      <c r="E9087" s="36" t="s">
        <v>16982</v>
      </c>
      <c r="F9087" s="36" t="s">
        <v>18210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23119</v>
      </c>
      <c r="C9088" s="36" t="s">
        <v>188</v>
      </c>
      <c r="D9088" s="36" t="s">
        <v>17057</v>
      </c>
      <c r="E9088" s="36" t="s">
        <v>17613</v>
      </c>
      <c r="F9088" s="36" t="s">
        <v>18210</v>
      </c>
      <c r="G9088" s="36" t="s">
        <v>123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28571</v>
      </c>
      <c r="C9089" s="36" t="s">
        <v>188</v>
      </c>
      <c r="D9089" s="36" t="s">
        <v>17561</v>
      </c>
      <c r="E9089" s="36" t="s">
        <v>17503</v>
      </c>
      <c r="F9089" s="36" t="s">
        <v>18210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20337</v>
      </c>
      <c r="C9090" s="36" t="s">
        <v>188</v>
      </c>
      <c r="D9090" s="36" t="s">
        <v>19276</v>
      </c>
      <c r="E9090" s="36" t="s">
        <v>18597</v>
      </c>
      <c r="F9090" s="36" t="s">
        <v>18210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/>
      <c r="B9091" s="36" t="s">
        <v>29015</v>
      </c>
      <c r="C9091" s="36" t="s">
        <v>120</v>
      </c>
      <c r="D9091" s="36" t="s">
        <v>27861</v>
      </c>
      <c r="E9091" s="36" t="s">
        <v>16960</v>
      </c>
      <c r="F9091" s="36" t="s">
        <v>18032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27511</v>
      </c>
      <c r="C9092" s="36" t="s">
        <v>120</v>
      </c>
      <c r="D9092" s="36" t="s">
        <v>29132</v>
      </c>
      <c r="E9092" s="36" t="s">
        <v>16877</v>
      </c>
      <c r="F9092" s="36" t="s">
        <v>18199</v>
      </c>
      <c r="G9092" s="36" t="s">
        <v>121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26899</v>
      </c>
      <c r="C9093" s="36" t="s">
        <v>188</v>
      </c>
      <c r="D9093" s="36" t="s">
        <v>17294</v>
      </c>
      <c r="E9093" s="36" t="s">
        <v>17103</v>
      </c>
      <c r="F9093" s="36" t="s">
        <v>18032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22297</v>
      </c>
      <c r="C9094" s="36" t="s">
        <v>120</v>
      </c>
      <c r="D9094" s="36" t="s">
        <v>22298</v>
      </c>
      <c r="E9094" s="36" t="s">
        <v>17241</v>
      </c>
      <c r="F9094" s="36" t="s">
        <v>18032</v>
      </c>
      <c r="G9094" s="36" t="s">
        <v>121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20104</v>
      </c>
      <c r="C9095" s="36" t="s">
        <v>188</v>
      </c>
      <c r="D9095" s="36" t="s">
        <v>20105</v>
      </c>
      <c r="E9095" s="36" t="s">
        <v>20106</v>
      </c>
      <c r="F9095" s="36" t="s">
        <v>18032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14011</v>
      </c>
      <c r="C9096" s="36" t="s">
        <v>188</v>
      </c>
      <c r="D9096" s="36" t="s">
        <v>18803</v>
      </c>
      <c r="E9096" s="36" t="s">
        <v>18073</v>
      </c>
      <c r="F9096" s="36" t="s">
        <v>18032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14526</v>
      </c>
      <c r="C9097" s="36" t="s">
        <v>188</v>
      </c>
      <c r="D9097" s="36" t="s">
        <v>17854</v>
      </c>
      <c r="E9097" s="36" t="s">
        <v>17070</v>
      </c>
      <c r="F9097" s="36" t="s">
        <v>18199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14527</v>
      </c>
      <c r="C9098" s="36" t="s">
        <v>188</v>
      </c>
      <c r="D9098" s="36" t="s">
        <v>18804</v>
      </c>
      <c r="E9098" s="36" t="s">
        <v>18598</v>
      </c>
      <c r="F9098" s="36" t="s">
        <v>18199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25703</v>
      </c>
      <c r="C9099" s="36" t="s">
        <v>188</v>
      </c>
      <c r="D9099" s="36" t="s">
        <v>21826</v>
      </c>
      <c r="E9099" s="36" t="s">
        <v>17563</v>
      </c>
      <c r="F9099" s="36" t="s">
        <v>18251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14012</v>
      </c>
      <c r="C9100" s="36" t="s">
        <v>188</v>
      </c>
      <c r="D9100" s="36" t="s">
        <v>18796</v>
      </c>
      <c r="E9100" s="36" t="s">
        <v>17664</v>
      </c>
      <c r="F9100" s="36" t="s">
        <v>18264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14013</v>
      </c>
      <c r="C9101" s="36" t="s">
        <v>188</v>
      </c>
      <c r="D9101" s="36" t="s">
        <v>18796</v>
      </c>
      <c r="E9101" s="36" t="s">
        <v>18512</v>
      </c>
      <c r="F9101" s="36" t="s">
        <v>18253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/>
      <c r="B9102" s="36" t="s">
        <v>20390</v>
      </c>
      <c r="C9102" s="36" t="s">
        <v>120</v>
      </c>
      <c r="D9102" s="36" t="s">
        <v>22485</v>
      </c>
      <c r="E9102" s="36" t="s">
        <v>17999</v>
      </c>
      <c r="F9102" s="36" t="s">
        <v>18032</v>
      </c>
      <c r="G9102" s="36" t="s">
        <v>121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20254</v>
      </c>
      <c r="C9103" s="36" t="s">
        <v>120</v>
      </c>
      <c r="D9103" s="36" t="s">
        <v>22491</v>
      </c>
      <c r="E9103" s="36" t="s">
        <v>25405</v>
      </c>
      <c r="F9103" s="36" t="s">
        <v>18032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20434</v>
      </c>
      <c r="C9104" s="36" t="s">
        <v>120</v>
      </c>
      <c r="D9104" s="36" t="s">
        <v>22487</v>
      </c>
      <c r="E9104" s="36" t="s">
        <v>16993</v>
      </c>
      <c r="F9104" s="36" t="s">
        <v>18032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25812</v>
      </c>
      <c r="C9105" s="36" t="s">
        <v>120</v>
      </c>
      <c r="D9105" s="36" t="s">
        <v>16961</v>
      </c>
      <c r="E9105" s="36" t="s">
        <v>17382</v>
      </c>
      <c r="F9105" s="36" t="s">
        <v>18032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24041</v>
      </c>
      <c r="C9106" s="36" t="s">
        <v>120</v>
      </c>
      <c r="D9106" s="36" t="s">
        <v>22492</v>
      </c>
      <c r="E9106" s="36" t="s">
        <v>20401</v>
      </c>
      <c r="F9106" s="36" t="s">
        <v>18032</v>
      </c>
      <c r="G9106" s="36" t="s">
        <v>121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22938</v>
      </c>
      <c r="C9107" s="36" t="s">
        <v>120</v>
      </c>
      <c r="D9107" s="36" t="s">
        <v>22493</v>
      </c>
      <c r="E9107" s="36" t="s">
        <v>17398</v>
      </c>
      <c r="F9107" s="36" t="s">
        <v>18032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22939</v>
      </c>
      <c r="C9108" s="36" t="s">
        <v>120</v>
      </c>
      <c r="D9108" s="36" t="s">
        <v>22669</v>
      </c>
      <c r="E9108" s="36" t="s">
        <v>17040</v>
      </c>
      <c r="F9108" s="36" t="s">
        <v>18032</v>
      </c>
      <c r="G9108" s="36" t="s">
        <v>121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21471</v>
      </c>
      <c r="C9109" s="36" t="s">
        <v>120</v>
      </c>
      <c r="D9109" s="36" t="s">
        <v>16965</v>
      </c>
      <c r="E9109" s="36" t="s">
        <v>17088</v>
      </c>
      <c r="F9109" s="36" t="s">
        <v>18032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21312</v>
      </c>
      <c r="C9110" s="36" t="s">
        <v>120</v>
      </c>
      <c r="D9110" s="36" t="s">
        <v>16978</v>
      </c>
      <c r="E9110" s="36" t="s">
        <v>17152</v>
      </c>
      <c r="F9110" s="36" t="s">
        <v>18032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24042</v>
      </c>
      <c r="C9111" s="36" t="s">
        <v>120</v>
      </c>
      <c r="D9111" s="36" t="s">
        <v>23395</v>
      </c>
      <c r="E9111" s="36" t="s">
        <v>16838</v>
      </c>
      <c r="F9111" s="36" t="s">
        <v>18032</v>
      </c>
      <c r="G9111" s="36" t="s">
        <v>121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20881</v>
      </c>
      <c r="C9112" s="36" t="s">
        <v>120</v>
      </c>
      <c r="D9112" s="36" t="s">
        <v>21044</v>
      </c>
      <c r="E9112" s="36" t="s">
        <v>16967</v>
      </c>
      <c r="F9112" s="36" t="s">
        <v>18032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23170</v>
      </c>
      <c r="C9113" s="36" t="s">
        <v>120</v>
      </c>
      <c r="D9113" s="36" t="s">
        <v>16983</v>
      </c>
      <c r="E9113" s="36" t="s">
        <v>16970</v>
      </c>
      <c r="F9113" s="36" t="s">
        <v>18032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23352</v>
      </c>
      <c r="C9114" s="36" t="s">
        <v>120</v>
      </c>
      <c r="D9114" s="36" t="s">
        <v>16988</v>
      </c>
      <c r="E9114" s="36" t="s">
        <v>17022</v>
      </c>
      <c r="F9114" s="36" t="s">
        <v>18032</v>
      </c>
      <c r="G9114" s="36" t="s">
        <v>121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23353</v>
      </c>
      <c r="C9115" s="36" t="s">
        <v>120</v>
      </c>
      <c r="D9115" s="36" t="s">
        <v>23354</v>
      </c>
      <c r="E9115" s="36" t="s">
        <v>17141</v>
      </c>
      <c r="F9115" s="36" t="s">
        <v>18032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24043</v>
      </c>
      <c r="C9116" s="36" t="s">
        <v>120</v>
      </c>
      <c r="D9116" s="36" t="s">
        <v>16990</v>
      </c>
      <c r="E9116" s="36" t="s">
        <v>16962</v>
      </c>
      <c r="F9116" s="36" t="s">
        <v>18032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27164</v>
      </c>
      <c r="C9117" s="36" t="s">
        <v>120</v>
      </c>
      <c r="D9117" s="36" t="s">
        <v>23237</v>
      </c>
      <c r="E9117" s="36" t="s">
        <v>16878</v>
      </c>
      <c r="F9117" s="36" t="s">
        <v>18032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27165</v>
      </c>
      <c r="C9118" s="36" t="s">
        <v>120</v>
      </c>
      <c r="D9118" s="36" t="s">
        <v>18612</v>
      </c>
      <c r="E9118" s="36" t="s">
        <v>16912</v>
      </c>
      <c r="F9118" s="36" t="s">
        <v>18032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27512</v>
      </c>
      <c r="C9119" s="36" t="s">
        <v>120</v>
      </c>
      <c r="D9119" s="36" t="s">
        <v>16983</v>
      </c>
      <c r="E9119" s="36" t="s">
        <v>17999</v>
      </c>
      <c r="F9119" s="36" t="s">
        <v>18199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25510</v>
      </c>
      <c r="C9120" s="36" t="s">
        <v>120</v>
      </c>
      <c r="D9120" s="36" t="s">
        <v>21046</v>
      </c>
      <c r="E9120" s="36" t="s">
        <v>17053</v>
      </c>
      <c r="F9120" s="36" t="s">
        <v>18199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20373</v>
      </c>
      <c r="C9121" s="36" t="s">
        <v>120</v>
      </c>
      <c r="D9121" s="36" t="s">
        <v>22605</v>
      </c>
      <c r="E9121" s="36" t="s">
        <v>17188</v>
      </c>
      <c r="F9121" s="36" t="s">
        <v>18205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18978</v>
      </c>
      <c r="C9122" s="36" t="s">
        <v>188</v>
      </c>
      <c r="D9122" s="36" t="s">
        <v>22484</v>
      </c>
      <c r="E9122" s="36" t="s">
        <v>16912</v>
      </c>
      <c r="F9122" s="36" t="s">
        <v>18032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20994</v>
      </c>
      <c r="C9123" s="36" t="s">
        <v>188</v>
      </c>
      <c r="D9123" s="36" t="s">
        <v>22486</v>
      </c>
      <c r="E9123" s="36" t="s">
        <v>16883</v>
      </c>
      <c r="F9123" s="36" t="s">
        <v>18032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23393</v>
      </c>
      <c r="C9124" s="36" t="s">
        <v>188</v>
      </c>
      <c r="D9124" s="36" t="s">
        <v>22493</v>
      </c>
      <c r="E9124" s="36" t="s">
        <v>17136</v>
      </c>
      <c r="F9124" s="36" t="s">
        <v>18032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22970</v>
      </c>
      <c r="C9125" s="36" t="s">
        <v>188</v>
      </c>
      <c r="D9125" s="36" t="s">
        <v>22669</v>
      </c>
      <c r="E9125" s="36" t="s">
        <v>16879</v>
      </c>
      <c r="F9125" s="36" t="s">
        <v>18032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22549</v>
      </c>
      <c r="C9126" s="36" t="s">
        <v>188</v>
      </c>
      <c r="D9126" s="36" t="s">
        <v>16965</v>
      </c>
      <c r="E9126" s="36" t="s">
        <v>17298</v>
      </c>
      <c r="F9126" s="36" t="s">
        <v>18032</v>
      </c>
      <c r="G9126" s="36" t="s">
        <v>123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23394</v>
      </c>
      <c r="C9127" s="36" t="s">
        <v>188</v>
      </c>
      <c r="D9127" s="36" t="s">
        <v>23395</v>
      </c>
      <c r="E9127" s="36" t="s">
        <v>16845</v>
      </c>
      <c r="F9127" s="36" t="s">
        <v>18032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26096</v>
      </c>
      <c r="C9128" s="36" t="s">
        <v>188</v>
      </c>
      <c r="D9128" s="36" t="s">
        <v>21044</v>
      </c>
      <c r="E9128" s="36" t="s">
        <v>17358</v>
      </c>
      <c r="F9128" s="36" t="s">
        <v>18032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24408</v>
      </c>
      <c r="C9129" s="36" t="s">
        <v>188</v>
      </c>
      <c r="D9129" s="36" t="s">
        <v>16983</v>
      </c>
      <c r="E9129" s="36" t="s">
        <v>16826</v>
      </c>
      <c r="F9129" s="36" t="s">
        <v>18032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24691</v>
      </c>
      <c r="C9130" s="36" t="s">
        <v>188</v>
      </c>
      <c r="D9130" s="36" t="s">
        <v>16988</v>
      </c>
      <c r="E9130" s="36" t="s">
        <v>17025</v>
      </c>
      <c r="F9130" s="36" t="s">
        <v>18032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27994</v>
      </c>
      <c r="C9131" s="36" t="s">
        <v>188</v>
      </c>
      <c r="D9131" s="36" t="s">
        <v>22493</v>
      </c>
      <c r="E9131" s="36" t="s">
        <v>17006</v>
      </c>
      <c r="F9131" s="36" t="s">
        <v>18199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27995</v>
      </c>
      <c r="C9132" s="36" t="s">
        <v>188</v>
      </c>
      <c r="D9132" s="36" t="s">
        <v>16965</v>
      </c>
      <c r="E9132" s="36" t="s">
        <v>17006</v>
      </c>
      <c r="F9132" s="36" t="s">
        <v>18199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27996</v>
      </c>
      <c r="C9133" s="36" t="s">
        <v>188</v>
      </c>
      <c r="D9133" s="36" t="s">
        <v>23395</v>
      </c>
      <c r="E9133" s="36" t="s">
        <v>16841</v>
      </c>
      <c r="F9133" s="36" t="s">
        <v>18199</v>
      </c>
      <c r="G9133" s="36" t="s">
        <v>123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27997</v>
      </c>
      <c r="C9134" s="36" t="s">
        <v>188</v>
      </c>
      <c r="D9134" s="36" t="s">
        <v>21044</v>
      </c>
      <c r="E9134" s="36" t="s">
        <v>16963</v>
      </c>
      <c r="F9134" s="36" t="s">
        <v>18199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25249</v>
      </c>
      <c r="C9135" s="36" t="s">
        <v>188</v>
      </c>
      <c r="D9135" s="36" t="s">
        <v>16983</v>
      </c>
      <c r="E9135" s="36" t="s">
        <v>16933</v>
      </c>
      <c r="F9135" s="36" t="s">
        <v>18199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27998</v>
      </c>
      <c r="C9136" s="36" t="s">
        <v>188</v>
      </c>
      <c r="D9136" s="36" t="s">
        <v>16980</v>
      </c>
      <c r="E9136" s="36" t="s">
        <v>16935</v>
      </c>
      <c r="F9136" s="36" t="s">
        <v>18199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25250</v>
      </c>
      <c r="C9137" s="36" t="s">
        <v>188</v>
      </c>
      <c r="D9137" s="36" t="s">
        <v>16988</v>
      </c>
      <c r="E9137" s="36" t="s">
        <v>17207</v>
      </c>
      <c r="F9137" s="36" t="s">
        <v>18199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20374</v>
      </c>
      <c r="C9138" s="36" t="s">
        <v>188</v>
      </c>
      <c r="D9138" s="36" t="s">
        <v>22605</v>
      </c>
      <c r="E9138" s="36" t="s">
        <v>19086</v>
      </c>
      <c r="F9138" s="36" t="s">
        <v>18205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13433</v>
      </c>
      <c r="C9139" s="36" t="s">
        <v>120</v>
      </c>
      <c r="D9139" s="36" t="s">
        <v>18784</v>
      </c>
      <c r="E9139" s="36" t="s">
        <v>17484</v>
      </c>
      <c r="F9139" s="36" t="s">
        <v>18032</v>
      </c>
      <c r="G9139" s="36" t="s">
        <v>121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12883</v>
      </c>
      <c r="C9140" s="36" t="s">
        <v>120</v>
      </c>
      <c r="D9140" s="36" t="s">
        <v>18786</v>
      </c>
      <c r="E9140" s="36" t="s">
        <v>16939</v>
      </c>
      <c r="F9140" s="36" t="s">
        <v>18032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14587</v>
      </c>
      <c r="C9141" s="36" t="s">
        <v>120</v>
      </c>
      <c r="D9141" s="36" t="s">
        <v>17924</v>
      </c>
      <c r="E9141" s="36" t="s">
        <v>17006</v>
      </c>
      <c r="F9141" s="36" t="s">
        <v>18251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12884</v>
      </c>
      <c r="C9142" s="36" t="s">
        <v>188</v>
      </c>
      <c r="D9142" s="36" t="s">
        <v>18600</v>
      </c>
      <c r="E9142" s="36" t="s">
        <v>16870</v>
      </c>
      <c r="F9142" s="36" t="s">
        <v>18032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26900</v>
      </c>
      <c r="C9143" s="36" t="s">
        <v>188</v>
      </c>
      <c r="D9143" s="36" t="s">
        <v>19822</v>
      </c>
      <c r="E9143" s="36" t="s">
        <v>16929</v>
      </c>
      <c r="F9143" s="36" t="s">
        <v>18032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14588</v>
      </c>
      <c r="C9144" s="36" t="s">
        <v>188</v>
      </c>
      <c r="D9144" s="36" t="s">
        <v>17418</v>
      </c>
      <c r="E9144" s="36" t="s">
        <v>17603</v>
      </c>
      <c r="F9144" s="36" t="s">
        <v>18251</v>
      </c>
      <c r="G9144" s="36" t="s">
        <v>123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14589</v>
      </c>
      <c r="C9145" s="36" t="s">
        <v>188</v>
      </c>
      <c r="D9145" s="36" t="s">
        <v>17728</v>
      </c>
      <c r="E9145" s="36" t="s">
        <v>17159</v>
      </c>
      <c r="F9145" s="36" t="s">
        <v>18251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23793</v>
      </c>
      <c r="C9146" s="36" t="s">
        <v>120</v>
      </c>
      <c r="D9146" s="36" t="s">
        <v>17212</v>
      </c>
      <c r="E9146" s="36" t="s">
        <v>16960</v>
      </c>
      <c r="F9146" s="36" t="s">
        <v>18032</v>
      </c>
      <c r="G9146" s="36" t="s">
        <v>121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23726</v>
      </c>
      <c r="C9147" s="36" t="s">
        <v>120</v>
      </c>
      <c r="D9147" s="36" t="s">
        <v>17212</v>
      </c>
      <c r="E9147" s="36" t="s">
        <v>16827</v>
      </c>
      <c r="F9147" s="36" t="s">
        <v>18265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23887</v>
      </c>
      <c r="C9148" s="36" t="s">
        <v>188</v>
      </c>
      <c r="D9148" s="36" t="s">
        <v>17234</v>
      </c>
      <c r="E9148" s="36" t="s">
        <v>16827</v>
      </c>
      <c r="F9148" s="36" t="s">
        <v>18265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/>
      <c r="B9149" s="36" t="s">
        <v>21439</v>
      </c>
      <c r="C9149" s="36" t="s">
        <v>120</v>
      </c>
      <c r="D9149" s="36" t="s">
        <v>22129</v>
      </c>
      <c r="E9149" s="36" t="s">
        <v>17675</v>
      </c>
      <c r="F9149" s="36" t="s">
        <v>18032</v>
      </c>
      <c r="G9149" s="36" t="s">
        <v>121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27513</v>
      </c>
      <c r="C9150" s="36" t="s">
        <v>120</v>
      </c>
      <c r="D9150" s="36" t="s">
        <v>27514</v>
      </c>
      <c r="E9150" s="36" t="s">
        <v>16940</v>
      </c>
      <c r="F9150" s="36" t="s">
        <v>18199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27515</v>
      </c>
      <c r="C9151" s="36" t="s">
        <v>120</v>
      </c>
      <c r="D9151" s="36" t="s">
        <v>27516</v>
      </c>
      <c r="E9151" s="36" t="s">
        <v>17675</v>
      </c>
      <c r="F9151" s="36" t="s">
        <v>18199</v>
      </c>
      <c r="G9151" s="36" t="s">
        <v>121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27517</v>
      </c>
      <c r="C9152" s="36" t="s">
        <v>120</v>
      </c>
      <c r="D9152" s="36" t="s">
        <v>27518</v>
      </c>
      <c r="E9152" s="36" t="s">
        <v>17675</v>
      </c>
      <c r="F9152" s="36" t="s">
        <v>18199</v>
      </c>
      <c r="G9152" s="36" t="s">
        <v>121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27519</v>
      </c>
      <c r="C9153" s="36" t="s">
        <v>120</v>
      </c>
      <c r="D9153" s="36" t="s">
        <v>27520</v>
      </c>
      <c r="E9153" s="36" t="s">
        <v>17058</v>
      </c>
      <c r="F9153" s="36" t="s">
        <v>18199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9699</v>
      </c>
      <c r="C9154" s="36" t="s">
        <v>120</v>
      </c>
      <c r="D9154" s="36" t="s">
        <v>22269</v>
      </c>
      <c r="E9154" s="36" t="s">
        <v>18760</v>
      </c>
      <c r="F9154" s="36" t="s">
        <v>18251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16323</v>
      </c>
      <c r="C9155" s="36" t="s">
        <v>188</v>
      </c>
      <c r="D9155" s="36" t="s">
        <v>22128</v>
      </c>
      <c r="E9155" s="36" t="s">
        <v>16957</v>
      </c>
      <c r="F9155" s="36" t="s">
        <v>18032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14177</v>
      </c>
      <c r="C9156" s="36" t="s">
        <v>188</v>
      </c>
      <c r="D9156" s="36" t="s">
        <v>22129</v>
      </c>
      <c r="E9156" s="36" t="s">
        <v>17390</v>
      </c>
      <c r="F9156" s="36" t="s">
        <v>18032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27999</v>
      </c>
      <c r="C9157" s="36" t="s">
        <v>188</v>
      </c>
      <c r="D9157" s="36" t="s">
        <v>28000</v>
      </c>
      <c r="E9157" s="36" t="s">
        <v>17141</v>
      </c>
      <c r="F9157" s="36" t="s">
        <v>18199</v>
      </c>
      <c r="G9157" s="36" t="s">
        <v>123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28001</v>
      </c>
      <c r="C9158" s="36" t="s">
        <v>188</v>
      </c>
      <c r="D9158" s="36" t="s">
        <v>28002</v>
      </c>
      <c r="E9158" s="36" t="s">
        <v>17196</v>
      </c>
      <c r="F9158" s="36" t="s">
        <v>18199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15887</v>
      </c>
      <c r="C9159" s="36" t="s">
        <v>188</v>
      </c>
      <c r="D9159" s="36" t="s">
        <v>22173</v>
      </c>
      <c r="E9159" s="36" t="s">
        <v>17190</v>
      </c>
      <c r="F9159" s="36" t="s">
        <v>18199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28003</v>
      </c>
      <c r="C9160" s="36" t="s">
        <v>188</v>
      </c>
      <c r="D9160" s="36" t="s">
        <v>28004</v>
      </c>
      <c r="E9160" s="36" t="s">
        <v>16969</v>
      </c>
      <c r="F9160" s="36" t="s">
        <v>18199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28005</v>
      </c>
      <c r="C9161" s="36" t="s">
        <v>188</v>
      </c>
      <c r="D9161" s="36" t="s">
        <v>28006</v>
      </c>
      <c r="E9161" s="36" t="s">
        <v>17899</v>
      </c>
      <c r="F9161" s="36" t="s">
        <v>18199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28007</v>
      </c>
      <c r="C9162" s="36" t="s">
        <v>188</v>
      </c>
      <c r="D9162" s="36" t="s">
        <v>27514</v>
      </c>
      <c r="E9162" s="36" t="s">
        <v>17087</v>
      </c>
      <c r="F9162" s="36" t="s">
        <v>18199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15988</v>
      </c>
      <c r="C9163" s="36" t="s">
        <v>188</v>
      </c>
      <c r="D9163" s="36" t="s">
        <v>22220</v>
      </c>
      <c r="E9163" s="36" t="s">
        <v>17021</v>
      </c>
      <c r="F9163" s="36" t="s">
        <v>18205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8525</v>
      </c>
      <c r="C9164" s="36" t="s">
        <v>188</v>
      </c>
      <c r="D9164" s="36" t="s">
        <v>22270</v>
      </c>
      <c r="E9164" s="36" t="s">
        <v>16912</v>
      </c>
      <c r="F9164" s="36" t="s">
        <v>18251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14213</v>
      </c>
      <c r="C9165" s="36" t="s">
        <v>120</v>
      </c>
      <c r="D9165" s="36" t="s">
        <v>17046</v>
      </c>
      <c r="E9165" s="36" t="s">
        <v>16906</v>
      </c>
      <c r="F9165" s="36" t="s">
        <v>18032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14459</v>
      </c>
      <c r="C9166" s="36" t="s">
        <v>120</v>
      </c>
      <c r="D9166" s="36" t="s">
        <v>17547</v>
      </c>
      <c r="E9166" s="36" t="s">
        <v>16895</v>
      </c>
      <c r="F9166" s="36" t="s">
        <v>18032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14178</v>
      </c>
      <c r="C9167" s="36" t="s">
        <v>120</v>
      </c>
      <c r="D9167" s="36" t="s">
        <v>17559</v>
      </c>
      <c r="E9167" s="36" t="s">
        <v>16895</v>
      </c>
      <c r="F9167" s="36" t="s">
        <v>18032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14460</v>
      </c>
      <c r="C9168" s="36" t="s">
        <v>120</v>
      </c>
      <c r="D9168" s="36" t="s">
        <v>18074</v>
      </c>
      <c r="E9168" s="36" t="s">
        <v>16836</v>
      </c>
      <c r="F9168" s="36" t="s">
        <v>18032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19749</v>
      </c>
      <c r="C9169" s="36" t="s">
        <v>120</v>
      </c>
      <c r="D9169" s="36" t="s">
        <v>17054</v>
      </c>
      <c r="E9169" s="36" t="s">
        <v>27166</v>
      </c>
      <c r="F9169" s="36" t="s">
        <v>18032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16523</v>
      </c>
      <c r="C9170" s="36" t="s">
        <v>120</v>
      </c>
      <c r="D9170" s="36" t="s">
        <v>17059</v>
      </c>
      <c r="E9170" s="36" t="s">
        <v>18242</v>
      </c>
      <c r="F9170" s="36" t="s">
        <v>18032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20255</v>
      </c>
      <c r="C9171" s="36" t="s">
        <v>120</v>
      </c>
      <c r="D9171" s="36" t="s">
        <v>17060</v>
      </c>
      <c r="E9171" s="36" t="s">
        <v>27167</v>
      </c>
      <c r="F9171" s="36" t="s">
        <v>18032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19750</v>
      </c>
      <c r="C9172" s="36" t="s">
        <v>120</v>
      </c>
      <c r="D9172" s="36" t="s">
        <v>17330</v>
      </c>
      <c r="E9172" s="36" t="s">
        <v>16835</v>
      </c>
      <c r="F9172" s="36" t="s">
        <v>18032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20435</v>
      </c>
      <c r="C9173" s="36" t="s">
        <v>120</v>
      </c>
      <c r="D9173" s="36" t="s">
        <v>17470</v>
      </c>
      <c r="E9173" s="36" t="s">
        <v>17406</v>
      </c>
      <c r="F9173" s="36" t="s">
        <v>18032</v>
      </c>
      <c r="G9173" s="36" t="s">
        <v>121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19751</v>
      </c>
      <c r="C9174" s="36" t="s">
        <v>120</v>
      </c>
      <c r="D9174" s="36" t="s">
        <v>17560</v>
      </c>
      <c r="E9174" s="36" t="s">
        <v>16898</v>
      </c>
      <c r="F9174" s="36" t="s">
        <v>18032</v>
      </c>
      <c r="G9174" s="36" t="s">
        <v>121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20256</v>
      </c>
      <c r="C9175" s="36" t="s">
        <v>120</v>
      </c>
      <c r="D9175" s="36" t="s">
        <v>17331</v>
      </c>
      <c r="E9175" s="36" t="s">
        <v>18582</v>
      </c>
      <c r="F9175" s="36" t="s">
        <v>18032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19863</v>
      </c>
      <c r="C9176" s="36" t="s">
        <v>120</v>
      </c>
      <c r="D9176" s="36" t="s">
        <v>17472</v>
      </c>
      <c r="E9176" s="36" t="s">
        <v>19202</v>
      </c>
      <c r="F9176" s="36" t="s">
        <v>18032</v>
      </c>
      <c r="G9176" s="36" t="s">
        <v>121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16783</v>
      </c>
      <c r="C9177" s="36" t="s">
        <v>120</v>
      </c>
      <c r="D9177" s="36" t="s">
        <v>17474</v>
      </c>
      <c r="E9177" s="36" t="s">
        <v>18370</v>
      </c>
      <c r="F9177" s="36" t="s">
        <v>18032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16662</v>
      </c>
      <c r="C9178" s="36" t="s">
        <v>120</v>
      </c>
      <c r="D9178" s="36" t="s">
        <v>17549</v>
      </c>
      <c r="E9178" s="36" t="s">
        <v>16948</v>
      </c>
      <c r="F9178" s="36" t="s">
        <v>18032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20599</v>
      </c>
      <c r="C9179" s="36" t="s">
        <v>120</v>
      </c>
      <c r="D9179" s="36" t="s">
        <v>17550</v>
      </c>
      <c r="E9179" s="36" t="s">
        <v>17336</v>
      </c>
      <c r="F9179" s="36" t="s">
        <v>18032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19050</v>
      </c>
      <c r="C9180" s="36" t="s">
        <v>120</v>
      </c>
      <c r="D9180" s="36" t="s">
        <v>17552</v>
      </c>
      <c r="E9180" s="36" t="s">
        <v>17674</v>
      </c>
      <c r="F9180" s="36" t="s">
        <v>18032</v>
      </c>
      <c r="G9180" s="36" t="s">
        <v>121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22319</v>
      </c>
      <c r="C9181" s="36" t="s">
        <v>120</v>
      </c>
      <c r="D9181" s="36" t="s">
        <v>18070</v>
      </c>
      <c r="E9181" s="36" t="s">
        <v>17504</v>
      </c>
      <c r="F9181" s="36" t="s">
        <v>18032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22511</v>
      </c>
      <c r="C9182" s="36" t="s">
        <v>120</v>
      </c>
      <c r="D9182" s="36" t="s">
        <v>17699</v>
      </c>
      <c r="E9182" s="36" t="s">
        <v>16939</v>
      </c>
      <c r="F9182" s="36" t="s">
        <v>18032</v>
      </c>
      <c r="G9182" s="36" t="s">
        <v>121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19051</v>
      </c>
      <c r="C9183" s="36" t="s">
        <v>120</v>
      </c>
      <c r="D9183" s="36" t="s">
        <v>17354</v>
      </c>
      <c r="E9183" s="36" t="s">
        <v>16969</v>
      </c>
      <c r="F9183" s="36" t="s">
        <v>18032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20436</v>
      </c>
      <c r="C9184" s="36" t="s">
        <v>120</v>
      </c>
      <c r="D9184" s="36" t="s">
        <v>17701</v>
      </c>
      <c r="E9184" s="36" t="s">
        <v>17121</v>
      </c>
      <c r="F9184" s="36" t="s">
        <v>18032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20257</v>
      </c>
      <c r="C9185" s="36" t="s">
        <v>120</v>
      </c>
      <c r="D9185" s="36" t="s">
        <v>17355</v>
      </c>
      <c r="E9185" s="36" t="s">
        <v>17106</v>
      </c>
      <c r="F9185" s="36" t="s">
        <v>18032</v>
      </c>
      <c r="G9185" s="36" t="s">
        <v>121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24715</v>
      </c>
      <c r="C9186" s="36" t="s">
        <v>120</v>
      </c>
      <c r="D9186" s="36" t="s">
        <v>17702</v>
      </c>
      <c r="E9186" s="36" t="s">
        <v>17141</v>
      </c>
      <c r="F9186" s="36" t="s">
        <v>18032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25459</v>
      </c>
      <c r="C9187" s="36" t="s">
        <v>120</v>
      </c>
      <c r="D9187" s="36" t="s">
        <v>17356</v>
      </c>
      <c r="E9187" s="36" t="s">
        <v>16881</v>
      </c>
      <c r="F9187" s="36" t="s">
        <v>18032</v>
      </c>
      <c r="G9187" s="36" t="s">
        <v>121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27168</v>
      </c>
      <c r="C9188" s="36" t="s">
        <v>120</v>
      </c>
      <c r="D9188" s="36" t="s">
        <v>17266</v>
      </c>
      <c r="E9188" s="36" t="s">
        <v>16920</v>
      </c>
      <c r="F9188" s="36" t="s">
        <v>18032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27169</v>
      </c>
      <c r="C9189" s="36" t="s">
        <v>120</v>
      </c>
      <c r="D9189" s="36" t="s">
        <v>17267</v>
      </c>
      <c r="E9189" s="36" t="s">
        <v>17170</v>
      </c>
      <c r="F9189" s="36" t="s">
        <v>18032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27170</v>
      </c>
      <c r="C9190" s="36" t="s">
        <v>120</v>
      </c>
      <c r="D9190" s="36" t="s">
        <v>17275</v>
      </c>
      <c r="E9190" s="36" t="s">
        <v>16823</v>
      </c>
      <c r="F9190" s="36" t="s">
        <v>18032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27521</v>
      </c>
      <c r="C9191" s="36" t="s">
        <v>120</v>
      </c>
      <c r="D9191" s="36" t="s">
        <v>27522</v>
      </c>
      <c r="E9191" s="36" t="s">
        <v>16822</v>
      </c>
      <c r="F9191" s="36" t="s">
        <v>18199</v>
      </c>
      <c r="G9191" s="36" t="s">
        <v>121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27523</v>
      </c>
      <c r="C9192" s="36" t="s">
        <v>120</v>
      </c>
      <c r="D9192" s="36" t="s">
        <v>27524</v>
      </c>
      <c r="E9192" s="36" t="s">
        <v>16819</v>
      </c>
      <c r="F9192" s="36" t="s">
        <v>18199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27525</v>
      </c>
      <c r="C9193" s="36" t="s">
        <v>120</v>
      </c>
      <c r="D9193" s="36" t="s">
        <v>27526</v>
      </c>
      <c r="E9193" s="36" t="s">
        <v>16819</v>
      </c>
      <c r="F9193" s="36" t="s">
        <v>18199</v>
      </c>
      <c r="G9193" s="36" t="s">
        <v>121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21375</v>
      </c>
      <c r="C9194" s="36" t="s">
        <v>120</v>
      </c>
      <c r="D9194" s="36" t="s">
        <v>17871</v>
      </c>
      <c r="E9194" s="36" t="s">
        <v>16840</v>
      </c>
      <c r="F9194" s="36" t="s">
        <v>18199</v>
      </c>
      <c r="G9194" s="36" t="s">
        <v>121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21376</v>
      </c>
      <c r="C9195" s="36" t="s">
        <v>120</v>
      </c>
      <c r="D9195" s="36" t="s">
        <v>17873</v>
      </c>
      <c r="E9195" s="36" t="s">
        <v>16819</v>
      </c>
      <c r="F9195" s="36" t="s">
        <v>18199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21377</v>
      </c>
      <c r="C9196" s="36" t="s">
        <v>120</v>
      </c>
      <c r="D9196" s="36" t="s">
        <v>17958</v>
      </c>
      <c r="E9196" s="36" t="s">
        <v>27527</v>
      </c>
      <c r="F9196" s="36" t="s">
        <v>18199</v>
      </c>
      <c r="G9196" s="36" t="s">
        <v>121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21378</v>
      </c>
      <c r="C9197" s="36" t="s">
        <v>120</v>
      </c>
      <c r="D9197" s="36" t="s">
        <v>17595</v>
      </c>
      <c r="E9197" s="36" t="s">
        <v>16819</v>
      </c>
      <c r="F9197" s="36" t="s">
        <v>18199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21379</v>
      </c>
      <c r="C9198" s="36" t="s">
        <v>120</v>
      </c>
      <c r="D9198" s="36" t="s">
        <v>17594</v>
      </c>
      <c r="E9198" s="36" t="s">
        <v>16845</v>
      </c>
      <c r="F9198" s="36" t="s">
        <v>18199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21380</v>
      </c>
      <c r="C9199" s="36" t="s">
        <v>120</v>
      </c>
      <c r="D9199" s="36" t="s">
        <v>17597</v>
      </c>
      <c r="E9199" s="36" t="s">
        <v>17966</v>
      </c>
      <c r="F9199" s="36" t="s">
        <v>18199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21381</v>
      </c>
      <c r="C9200" s="36" t="s">
        <v>120</v>
      </c>
      <c r="D9200" s="36" t="s">
        <v>17598</v>
      </c>
      <c r="E9200" s="36" t="s">
        <v>16823</v>
      </c>
      <c r="F9200" s="36" t="s">
        <v>18199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21760</v>
      </c>
      <c r="C9201" s="36" t="s">
        <v>120</v>
      </c>
      <c r="D9201" s="36" t="s">
        <v>21761</v>
      </c>
      <c r="E9201" s="36" t="s">
        <v>17028</v>
      </c>
      <c r="F9201" s="36" t="s">
        <v>18199</v>
      </c>
      <c r="G9201" s="36" t="s">
        <v>121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24742</v>
      </c>
      <c r="C9202" s="36" t="s">
        <v>120</v>
      </c>
      <c r="D9202" s="36" t="s">
        <v>24156</v>
      </c>
      <c r="E9202" s="36" t="s">
        <v>17225</v>
      </c>
      <c r="F9202" s="36" t="s">
        <v>18199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15888</v>
      </c>
      <c r="C9203" s="36" t="s">
        <v>120</v>
      </c>
      <c r="D9203" s="36" t="s">
        <v>18599</v>
      </c>
      <c r="E9203" s="36" t="s">
        <v>19662</v>
      </c>
      <c r="F9203" s="36" t="s">
        <v>18199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24743</v>
      </c>
      <c r="C9204" s="36" t="s">
        <v>120</v>
      </c>
      <c r="D9204" s="36" t="s">
        <v>24744</v>
      </c>
      <c r="E9204" s="36" t="s">
        <v>23991</v>
      </c>
      <c r="F9204" s="36" t="s">
        <v>18199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24186</v>
      </c>
      <c r="C9205" s="36" t="s">
        <v>120</v>
      </c>
      <c r="D9205" s="36" t="s">
        <v>24187</v>
      </c>
      <c r="E9205" s="36" t="s">
        <v>24708</v>
      </c>
      <c r="F9205" s="36" t="s">
        <v>18199</v>
      </c>
      <c r="G9205" s="36" t="s">
        <v>121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23435</v>
      </c>
      <c r="C9206" s="36" t="s">
        <v>120</v>
      </c>
      <c r="D9206" s="36" t="s">
        <v>23436</v>
      </c>
      <c r="E9206" s="36" t="s">
        <v>17497</v>
      </c>
      <c r="F9206" s="36" t="s">
        <v>18199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23437</v>
      </c>
      <c r="C9207" s="36" t="s">
        <v>120</v>
      </c>
      <c r="D9207" s="36" t="s">
        <v>23438</v>
      </c>
      <c r="E9207" s="36" t="s">
        <v>17031</v>
      </c>
      <c r="F9207" s="36" t="s">
        <v>18199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24188</v>
      </c>
      <c r="C9208" s="36" t="s">
        <v>120</v>
      </c>
      <c r="D9208" s="36" t="s">
        <v>24189</v>
      </c>
      <c r="E9208" s="36" t="s">
        <v>18806</v>
      </c>
      <c r="F9208" s="36" t="s">
        <v>18199</v>
      </c>
      <c r="G9208" s="36" t="s">
        <v>121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25526</v>
      </c>
      <c r="C9209" s="36" t="s">
        <v>120</v>
      </c>
      <c r="D9209" s="36" t="s">
        <v>25527</v>
      </c>
      <c r="E9209" s="36" t="s">
        <v>17092</v>
      </c>
      <c r="F9209" s="36" t="s">
        <v>18199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24190</v>
      </c>
      <c r="C9210" s="36" t="s">
        <v>120</v>
      </c>
      <c r="D9210" s="36" t="s">
        <v>24191</v>
      </c>
      <c r="E9210" s="36" t="s">
        <v>16835</v>
      </c>
      <c r="F9210" s="36" t="s">
        <v>18199</v>
      </c>
      <c r="G9210" s="36" t="s">
        <v>121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25840</v>
      </c>
      <c r="C9211" s="36" t="s">
        <v>120</v>
      </c>
      <c r="D9211" s="36" t="s">
        <v>25841</v>
      </c>
      <c r="E9211" s="36" t="s">
        <v>17092</v>
      </c>
      <c r="F9211" s="36" t="s">
        <v>18199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23439</v>
      </c>
      <c r="C9212" s="36" t="s">
        <v>120</v>
      </c>
      <c r="D9212" s="36" t="s">
        <v>23440</v>
      </c>
      <c r="E9212" s="36" t="s">
        <v>16944</v>
      </c>
      <c r="F9212" s="36" t="s">
        <v>18199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23695</v>
      </c>
      <c r="C9213" s="36" t="s">
        <v>120</v>
      </c>
      <c r="D9213" s="36" t="s">
        <v>23696</v>
      </c>
      <c r="E9213" s="36" t="s">
        <v>17400</v>
      </c>
      <c r="F9213" s="36" t="s">
        <v>18199</v>
      </c>
      <c r="G9213" s="36" t="s">
        <v>121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23944</v>
      </c>
      <c r="C9214" s="36" t="s">
        <v>120</v>
      </c>
      <c r="D9214" s="36" t="s">
        <v>23945</v>
      </c>
      <c r="E9214" s="36" t="s">
        <v>17204</v>
      </c>
      <c r="F9214" s="36" t="s">
        <v>18199</v>
      </c>
      <c r="G9214" s="36" t="s">
        <v>121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27528</v>
      </c>
      <c r="C9215" s="36" t="s">
        <v>120</v>
      </c>
      <c r="D9215" s="36" t="s">
        <v>27529</v>
      </c>
      <c r="E9215" s="36" t="s">
        <v>16932</v>
      </c>
      <c r="F9215" s="36" t="s">
        <v>18199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13805</v>
      </c>
      <c r="C9216" s="36" t="s">
        <v>120</v>
      </c>
      <c r="D9216" s="36" t="s">
        <v>18632</v>
      </c>
      <c r="E9216" s="36" t="s">
        <v>28314</v>
      </c>
      <c r="F9216" s="36" t="s">
        <v>18205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9726</v>
      </c>
      <c r="C9217" s="36" t="s">
        <v>120</v>
      </c>
      <c r="D9217" s="36" t="s">
        <v>17048</v>
      </c>
      <c r="E9217" s="36" t="s">
        <v>17508</v>
      </c>
      <c r="F9217" s="36" t="s">
        <v>18205</v>
      </c>
      <c r="G9217" s="36" t="s">
        <v>121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20694</v>
      </c>
      <c r="C9218" s="36" t="s">
        <v>120</v>
      </c>
      <c r="D9218" s="36" t="s">
        <v>17059</v>
      </c>
      <c r="E9218" s="36" t="s">
        <v>17403</v>
      </c>
      <c r="F9218" s="36" t="s">
        <v>18205</v>
      </c>
      <c r="G9218" s="36" t="s">
        <v>121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28437</v>
      </c>
      <c r="C9219" s="36" t="s">
        <v>120</v>
      </c>
      <c r="D9219" s="36" t="s">
        <v>17470</v>
      </c>
      <c r="E9219" s="36" t="s">
        <v>16819</v>
      </c>
      <c r="F9219" s="36" t="s">
        <v>18205</v>
      </c>
      <c r="G9219" s="36" t="s">
        <v>121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28438</v>
      </c>
      <c r="C9220" s="36" t="s">
        <v>120</v>
      </c>
      <c r="D9220" s="36" t="s">
        <v>17560</v>
      </c>
      <c r="E9220" s="36" t="s">
        <v>16821</v>
      </c>
      <c r="F9220" s="36" t="s">
        <v>18205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28439</v>
      </c>
      <c r="C9221" s="36" t="s">
        <v>120</v>
      </c>
      <c r="D9221" s="36" t="s">
        <v>17472</v>
      </c>
      <c r="E9221" s="36" t="s">
        <v>17014</v>
      </c>
      <c r="F9221" s="36" t="s">
        <v>18205</v>
      </c>
      <c r="G9221" s="36" t="s">
        <v>121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20695</v>
      </c>
      <c r="C9222" s="36" t="s">
        <v>120</v>
      </c>
      <c r="D9222" s="36" t="s">
        <v>17474</v>
      </c>
      <c r="E9222" s="36" t="s">
        <v>17162</v>
      </c>
      <c r="F9222" s="36" t="s">
        <v>18205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20696</v>
      </c>
      <c r="C9223" s="36" t="s">
        <v>120</v>
      </c>
      <c r="D9223" s="36" t="s">
        <v>17699</v>
      </c>
      <c r="E9223" s="36" t="s">
        <v>17075</v>
      </c>
      <c r="F9223" s="36" t="s">
        <v>18205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28440</v>
      </c>
      <c r="C9224" s="36" t="s">
        <v>120</v>
      </c>
      <c r="D9224" s="36" t="s">
        <v>17701</v>
      </c>
      <c r="E9224" s="36" t="s">
        <v>17124</v>
      </c>
      <c r="F9224" s="36" t="s">
        <v>18205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8450</v>
      </c>
      <c r="C9225" s="36" t="s">
        <v>120</v>
      </c>
      <c r="D9225" s="36" t="s">
        <v>17060</v>
      </c>
      <c r="E9225" s="36" t="s">
        <v>16836</v>
      </c>
      <c r="F9225" s="36" t="s">
        <v>18210</v>
      </c>
      <c r="G9225" s="36" t="s">
        <v>121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21014</v>
      </c>
      <c r="C9226" s="36" t="s">
        <v>120</v>
      </c>
      <c r="D9226" s="36" t="s">
        <v>17470</v>
      </c>
      <c r="E9226" s="36" t="s">
        <v>16819</v>
      </c>
      <c r="F9226" s="36" t="s">
        <v>18210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19275</v>
      </c>
      <c r="C9227" s="36" t="s">
        <v>120</v>
      </c>
      <c r="D9227" s="36" t="s">
        <v>19276</v>
      </c>
      <c r="E9227" s="36" t="s">
        <v>16836</v>
      </c>
      <c r="F9227" s="36" t="s">
        <v>18210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21037</v>
      </c>
      <c r="C9228" s="36" t="s">
        <v>120</v>
      </c>
      <c r="D9228" s="36" t="s">
        <v>17647</v>
      </c>
      <c r="E9228" s="36" t="s">
        <v>16835</v>
      </c>
      <c r="F9228" s="36" t="s">
        <v>18210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24232</v>
      </c>
      <c r="C9229" s="36" t="s">
        <v>120</v>
      </c>
      <c r="D9229" s="36" t="s">
        <v>17330</v>
      </c>
      <c r="E9229" s="36" t="s">
        <v>16819</v>
      </c>
      <c r="F9229" s="36" t="s">
        <v>18251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24302</v>
      </c>
      <c r="C9230" s="36" t="s">
        <v>120</v>
      </c>
      <c r="D9230" s="36" t="s">
        <v>18054</v>
      </c>
      <c r="E9230" s="36" t="s">
        <v>16819</v>
      </c>
      <c r="F9230" s="36" t="s">
        <v>18251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24563</v>
      </c>
      <c r="C9231" s="36" t="s">
        <v>120</v>
      </c>
      <c r="D9231" s="36" t="s">
        <v>17560</v>
      </c>
      <c r="E9231" s="36" t="s">
        <v>16898</v>
      </c>
      <c r="F9231" s="36" t="s">
        <v>18251</v>
      </c>
      <c r="G9231" s="36" t="s">
        <v>121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24303</v>
      </c>
      <c r="C9232" s="36" t="s">
        <v>120</v>
      </c>
      <c r="D9232" s="36" t="s">
        <v>17561</v>
      </c>
      <c r="E9232" s="36" t="s">
        <v>16898</v>
      </c>
      <c r="F9232" s="36" t="s">
        <v>18251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24233</v>
      </c>
      <c r="C9233" s="36" t="s">
        <v>120</v>
      </c>
      <c r="D9233" s="36" t="s">
        <v>17331</v>
      </c>
      <c r="E9233" s="36" t="s">
        <v>16903</v>
      </c>
      <c r="F9233" s="36" t="s">
        <v>18251</v>
      </c>
      <c r="G9233" s="36" t="s">
        <v>121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24304</v>
      </c>
      <c r="C9234" s="36" t="s">
        <v>120</v>
      </c>
      <c r="D9234" s="36" t="s">
        <v>19276</v>
      </c>
      <c r="E9234" s="36" t="s">
        <v>16903</v>
      </c>
      <c r="F9234" s="36" t="s">
        <v>18251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24614</v>
      </c>
      <c r="C9235" s="36" t="s">
        <v>120</v>
      </c>
      <c r="D9235" s="36" t="s">
        <v>18070</v>
      </c>
      <c r="E9235" s="36" t="s">
        <v>16835</v>
      </c>
      <c r="F9235" s="36" t="s">
        <v>18251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24234</v>
      </c>
      <c r="C9236" s="36" t="s">
        <v>120</v>
      </c>
      <c r="D9236" s="36" t="s">
        <v>17699</v>
      </c>
      <c r="E9236" s="36" t="s">
        <v>16835</v>
      </c>
      <c r="F9236" s="36" t="s">
        <v>18251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24615</v>
      </c>
      <c r="C9237" s="36" t="s">
        <v>120</v>
      </c>
      <c r="D9237" s="36" t="s">
        <v>18912</v>
      </c>
      <c r="E9237" s="36" t="s">
        <v>17159</v>
      </c>
      <c r="F9237" s="36" t="s">
        <v>18251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24235</v>
      </c>
      <c r="C9238" s="36" t="s">
        <v>120</v>
      </c>
      <c r="D9238" s="36" t="s">
        <v>17354</v>
      </c>
      <c r="E9238" s="36" t="s">
        <v>16836</v>
      </c>
      <c r="F9238" s="36" t="s">
        <v>18251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24555</v>
      </c>
      <c r="C9239" s="36" t="s">
        <v>120</v>
      </c>
      <c r="D9239" s="36" t="s">
        <v>17745</v>
      </c>
      <c r="E9239" s="36" t="s">
        <v>17014</v>
      </c>
      <c r="F9239" s="36" t="s">
        <v>18252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22031</v>
      </c>
      <c r="C9240" s="36" t="s">
        <v>120</v>
      </c>
      <c r="D9240" s="36" t="s">
        <v>17052</v>
      </c>
      <c r="E9240" s="36" t="s">
        <v>16819</v>
      </c>
      <c r="F9240" s="36" t="s">
        <v>18252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22032</v>
      </c>
      <c r="C9241" s="36" t="s">
        <v>120</v>
      </c>
      <c r="D9241" s="36" t="s">
        <v>17470</v>
      </c>
      <c r="E9241" s="36" t="s">
        <v>18171</v>
      </c>
      <c r="F9241" s="36" t="s">
        <v>18252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22033</v>
      </c>
      <c r="C9242" s="36" t="s">
        <v>120</v>
      </c>
      <c r="D9242" s="36" t="s">
        <v>17560</v>
      </c>
      <c r="E9242" s="36" t="s">
        <v>16917</v>
      </c>
      <c r="F9242" s="36" t="s">
        <v>18252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22034</v>
      </c>
      <c r="C9243" s="36" t="s">
        <v>120</v>
      </c>
      <c r="D9243" s="36" t="s">
        <v>17331</v>
      </c>
      <c r="E9243" s="36" t="s">
        <v>16912</v>
      </c>
      <c r="F9243" s="36" t="s">
        <v>18252</v>
      </c>
      <c r="G9243" s="36" t="s">
        <v>121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22035</v>
      </c>
      <c r="C9244" s="36" t="s">
        <v>120</v>
      </c>
      <c r="D9244" s="36" t="s">
        <v>17472</v>
      </c>
      <c r="E9244" s="36" t="s">
        <v>16819</v>
      </c>
      <c r="F9244" s="36" t="s">
        <v>18252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22036</v>
      </c>
      <c r="C9245" s="36" t="s">
        <v>120</v>
      </c>
      <c r="D9245" s="36" t="s">
        <v>17474</v>
      </c>
      <c r="E9245" s="36" t="s">
        <v>16822</v>
      </c>
      <c r="F9245" s="36" t="s">
        <v>18252</v>
      </c>
      <c r="G9245" s="36" t="s">
        <v>121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22037</v>
      </c>
      <c r="C9246" s="36" t="s">
        <v>120</v>
      </c>
      <c r="D9246" s="36" t="s">
        <v>17549</v>
      </c>
      <c r="E9246" s="36" t="s">
        <v>17906</v>
      </c>
      <c r="F9246" s="36" t="s">
        <v>18252</v>
      </c>
      <c r="G9246" s="36" t="s">
        <v>121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8645</v>
      </c>
      <c r="C9247" s="36" t="s">
        <v>120</v>
      </c>
      <c r="D9247" s="36" t="s">
        <v>17950</v>
      </c>
      <c r="E9247" s="36" t="s">
        <v>16952</v>
      </c>
      <c r="F9247" s="36" t="s">
        <v>18252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25636</v>
      </c>
      <c r="C9248" s="36" t="s">
        <v>120</v>
      </c>
      <c r="D9248" s="36" t="s">
        <v>17354</v>
      </c>
      <c r="E9248" s="36" t="s">
        <v>25157</v>
      </c>
      <c r="F9248" s="36" t="s">
        <v>18252</v>
      </c>
      <c r="G9248" s="36" t="s">
        <v>121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14555</v>
      </c>
      <c r="C9249" s="36" t="s">
        <v>120</v>
      </c>
      <c r="D9249" s="36" t="s">
        <v>17466</v>
      </c>
      <c r="E9249" s="36" t="s">
        <v>17386</v>
      </c>
      <c r="F9249" s="36" t="s">
        <v>18264</v>
      </c>
      <c r="G9249" s="36" t="s">
        <v>121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14590</v>
      </c>
      <c r="C9250" s="36" t="s">
        <v>120</v>
      </c>
      <c r="D9250" s="36" t="s">
        <v>17647</v>
      </c>
      <c r="E9250" s="36" t="s">
        <v>17513</v>
      </c>
      <c r="F9250" s="36" t="s">
        <v>18264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14179</v>
      </c>
      <c r="C9251" s="36" t="s">
        <v>188</v>
      </c>
      <c r="D9251" s="36" t="s">
        <v>17046</v>
      </c>
      <c r="E9251" s="36" t="s">
        <v>16821</v>
      </c>
      <c r="F9251" s="36" t="s">
        <v>18032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14466</v>
      </c>
      <c r="C9252" s="36" t="s">
        <v>188</v>
      </c>
      <c r="D9252" s="36" t="s">
        <v>17547</v>
      </c>
      <c r="E9252" s="36" t="s">
        <v>16960</v>
      </c>
      <c r="F9252" s="36" t="s">
        <v>18032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20293</v>
      </c>
      <c r="C9253" s="36" t="s">
        <v>188</v>
      </c>
      <c r="D9253" s="36" t="s">
        <v>17559</v>
      </c>
      <c r="E9253" s="36" t="s">
        <v>16957</v>
      </c>
      <c r="F9253" s="36" t="s">
        <v>18032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16324</v>
      </c>
      <c r="C9254" s="36" t="s">
        <v>188</v>
      </c>
      <c r="D9254" s="36" t="s">
        <v>17949</v>
      </c>
      <c r="E9254" s="36" t="s">
        <v>16957</v>
      </c>
      <c r="F9254" s="36" t="s">
        <v>18032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16685</v>
      </c>
      <c r="C9255" s="36" t="s">
        <v>188</v>
      </c>
      <c r="D9255" s="36" t="s">
        <v>18074</v>
      </c>
      <c r="E9255" s="36" t="s">
        <v>16958</v>
      </c>
      <c r="F9255" s="36" t="s">
        <v>18032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19546</v>
      </c>
      <c r="C9256" s="36" t="s">
        <v>188</v>
      </c>
      <c r="D9256" s="36" t="s">
        <v>17054</v>
      </c>
      <c r="E9256" s="36" t="s">
        <v>16957</v>
      </c>
      <c r="F9256" s="36" t="s">
        <v>18032</v>
      </c>
      <c r="G9256" s="36" t="s">
        <v>123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18979</v>
      </c>
      <c r="C9257" s="36" t="s">
        <v>188</v>
      </c>
      <c r="D9257" s="36" t="s">
        <v>17057</v>
      </c>
      <c r="E9257" s="36" t="s">
        <v>16960</v>
      </c>
      <c r="F9257" s="36" t="s">
        <v>18032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18823</v>
      </c>
      <c r="C9258" s="36" t="s">
        <v>188</v>
      </c>
      <c r="D9258" s="36" t="s">
        <v>17059</v>
      </c>
      <c r="E9258" s="36" t="s">
        <v>16874</v>
      </c>
      <c r="F9258" s="36" t="s">
        <v>18032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18980</v>
      </c>
      <c r="C9259" s="36" t="s">
        <v>188</v>
      </c>
      <c r="D9259" s="36" t="s">
        <v>17468</v>
      </c>
      <c r="E9259" s="36" t="s">
        <v>16880</v>
      </c>
      <c r="F9259" s="36" t="s">
        <v>18032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19219</v>
      </c>
      <c r="C9260" s="36" t="s">
        <v>188</v>
      </c>
      <c r="D9260" s="36" t="s">
        <v>17060</v>
      </c>
      <c r="E9260" s="36" t="s">
        <v>16874</v>
      </c>
      <c r="F9260" s="36" t="s">
        <v>18032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20995</v>
      </c>
      <c r="C9261" s="36" t="s">
        <v>188</v>
      </c>
      <c r="D9261" s="36" t="s">
        <v>17330</v>
      </c>
      <c r="E9261" s="36" t="s">
        <v>16916</v>
      </c>
      <c r="F9261" s="36" t="s">
        <v>18032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20294</v>
      </c>
      <c r="C9262" s="36" t="s">
        <v>188</v>
      </c>
      <c r="D9262" s="36" t="s">
        <v>17470</v>
      </c>
      <c r="E9262" s="36" t="s">
        <v>16842</v>
      </c>
      <c r="F9262" s="36" t="s">
        <v>18032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20490</v>
      </c>
      <c r="C9263" s="36" t="s">
        <v>188</v>
      </c>
      <c r="D9263" s="36" t="s">
        <v>17560</v>
      </c>
      <c r="E9263" s="36" t="s">
        <v>16824</v>
      </c>
      <c r="F9263" s="36" t="s">
        <v>18032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20491</v>
      </c>
      <c r="C9264" s="36" t="s">
        <v>188</v>
      </c>
      <c r="D9264" s="36" t="s">
        <v>17331</v>
      </c>
      <c r="E9264" s="36" t="s">
        <v>16878</v>
      </c>
      <c r="F9264" s="36" t="s">
        <v>18032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20664</v>
      </c>
      <c r="C9265" s="36" t="s">
        <v>188</v>
      </c>
      <c r="D9265" s="36" t="s">
        <v>17472</v>
      </c>
      <c r="E9265" s="36" t="s">
        <v>16825</v>
      </c>
      <c r="F9265" s="36" t="s">
        <v>18032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20665</v>
      </c>
      <c r="C9266" s="36" t="s">
        <v>188</v>
      </c>
      <c r="D9266" s="36" t="s">
        <v>17474</v>
      </c>
      <c r="E9266" s="36" t="s">
        <v>17050</v>
      </c>
      <c r="F9266" s="36" t="s">
        <v>18032</v>
      </c>
      <c r="G9266" s="36" t="s">
        <v>123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22550</v>
      </c>
      <c r="C9267" s="36" t="s">
        <v>188</v>
      </c>
      <c r="D9267" s="36" t="s">
        <v>17549</v>
      </c>
      <c r="E9267" s="36" t="s">
        <v>17141</v>
      </c>
      <c r="F9267" s="36" t="s">
        <v>18032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22551</v>
      </c>
      <c r="C9268" s="36" t="s">
        <v>188</v>
      </c>
      <c r="D9268" s="36" t="s">
        <v>17550</v>
      </c>
      <c r="E9268" s="36" t="s">
        <v>16854</v>
      </c>
      <c r="F9268" s="36" t="s">
        <v>18032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22751</v>
      </c>
      <c r="C9269" s="36" t="s">
        <v>188</v>
      </c>
      <c r="D9269" s="36" t="s">
        <v>17552</v>
      </c>
      <c r="E9269" s="36" t="s">
        <v>17174</v>
      </c>
      <c r="F9269" s="36" t="s">
        <v>18032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26901</v>
      </c>
      <c r="C9270" s="36" t="s">
        <v>188</v>
      </c>
      <c r="D9270" s="36" t="s">
        <v>18070</v>
      </c>
      <c r="E9270" s="36" t="s">
        <v>17264</v>
      </c>
      <c r="F9270" s="36" t="s">
        <v>18032</v>
      </c>
      <c r="G9270" s="36" t="s">
        <v>123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22971</v>
      </c>
      <c r="C9271" s="36" t="s">
        <v>188</v>
      </c>
      <c r="D9271" s="36" t="s">
        <v>17699</v>
      </c>
      <c r="E9271" s="36" t="s">
        <v>17313</v>
      </c>
      <c r="F9271" s="36" t="s">
        <v>18032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22752</v>
      </c>
      <c r="C9272" s="36" t="s">
        <v>188</v>
      </c>
      <c r="D9272" s="36" t="s">
        <v>17354</v>
      </c>
      <c r="E9272" s="36" t="s">
        <v>17999</v>
      </c>
      <c r="F9272" s="36" t="s">
        <v>18032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26097</v>
      </c>
      <c r="C9273" s="36" t="s">
        <v>188</v>
      </c>
      <c r="D9273" s="36" t="s">
        <v>17701</v>
      </c>
      <c r="E9273" s="36" t="s">
        <v>16991</v>
      </c>
      <c r="F9273" s="36" t="s">
        <v>18032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24692</v>
      </c>
      <c r="C9274" s="36" t="s">
        <v>188</v>
      </c>
      <c r="D9274" s="36" t="s">
        <v>17356</v>
      </c>
      <c r="E9274" s="36" t="s">
        <v>17225</v>
      </c>
      <c r="F9274" s="36" t="s">
        <v>18032</v>
      </c>
      <c r="G9274" s="36" t="s">
        <v>123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28008</v>
      </c>
      <c r="C9275" s="36" t="s">
        <v>188</v>
      </c>
      <c r="D9275" s="36" t="s">
        <v>27522</v>
      </c>
      <c r="E9275" s="36" t="s">
        <v>17014</v>
      </c>
      <c r="F9275" s="36" t="s">
        <v>18199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28009</v>
      </c>
      <c r="C9276" s="36" t="s">
        <v>188</v>
      </c>
      <c r="D9276" s="36" t="s">
        <v>27524</v>
      </c>
      <c r="E9276" s="36" t="s">
        <v>16944</v>
      </c>
      <c r="F9276" s="36" t="s">
        <v>18199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28010</v>
      </c>
      <c r="C9277" s="36" t="s">
        <v>188</v>
      </c>
      <c r="D9277" s="36" t="s">
        <v>28011</v>
      </c>
      <c r="E9277" s="36" t="s">
        <v>16825</v>
      </c>
      <c r="F9277" s="36" t="s">
        <v>18199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28012</v>
      </c>
      <c r="C9278" s="36" t="s">
        <v>188</v>
      </c>
      <c r="D9278" s="36" t="s">
        <v>27526</v>
      </c>
      <c r="E9278" s="36" t="s">
        <v>17634</v>
      </c>
      <c r="F9278" s="36" t="s">
        <v>18199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21427</v>
      </c>
      <c r="C9279" s="36" t="s">
        <v>188</v>
      </c>
      <c r="D9279" s="36" t="s">
        <v>17871</v>
      </c>
      <c r="E9279" s="36" t="s">
        <v>16884</v>
      </c>
      <c r="F9279" s="36" t="s">
        <v>18199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23230</v>
      </c>
      <c r="C9280" s="36" t="s">
        <v>188</v>
      </c>
      <c r="D9280" s="36" t="s">
        <v>23231</v>
      </c>
      <c r="E9280" s="36" t="s">
        <v>17070</v>
      </c>
      <c r="F9280" s="36" t="s">
        <v>18199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21428</v>
      </c>
      <c r="C9281" s="36" t="s">
        <v>188</v>
      </c>
      <c r="D9281" s="36" t="s">
        <v>17873</v>
      </c>
      <c r="E9281" s="36" t="s">
        <v>17711</v>
      </c>
      <c r="F9281" s="36" t="s">
        <v>18199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21429</v>
      </c>
      <c r="C9282" s="36" t="s">
        <v>188</v>
      </c>
      <c r="D9282" s="36" t="s">
        <v>17958</v>
      </c>
      <c r="E9282" s="36" t="s">
        <v>17103</v>
      </c>
      <c r="F9282" s="36" t="s">
        <v>18199</v>
      </c>
      <c r="G9282" s="36" t="s">
        <v>123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23232</v>
      </c>
      <c r="C9283" s="36" t="s">
        <v>188</v>
      </c>
      <c r="D9283" s="36" t="s">
        <v>17596</v>
      </c>
      <c r="E9283" s="36" t="s">
        <v>16883</v>
      </c>
      <c r="F9283" s="36" t="s">
        <v>18199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21430</v>
      </c>
      <c r="C9284" s="36" t="s">
        <v>188</v>
      </c>
      <c r="D9284" s="36" t="s">
        <v>17595</v>
      </c>
      <c r="E9284" s="36" t="s">
        <v>17309</v>
      </c>
      <c r="F9284" s="36" t="s">
        <v>18199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23421</v>
      </c>
      <c r="C9285" s="36" t="s">
        <v>188</v>
      </c>
      <c r="D9285" s="36" t="s">
        <v>17594</v>
      </c>
      <c r="E9285" s="36" t="s">
        <v>17034</v>
      </c>
      <c r="F9285" s="36" t="s">
        <v>18199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21431</v>
      </c>
      <c r="C9286" s="36" t="s">
        <v>188</v>
      </c>
      <c r="D9286" s="36" t="s">
        <v>17597</v>
      </c>
      <c r="E9286" s="36" t="s">
        <v>17006</v>
      </c>
      <c r="F9286" s="36" t="s">
        <v>18199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24514</v>
      </c>
      <c r="C9287" s="36" t="s">
        <v>188</v>
      </c>
      <c r="D9287" s="36" t="s">
        <v>17598</v>
      </c>
      <c r="E9287" s="36" t="s">
        <v>17148</v>
      </c>
      <c r="F9287" s="36" t="s">
        <v>18199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23233</v>
      </c>
      <c r="C9288" s="36" t="s">
        <v>188</v>
      </c>
      <c r="D9288" s="36" t="s">
        <v>21761</v>
      </c>
      <c r="E9288" s="36" t="s">
        <v>17066</v>
      </c>
      <c r="F9288" s="36" t="s">
        <v>18199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24155</v>
      </c>
      <c r="C9289" s="36" t="s">
        <v>188</v>
      </c>
      <c r="D9289" s="36" t="s">
        <v>24156</v>
      </c>
      <c r="E9289" s="36" t="s">
        <v>17292</v>
      </c>
      <c r="F9289" s="36" t="s">
        <v>18199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21055</v>
      </c>
      <c r="C9290" s="36" t="s">
        <v>188</v>
      </c>
      <c r="D9290" s="36" t="s">
        <v>18599</v>
      </c>
      <c r="E9290" s="36" t="s">
        <v>17075</v>
      </c>
      <c r="F9290" s="36" t="s">
        <v>18199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28013</v>
      </c>
      <c r="C9291" s="36" t="s">
        <v>188</v>
      </c>
      <c r="D9291" s="36" t="s">
        <v>24744</v>
      </c>
      <c r="E9291" s="36" t="s">
        <v>16860</v>
      </c>
      <c r="F9291" s="36" t="s">
        <v>18199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25890</v>
      </c>
      <c r="C9292" s="36" t="s">
        <v>188</v>
      </c>
      <c r="D9292" s="36" t="s">
        <v>24187</v>
      </c>
      <c r="E9292" s="36" t="s">
        <v>17350</v>
      </c>
      <c r="F9292" s="36" t="s">
        <v>18199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23675</v>
      </c>
      <c r="C9293" s="36" t="s">
        <v>188</v>
      </c>
      <c r="D9293" s="36" t="s">
        <v>23436</v>
      </c>
      <c r="E9293" s="36" t="s">
        <v>17367</v>
      </c>
      <c r="F9293" s="36" t="s">
        <v>18199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25891</v>
      </c>
      <c r="C9294" s="36" t="s">
        <v>188</v>
      </c>
      <c r="D9294" s="36" t="s">
        <v>23438</v>
      </c>
      <c r="E9294" s="36" t="s">
        <v>17115</v>
      </c>
      <c r="F9294" s="36" t="s">
        <v>18199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28014</v>
      </c>
      <c r="C9295" s="36" t="s">
        <v>188</v>
      </c>
      <c r="D9295" s="36" t="s">
        <v>24189</v>
      </c>
      <c r="E9295" s="36" t="s">
        <v>21445</v>
      </c>
      <c r="F9295" s="36" t="s">
        <v>18199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26305</v>
      </c>
      <c r="C9296" s="36" t="s">
        <v>188</v>
      </c>
      <c r="D9296" s="36" t="s">
        <v>25527</v>
      </c>
      <c r="E9296" s="36" t="s">
        <v>16893</v>
      </c>
      <c r="F9296" s="36" t="s">
        <v>18199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26306</v>
      </c>
      <c r="C9297" s="36" t="s">
        <v>188</v>
      </c>
      <c r="D9297" s="36" t="s">
        <v>25841</v>
      </c>
      <c r="E9297" s="36" t="s">
        <v>17255</v>
      </c>
      <c r="F9297" s="36" t="s">
        <v>18199</v>
      </c>
      <c r="G9297" s="36" t="s">
        <v>123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28015</v>
      </c>
      <c r="C9298" s="36" t="s">
        <v>188</v>
      </c>
      <c r="D9298" s="36" t="s">
        <v>23696</v>
      </c>
      <c r="E9298" s="36" t="s">
        <v>17627</v>
      </c>
      <c r="F9298" s="36" t="s">
        <v>18199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8646</v>
      </c>
      <c r="C9299" s="36" t="s">
        <v>188</v>
      </c>
      <c r="D9299" s="36" t="s">
        <v>17048</v>
      </c>
      <c r="E9299" s="36" t="s">
        <v>16939</v>
      </c>
      <c r="F9299" s="36" t="s">
        <v>18205</v>
      </c>
      <c r="G9299" s="36" t="s">
        <v>123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20747</v>
      </c>
      <c r="C9300" s="36" t="s">
        <v>188</v>
      </c>
      <c r="D9300" s="36" t="s">
        <v>17059</v>
      </c>
      <c r="E9300" s="36" t="s">
        <v>16836</v>
      </c>
      <c r="F9300" s="36" t="s">
        <v>18205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28267</v>
      </c>
      <c r="C9301" s="36" t="s">
        <v>188</v>
      </c>
      <c r="D9301" s="36" t="s">
        <v>17470</v>
      </c>
      <c r="E9301" s="36" t="s">
        <v>17270</v>
      </c>
      <c r="F9301" s="36" t="s">
        <v>18205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28268</v>
      </c>
      <c r="C9302" s="36" t="s">
        <v>188</v>
      </c>
      <c r="D9302" s="36" t="s">
        <v>17560</v>
      </c>
      <c r="E9302" s="36" t="s">
        <v>17904</v>
      </c>
      <c r="F9302" s="36" t="s">
        <v>18205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8451</v>
      </c>
      <c r="C9303" s="36" t="s">
        <v>188</v>
      </c>
      <c r="D9303" s="36" t="s">
        <v>17373</v>
      </c>
      <c r="E9303" s="36" t="s">
        <v>16835</v>
      </c>
      <c r="F9303" s="36" t="s">
        <v>18210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8452</v>
      </c>
      <c r="C9304" s="36" t="s">
        <v>188</v>
      </c>
      <c r="D9304" s="36" t="s">
        <v>17047</v>
      </c>
      <c r="E9304" s="36" t="s">
        <v>17075</v>
      </c>
      <c r="F9304" s="36" t="s">
        <v>18210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19584</v>
      </c>
      <c r="C9305" s="36" t="s">
        <v>188</v>
      </c>
      <c r="D9305" s="36" t="s">
        <v>17630</v>
      </c>
      <c r="E9305" s="36" t="s">
        <v>16836</v>
      </c>
      <c r="F9305" s="36" t="s">
        <v>18210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21040</v>
      </c>
      <c r="C9306" s="36" t="s">
        <v>188</v>
      </c>
      <c r="D9306" s="36" t="s">
        <v>18074</v>
      </c>
      <c r="E9306" s="36" t="s">
        <v>16979</v>
      </c>
      <c r="F9306" s="36" t="s">
        <v>18210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19585</v>
      </c>
      <c r="C9307" s="36" t="s">
        <v>188</v>
      </c>
      <c r="D9307" s="36" t="s">
        <v>17631</v>
      </c>
      <c r="E9307" s="36" t="s">
        <v>16895</v>
      </c>
      <c r="F9307" s="36" t="s">
        <v>18210</v>
      </c>
      <c r="G9307" s="36" t="s">
        <v>123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7333</v>
      </c>
      <c r="C9308" s="36" t="s">
        <v>188</v>
      </c>
      <c r="D9308" s="36" t="s">
        <v>17060</v>
      </c>
      <c r="E9308" s="36" t="s">
        <v>17473</v>
      </c>
      <c r="F9308" s="36" t="s">
        <v>18210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21041</v>
      </c>
      <c r="C9309" s="36" t="s">
        <v>188</v>
      </c>
      <c r="D9309" s="36" t="s">
        <v>17470</v>
      </c>
      <c r="E9309" s="36" t="s">
        <v>17030</v>
      </c>
      <c r="F9309" s="36" t="s">
        <v>18210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24616</v>
      </c>
      <c r="C9310" s="36" t="s">
        <v>188</v>
      </c>
      <c r="D9310" s="36" t="s">
        <v>17060</v>
      </c>
      <c r="E9310" s="36" t="s">
        <v>16835</v>
      </c>
      <c r="F9310" s="36" t="s">
        <v>18251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24305</v>
      </c>
      <c r="C9311" s="36" t="s">
        <v>188</v>
      </c>
      <c r="D9311" s="36" t="s">
        <v>17330</v>
      </c>
      <c r="E9311" s="36" t="s">
        <v>16835</v>
      </c>
      <c r="F9311" s="36" t="s">
        <v>18251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24617</v>
      </c>
      <c r="C9312" s="36" t="s">
        <v>188</v>
      </c>
      <c r="D9312" s="36" t="s">
        <v>17470</v>
      </c>
      <c r="E9312" s="36" t="s">
        <v>16835</v>
      </c>
      <c r="F9312" s="36" t="s">
        <v>18251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24306</v>
      </c>
      <c r="C9313" s="36" t="s">
        <v>188</v>
      </c>
      <c r="D9313" s="36" t="s">
        <v>18054</v>
      </c>
      <c r="E9313" s="36" t="s">
        <v>16835</v>
      </c>
      <c r="F9313" s="36" t="s">
        <v>18251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24307</v>
      </c>
      <c r="C9314" s="36" t="s">
        <v>188</v>
      </c>
      <c r="D9314" s="36" t="s">
        <v>17699</v>
      </c>
      <c r="E9314" s="36" t="s">
        <v>24308</v>
      </c>
      <c r="F9314" s="36" t="s">
        <v>18251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24605</v>
      </c>
      <c r="C9315" s="36" t="s">
        <v>188</v>
      </c>
      <c r="D9315" s="36" t="s">
        <v>17745</v>
      </c>
      <c r="E9315" s="36" t="s">
        <v>17532</v>
      </c>
      <c r="F9315" s="36" t="s">
        <v>18252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8647</v>
      </c>
      <c r="C9316" s="36" t="s">
        <v>188</v>
      </c>
      <c r="D9316" s="36" t="s">
        <v>17557</v>
      </c>
      <c r="E9316" s="36" t="s">
        <v>17685</v>
      </c>
      <c r="F9316" s="36" t="s">
        <v>18252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24606</v>
      </c>
      <c r="C9317" s="36" t="s">
        <v>188</v>
      </c>
      <c r="D9317" s="36" t="s">
        <v>17049</v>
      </c>
      <c r="E9317" s="36" t="s">
        <v>17628</v>
      </c>
      <c r="F9317" s="36" t="s">
        <v>18252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22251</v>
      </c>
      <c r="C9318" s="36" t="s">
        <v>188</v>
      </c>
      <c r="D9318" s="36" t="s">
        <v>17051</v>
      </c>
      <c r="E9318" s="36" t="s">
        <v>16836</v>
      </c>
      <c r="F9318" s="36" t="s">
        <v>18252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22059</v>
      </c>
      <c r="C9319" s="36" t="s">
        <v>188</v>
      </c>
      <c r="D9319" s="36" t="s">
        <v>17052</v>
      </c>
      <c r="E9319" s="36" t="s">
        <v>17325</v>
      </c>
      <c r="F9319" s="36" t="s">
        <v>18252</v>
      </c>
      <c r="G9319" s="36" t="s">
        <v>123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25695</v>
      </c>
      <c r="C9320" s="36" t="s">
        <v>188</v>
      </c>
      <c r="D9320" s="36" t="s">
        <v>17060</v>
      </c>
      <c r="E9320" s="36" t="s">
        <v>16836</v>
      </c>
      <c r="F9320" s="36" t="s">
        <v>18252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22060</v>
      </c>
      <c r="C9321" s="36" t="s">
        <v>188</v>
      </c>
      <c r="D9321" s="36" t="s">
        <v>17470</v>
      </c>
      <c r="E9321" s="36" t="s">
        <v>17407</v>
      </c>
      <c r="F9321" s="36" t="s">
        <v>18252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5916</v>
      </c>
      <c r="C9322" s="36" t="s">
        <v>188</v>
      </c>
      <c r="D9322" s="36" t="s">
        <v>17470</v>
      </c>
      <c r="E9322" s="36" t="s">
        <v>16903</v>
      </c>
      <c r="F9322" s="36" t="s">
        <v>18258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14591</v>
      </c>
      <c r="C9323" s="36" t="s">
        <v>188</v>
      </c>
      <c r="D9323" s="36" t="s">
        <v>17466</v>
      </c>
      <c r="E9323" s="36" t="s">
        <v>17030</v>
      </c>
      <c r="F9323" s="36" t="s">
        <v>18264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/>
      <c r="B9324" s="36" t="s">
        <v>19196</v>
      </c>
      <c r="C9324" s="36" t="s">
        <v>120</v>
      </c>
      <c r="D9324" s="36" t="s">
        <v>24924</v>
      </c>
      <c r="E9324" s="36" t="s">
        <v>17023</v>
      </c>
      <c r="F9324" s="36" t="s">
        <v>18032</v>
      </c>
      <c r="G9324" s="36" t="s">
        <v>121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23794</v>
      </c>
      <c r="C9325" s="36" t="s">
        <v>120</v>
      </c>
      <c r="D9325" s="36" t="s">
        <v>25074</v>
      </c>
      <c r="E9325" s="36" t="s">
        <v>20399</v>
      </c>
      <c r="F9325" s="36" t="s">
        <v>18032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19864</v>
      </c>
      <c r="C9326" s="36" t="s">
        <v>120</v>
      </c>
      <c r="D9326" s="36" t="s">
        <v>24932</v>
      </c>
      <c r="E9326" s="36" t="s">
        <v>17343</v>
      </c>
      <c r="F9326" s="36" t="s">
        <v>18032</v>
      </c>
      <c r="G9326" s="36" t="s">
        <v>121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19865</v>
      </c>
      <c r="C9327" s="36" t="s">
        <v>120</v>
      </c>
      <c r="D9327" s="36" t="s">
        <v>24933</v>
      </c>
      <c r="E9327" s="36" t="s">
        <v>17976</v>
      </c>
      <c r="F9327" s="36" t="s">
        <v>18032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19866</v>
      </c>
      <c r="C9328" s="36" t="s">
        <v>120</v>
      </c>
      <c r="D9328" s="36" t="s">
        <v>24934</v>
      </c>
      <c r="E9328" s="36" t="s">
        <v>16939</v>
      </c>
      <c r="F9328" s="36" t="s">
        <v>18032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21085</v>
      </c>
      <c r="C9329" s="36" t="s">
        <v>120</v>
      </c>
      <c r="D9329" s="36" t="s">
        <v>24935</v>
      </c>
      <c r="E9329" s="36" t="s">
        <v>17397</v>
      </c>
      <c r="F9329" s="36" t="s">
        <v>18032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27171</v>
      </c>
      <c r="C9330" s="36" t="s">
        <v>120</v>
      </c>
      <c r="D9330" s="36" t="s">
        <v>26909</v>
      </c>
      <c r="E9330" s="36" t="s">
        <v>16921</v>
      </c>
      <c r="F9330" s="36" t="s">
        <v>18032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22940</v>
      </c>
      <c r="C9331" s="36" t="s">
        <v>120</v>
      </c>
      <c r="D9331" s="36" t="s">
        <v>24936</v>
      </c>
      <c r="E9331" s="36" t="s">
        <v>17345</v>
      </c>
      <c r="F9331" s="36" t="s">
        <v>18032</v>
      </c>
      <c r="G9331" s="36" t="s">
        <v>121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21086</v>
      </c>
      <c r="C9332" s="36" t="s">
        <v>120</v>
      </c>
      <c r="D9332" s="36" t="s">
        <v>24940</v>
      </c>
      <c r="E9332" s="36" t="s">
        <v>16921</v>
      </c>
      <c r="F9332" s="36" t="s">
        <v>18032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21854</v>
      </c>
      <c r="C9333" s="36" t="s">
        <v>120</v>
      </c>
      <c r="D9333" s="36" t="s">
        <v>24938</v>
      </c>
      <c r="E9333" s="36" t="s">
        <v>16916</v>
      </c>
      <c r="F9333" s="36" t="s">
        <v>18032</v>
      </c>
      <c r="G9333" s="36" t="s">
        <v>121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22941</v>
      </c>
      <c r="C9334" s="36" t="s">
        <v>120</v>
      </c>
      <c r="D9334" s="36" t="s">
        <v>24937</v>
      </c>
      <c r="E9334" s="36" t="s">
        <v>17365</v>
      </c>
      <c r="F9334" s="36" t="s">
        <v>18032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21313</v>
      </c>
      <c r="C9335" s="36" t="s">
        <v>120</v>
      </c>
      <c r="D9335" s="36" t="s">
        <v>24939</v>
      </c>
      <c r="E9335" s="36" t="s">
        <v>16823</v>
      </c>
      <c r="F9335" s="36" t="s">
        <v>18032</v>
      </c>
      <c r="G9335" s="36" t="s">
        <v>121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14609</v>
      </c>
      <c r="C9336" s="36" t="s">
        <v>120</v>
      </c>
      <c r="D9336" s="36" t="s">
        <v>25181</v>
      </c>
      <c r="E9336" s="36" t="s">
        <v>16876</v>
      </c>
      <c r="F9336" s="36" t="s">
        <v>18199</v>
      </c>
      <c r="G9336" s="36" t="s">
        <v>123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25511</v>
      </c>
      <c r="C9337" s="36" t="s">
        <v>120</v>
      </c>
      <c r="D9337" s="36" t="s">
        <v>25512</v>
      </c>
      <c r="E9337" s="36" t="s">
        <v>17176</v>
      </c>
      <c r="F9337" s="36" t="s">
        <v>18199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21382</v>
      </c>
      <c r="C9338" s="36" t="s">
        <v>120</v>
      </c>
      <c r="D9338" s="36" t="s">
        <v>25165</v>
      </c>
      <c r="E9338" s="36" t="s">
        <v>17390</v>
      </c>
      <c r="F9338" s="36" t="s">
        <v>18199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21383</v>
      </c>
      <c r="C9339" s="36" t="s">
        <v>120</v>
      </c>
      <c r="D9339" s="36" t="s">
        <v>25166</v>
      </c>
      <c r="E9339" s="36" t="s">
        <v>16884</v>
      </c>
      <c r="F9339" s="36" t="s">
        <v>18199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24745</v>
      </c>
      <c r="C9340" s="36" t="s">
        <v>120</v>
      </c>
      <c r="D9340" s="36" t="s">
        <v>25167</v>
      </c>
      <c r="E9340" s="36" t="s">
        <v>16850</v>
      </c>
      <c r="F9340" s="36" t="s">
        <v>18199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25842</v>
      </c>
      <c r="C9341" s="36" t="s">
        <v>120</v>
      </c>
      <c r="D9341" s="36" t="s">
        <v>25843</v>
      </c>
      <c r="E9341" s="36" t="s">
        <v>16845</v>
      </c>
      <c r="F9341" s="36" t="s">
        <v>18199</v>
      </c>
      <c r="G9341" s="36" t="s">
        <v>121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23959</v>
      </c>
      <c r="C9342" s="36" t="s">
        <v>120</v>
      </c>
      <c r="D9342" s="36" t="s">
        <v>25289</v>
      </c>
      <c r="E9342" s="36" t="s">
        <v>17395</v>
      </c>
      <c r="F9342" s="36" t="s">
        <v>18205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20295</v>
      </c>
      <c r="C9343" s="36" t="s">
        <v>188</v>
      </c>
      <c r="D9343" s="36" t="s">
        <v>25038</v>
      </c>
      <c r="E9343" s="36" t="s">
        <v>16821</v>
      </c>
      <c r="F9343" s="36" t="s">
        <v>18032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20296</v>
      </c>
      <c r="C9344" s="36" t="s">
        <v>188</v>
      </c>
      <c r="D9344" s="36" t="s">
        <v>24923</v>
      </c>
      <c r="E9344" s="36" t="s">
        <v>16874</v>
      </c>
      <c r="F9344" s="36" t="s">
        <v>18032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19547</v>
      </c>
      <c r="C9345" s="36" t="s">
        <v>188</v>
      </c>
      <c r="D9345" s="36" t="s">
        <v>24924</v>
      </c>
      <c r="E9345" s="36" t="s">
        <v>16819</v>
      </c>
      <c r="F9345" s="36" t="s">
        <v>18032</v>
      </c>
      <c r="G9345" s="36" t="s">
        <v>123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19933</v>
      </c>
      <c r="C9346" s="36" t="s">
        <v>188</v>
      </c>
      <c r="D9346" s="36" t="s">
        <v>24925</v>
      </c>
      <c r="E9346" s="36" t="s">
        <v>16819</v>
      </c>
      <c r="F9346" s="36" t="s">
        <v>18032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20492</v>
      </c>
      <c r="C9347" s="36" t="s">
        <v>188</v>
      </c>
      <c r="D9347" s="36" t="s">
        <v>24932</v>
      </c>
      <c r="E9347" s="36" t="s">
        <v>16880</v>
      </c>
      <c r="F9347" s="36" t="s">
        <v>18032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26902</v>
      </c>
      <c r="C9348" s="36" t="s">
        <v>188</v>
      </c>
      <c r="D9348" s="36" t="s">
        <v>26903</v>
      </c>
      <c r="E9348" s="36" t="s">
        <v>16957</v>
      </c>
      <c r="F9348" s="36" t="s">
        <v>18032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20297</v>
      </c>
      <c r="C9349" s="36" t="s">
        <v>188</v>
      </c>
      <c r="D9349" s="36" t="s">
        <v>24933</v>
      </c>
      <c r="E9349" s="36" t="s">
        <v>16960</v>
      </c>
      <c r="F9349" s="36" t="s">
        <v>18032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26904</v>
      </c>
      <c r="C9350" s="36" t="s">
        <v>188</v>
      </c>
      <c r="D9350" s="36" t="s">
        <v>26905</v>
      </c>
      <c r="E9350" s="36" t="s">
        <v>16951</v>
      </c>
      <c r="F9350" s="36" t="s">
        <v>18032</v>
      </c>
      <c r="G9350" s="36" t="s">
        <v>123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21540</v>
      </c>
      <c r="C9351" s="36" t="s">
        <v>188</v>
      </c>
      <c r="D9351" s="36" t="s">
        <v>24934</v>
      </c>
      <c r="E9351" s="36" t="s">
        <v>16916</v>
      </c>
      <c r="F9351" s="36" t="s">
        <v>18032</v>
      </c>
      <c r="G9351" s="36" t="s">
        <v>123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26906</v>
      </c>
      <c r="C9352" s="36" t="s">
        <v>188</v>
      </c>
      <c r="D9352" s="36" t="s">
        <v>26907</v>
      </c>
      <c r="E9352" s="36" t="s">
        <v>16842</v>
      </c>
      <c r="F9352" s="36" t="s">
        <v>18032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21153</v>
      </c>
      <c r="C9353" s="36" t="s">
        <v>188</v>
      </c>
      <c r="D9353" s="36" t="s">
        <v>24935</v>
      </c>
      <c r="E9353" s="36" t="s">
        <v>16845</v>
      </c>
      <c r="F9353" s="36" t="s">
        <v>18032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26908</v>
      </c>
      <c r="C9354" s="36" t="s">
        <v>188</v>
      </c>
      <c r="D9354" s="36" t="s">
        <v>26909</v>
      </c>
      <c r="E9354" s="36" t="s">
        <v>16862</v>
      </c>
      <c r="F9354" s="36" t="s">
        <v>18032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26910</v>
      </c>
      <c r="C9355" s="36" t="s">
        <v>188</v>
      </c>
      <c r="D9355" s="36" t="s">
        <v>24936</v>
      </c>
      <c r="E9355" s="36" t="s">
        <v>16879</v>
      </c>
      <c r="F9355" s="36" t="s">
        <v>18032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21364</v>
      </c>
      <c r="C9356" s="36" t="s">
        <v>188</v>
      </c>
      <c r="D9356" s="36" t="s">
        <v>24937</v>
      </c>
      <c r="E9356" s="36" t="s">
        <v>16927</v>
      </c>
      <c r="F9356" s="36" t="s">
        <v>18032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25565</v>
      </c>
      <c r="C9357" s="36" t="s">
        <v>188</v>
      </c>
      <c r="D9357" s="36" t="s">
        <v>25566</v>
      </c>
      <c r="E9357" s="36" t="s">
        <v>16924</v>
      </c>
      <c r="F9357" s="36" t="s">
        <v>18199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28016</v>
      </c>
      <c r="C9358" s="36" t="s">
        <v>188</v>
      </c>
      <c r="D9358" s="36" t="s">
        <v>28017</v>
      </c>
      <c r="E9358" s="36" t="s">
        <v>16884</v>
      </c>
      <c r="F9358" s="36" t="s">
        <v>18199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25567</v>
      </c>
      <c r="C9359" s="36" t="s">
        <v>188</v>
      </c>
      <c r="D9359" s="36" t="s">
        <v>25512</v>
      </c>
      <c r="E9359" s="36" t="s">
        <v>17148</v>
      </c>
      <c r="F9359" s="36" t="s">
        <v>18199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28018</v>
      </c>
      <c r="C9360" s="36" t="s">
        <v>188</v>
      </c>
      <c r="D9360" s="36" t="s">
        <v>28019</v>
      </c>
      <c r="E9360" s="36" t="s">
        <v>16967</v>
      </c>
      <c r="F9360" s="36" t="s">
        <v>18199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25568</v>
      </c>
      <c r="C9361" s="36" t="s">
        <v>188</v>
      </c>
      <c r="D9361" s="36" t="s">
        <v>25165</v>
      </c>
      <c r="E9361" s="36" t="s">
        <v>17035</v>
      </c>
      <c r="F9361" s="36" t="s">
        <v>18199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28269</v>
      </c>
      <c r="C9362" s="36" t="s">
        <v>188</v>
      </c>
      <c r="D9362" s="36" t="s">
        <v>28270</v>
      </c>
      <c r="E9362" s="36" t="s">
        <v>16860</v>
      </c>
      <c r="F9362" s="36" t="s">
        <v>18205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25921</v>
      </c>
      <c r="C9363" s="36" t="s">
        <v>188</v>
      </c>
      <c r="D9363" s="36" t="s">
        <v>25922</v>
      </c>
      <c r="E9363" s="36" t="s">
        <v>17716</v>
      </c>
      <c r="F9363" s="36" t="s">
        <v>18205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/>
      <c r="B9364" s="36" t="s">
        <v>14303</v>
      </c>
      <c r="C9364" s="36" t="s">
        <v>120</v>
      </c>
      <c r="D9364" s="36" t="s">
        <v>24921</v>
      </c>
      <c r="E9364" s="36" t="s">
        <v>17755</v>
      </c>
      <c r="F9364" s="36" t="s">
        <v>18032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24434</v>
      </c>
      <c r="C9365" s="36" t="s">
        <v>120</v>
      </c>
      <c r="D9365" s="36" t="s">
        <v>24716</v>
      </c>
      <c r="E9365" s="36" t="s">
        <v>16876</v>
      </c>
      <c r="F9365" s="36" t="s">
        <v>18032</v>
      </c>
      <c r="G9365" s="36" t="s">
        <v>121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25813</v>
      </c>
      <c r="C9366" s="36" t="s">
        <v>120</v>
      </c>
      <c r="D9366" s="36" t="s">
        <v>25814</v>
      </c>
      <c r="E9366" s="36" t="s">
        <v>16842</v>
      </c>
      <c r="F9366" s="36" t="s">
        <v>18032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27530</v>
      </c>
      <c r="C9367" s="36" t="s">
        <v>120</v>
      </c>
      <c r="D9367" s="36" t="s">
        <v>27531</v>
      </c>
      <c r="E9367" s="36" t="s">
        <v>16879</v>
      </c>
      <c r="F9367" s="36" t="s">
        <v>18199</v>
      </c>
      <c r="G9367" s="36" t="s">
        <v>121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19939</v>
      </c>
      <c r="C9368" s="36" t="s">
        <v>120</v>
      </c>
      <c r="D9368" s="36" t="s">
        <v>24746</v>
      </c>
      <c r="E9368" s="36" t="s">
        <v>19940</v>
      </c>
      <c r="F9368" s="36" t="s">
        <v>18199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26484</v>
      </c>
      <c r="C9369" s="36" t="s">
        <v>188</v>
      </c>
      <c r="D9369" s="36" t="s">
        <v>26485</v>
      </c>
      <c r="E9369" s="36" t="s">
        <v>16819</v>
      </c>
      <c r="F9369" s="36" t="s">
        <v>18032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/>
      <c r="B9370" s="36" t="s">
        <v>19304</v>
      </c>
      <c r="C9370" s="36" t="s">
        <v>120</v>
      </c>
      <c r="D9370" s="36" t="s">
        <v>26098</v>
      </c>
      <c r="E9370" s="36" t="s">
        <v>17265</v>
      </c>
      <c r="F9370" s="36" t="s">
        <v>18032</v>
      </c>
      <c r="G9370" s="36" t="s">
        <v>121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22299</v>
      </c>
      <c r="C9371" s="36" t="s">
        <v>120</v>
      </c>
      <c r="D9371" s="36" t="s">
        <v>26099</v>
      </c>
      <c r="E9371" s="36" t="s">
        <v>17236</v>
      </c>
      <c r="F9371" s="36" t="s">
        <v>18032</v>
      </c>
      <c r="G9371" s="36" t="s">
        <v>121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23355</v>
      </c>
      <c r="C9372" s="36" t="s">
        <v>120</v>
      </c>
      <c r="D9372" s="36" t="s">
        <v>26100</v>
      </c>
      <c r="E9372" s="36" t="s">
        <v>16854</v>
      </c>
      <c r="F9372" s="36" t="s">
        <v>18032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20914</v>
      </c>
      <c r="C9373" s="36" t="s">
        <v>120</v>
      </c>
      <c r="D9373" s="36" t="s">
        <v>24208</v>
      </c>
      <c r="E9373" s="36" t="s">
        <v>16841</v>
      </c>
      <c r="F9373" s="36" t="s">
        <v>18032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22696</v>
      </c>
      <c r="C9374" s="36" t="s">
        <v>120</v>
      </c>
      <c r="D9374" s="36" t="s">
        <v>26101</v>
      </c>
      <c r="E9374" s="36" t="s">
        <v>17365</v>
      </c>
      <c r="F9374" s="36" t="s">
        <v>18032</v>
      </c>
      <c r="G9374" s="36" t="s">
        <v>121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22512</v>
      </c>
      <c r="C9375" s="36" t="s">
        <v>120</v>
      </c>
      <c r="D9375" s="36" t="s">
        <v>26193</v>
      </c>
      <c r="E9375" s="36" t="s">
        <v>17014</v>
      </c>
      <c r="F9375" s="36" t="s">
        <v>18032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24435</v>
      </c>
      <c r="C9376" s="36" t="s">
        <v>120</v>
      </c>
      <c r="D9376" s="36" t="s">
        <v>26194</v>
      </c>
      <c r="E9376" s="36" t="s">
        <v>16912</v>
      </c>
      <c r="F9376" s="36" t="s">
        <v>18032</v>
      </c>
      <c r="G9376" s="36" t="s">
        <v>121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25075</v>
      </c>
      <c r="C9377" s="36" t="s">
        <v>120</v>
      </c>
      <c r="D9377" s="36" t="s">
        <v>26195</v>
      </c>
      <c r="E9377" s="36" t="s">
        <v>16960</v>
      </c>
      <c r="F9377" s="36" t="s">
        <v>18032</v>
      </c>
      <c r="G9377" s="36" t="s">
        <v>121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25513</v>
      </c>
      <c r="C9378" s="36" t="s">
        <v>120</v>
      </c>
      <c r="D9378" s="36" t="s">
        <v>26235</v>
      </c>
      <c r="E9378" s="36" t="s">
        <v>17577</v>
      </c>
      <c r="F9378" s="36" t="s">
        <v>18199</v>
      </c>
      <c r="G9378" s="36" t="s">
        <v>121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25168</v>
      </c>
      <c r="C9379" s="36" t="s">
        <v>120</v>
      </c>
      <c r="D9379" s="36" t="s">
        <v>26236</v>
      </c>
      <c r="E9379" s="36" t="s">
        <v>17327</v>
      </c>
      <c r="F9379" s="36" t="s">
        <v>18199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27532</v>
      </c>
      <c r="C9380" s="36" t="s">
        <v>120</v>
      </c>
      <c r="D9380" s="36" t="s">
        <v>26307</v>
      </c>
      <c r="E9380" s="36" t="s">
        <v>16827</v>
      </c>
      <c r="F9380" s="36" t="s">
        <v>18199</v>
      </c>
      <c r="G9380" s="36" t="s">
        <v>121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27533</v>
      </c>
      <c r="C9381" s="36" t="s">
        <v>120</v>
      </c>
      <c r="D9381" s="36" t="s">
        <v>27534</v>
      </c>
      <c r="E9381" s="36" t="s">
        <v>17298</v>
      </c>
      <c r="F9381" s="36" t="s">
        <v>18199</v>
      </c>
      <c r="G9381" s="36" t="s">
        <v>121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25514</v>
      </c>
      <c r="C9382" s="36" t="s">
        <v>120</v>
      </c>
      <c r="D9382" s="36" t="s">
        <v>26237</v>
      </c>
      <c r="E9382" s="36" t="s">
        <v>16852</v>
      </c>
      <c r="F9382" s="36" t="s">
        <v>18199</v>
      </c>
      <c r="G9382" s="36" t="s">
        <v>121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20298</v>
      </c>
      <c r="C9383" s="36" t="s">
        <v>188</v>
      </c>
      <c r="D9383" s="36" t="s">
        <v>23988</v>
      </c>
      <c r="E9383" s="36" t="s">
        <v>16912</v>
      </c>
      <c r="F9383" s="36" t="s">
        <v>18032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22972</v>
      </c>
      <c r="C9384" s="36" t="s">
        <v>188</v>
      </c>
      <c r="D9384" s="36" t="s">
        <v>23985</v>
      </c>
      <c r="E9384" s="36" t="s">
        <v>16848</v>
      </c>
      <c r="F9384" s="36" t="s">
        <v>18032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23205</v>
      </c>
      <c r="C9385" s="36" t="s">
        <v>188</v>
      </c>
      <c r="D9385" s="36" t="s">
        <v>26098</v>
      </c>
      <c r="E9385" s="36" t="s">
        <v>16917</v>
      </c>
      <c r="F9385" s="36" t="s">
        <v>18032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21729</v>
      </c>
      <c r="C9386" s="36" t="s">
        <v>188</v>
      </c>
      <c r="D9386" s="36" t="s">
        <v>26099</v>
      </c>
      <c r="E9386" s="36" t="s">
        <v>16912</v>
      </c>
      <c r="F9386" s="36" t="s">
        <v>18032</v>
      </c>
      <c r="G9386" s="36" t="s">
        <v>123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23396</v>
      </c>
      <c r="C9387" s="36" t="s">
        <v>188</v>
      </c>
      <c r="D9387" s="36" t="s">
        <v>26100</v>
      </c>
      <c r="E9387" s="36" t="s">
        <v>17231</v>
      </c>
      <c r="F9387" s="36" t="s">
        <v>18032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16325</v>
      </c>
      <c r="C9388" s="36" t="s">
        <v>188</v>
      </c>
      <c r="D9388" s="36" t="s">
        <v>24208</v>
      </c>
      <c r="E9388" s="36" t="s">
        <v>16876</v>
      </c>
      <c r="F9388" s="36" t="s">
        <v>18032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25039</v>
      </c>
      <c r="C9389" s="36" t="s">
        <v>188</v>
      </c>
      <c r="D9389" s="36" t="s">
        <v>26101</v>
      </c>
      <c r="E9389" s="36" t="s">
        <v>16924</v>
      </c>
      <c r="F9389" s="36" t="s">
        <v>18032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26911</v>
      </c>
      <c r="C9390" s="36" t="s">
        <v>188</v>
      </c>
      <c r="D9390" s="36" t="s">
        <v>26193</v>
      </c>
      <c r="E9390" s="36" t="s">
        <v>17152</v>
      </c>
      <c r="F9390" s="36" t="s">
        <v>18032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28020</v>
      </c>
      <c r="C9391" s="36" t="s">
        <v>188</v>
      </c>
      <c r="D9391" s="36" t="s">
        <v>28021</v>
      </c>
      <c r="E9391" s="36" t="s">
        <v>17014</v>
      </c>
      <c r="F9391" s="36" t="s">
        <v>18199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25569</v>
      </c>
      <c r="C9392" s="36" t="s">
        <v>188</v>
      </c>
      <c r="D9392" s="36" t="s">
        <v>26235</v>
      </c>
      <c r="E9392" s="36" t="s">
        <v>17357</v>
      </c>
      <c r="F9392" s="36" t="s">
        <v>18199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25570</v>
      </c>
      <c r="C9393" s="36" t="s">
        <v>188</v>
      </c>
      <c r="D9393" s="36" t="s">
        <v>26236</v>
      </c>
      <c r="E9393" s="36" t="s">
        <v>17053</v>
      </c>
      <c r="F9393" s="36" t="s">
        <v>18199</v>
      </c>
      <c r="G9393" s="36" t="s">
        <v>123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25251</v>
      </c>
      <c r="C9394" s="36" t="s">
        <v>188</v>
      </c>
      <c r="D9394" s="36" t="s">
        <v>26307</v>
      </c>
      <c r="E9394" s="36" t="s">
        <v>17326</v>
      </c>
      <c r="F9394" s="36" t="s">
        <v>18199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28271</v>
      </c>
      <c r="C9395" s="36" t="s">
        <v>188</v>
      </c>
      <c r="D9395" s="36" t="s">
        <v>17083</v>
      </c>
      <c r="E9395" s="36" t="s">
        <v>16972</v>
      </c>
      <c r="F9395" s="36" t="s">
        <v>18205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28272</v>
      </c>
      <c r="C9396" s="36" t="s">
        <v>188</v>
      </c>
      <c r="D9396" s="36" t="s">
        <v>17084</v>
      </c>
      <c r="E9396" s="36" t="s">
        <v>17220</v>
      </c>
      <c r="F9396" s="36" t="s">
        <v>18205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23570</v>
      </c>
      <c r="C9397" s="36" t="s">
        <v>120</v>
      </c>
      <c r="D9397" s="36" t="s">
        <v>25310</v>
      </c>
      <c r="E9397" s="36" t="s">
        <v>17011</v>
      </c>
      <c r="F9397" s="36" t="s">
        <v>18032</v>
      </c>
      <c r="G9397" s="36" t="s">
        <v>121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23356</v>
      </c>
      <c r="C9398" s="36" t="s">
        <v>120</v>
      </c>
      <c r="D9398" s="36" t="s">
        <v>26915</v>
      </c>
      <c r="E9398" s="36" t="s">
        <v>17546</v>
      </c>
      <c r="F9398" s="36" t="s">
        <v>18032</v>
      </c>
      <c r="G9398" s="36" t="s">
        <v>121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25815</v>
      </c>
      <c r="C9399" s="36" t="s">
        <v>120</v>
      </c>
      <c r="D9399" s="36" t="s">
        <v>27172</v>
      </c>
      <c r="E9399" s="36" t="s">
        <v>17231</v>
      </c>
      <c r="F9399" s="36" t="s">
        <v>18032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23313</v>
      </c>
      <c r="C9400" s="36" t="s">
        <v>120</v>
      </c>
      <c r="D9400" s="36" t="s">
        <v>24269</v>
      </c>
      <c r="E9400" s="36" t="s">
        <v>16912</v>
      </c>
      <c r="F9400" s="36" t="s">
        <v>18032</v>
      </c>
      <c r="G9400" s="36" t="s">
        <v>121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22283</v>
      </c>
      <c r="C9401" s="36" t="s">
        <v>120</v>
      </c>
      <c r="D9401" s="36" t="s">
        <v>27173</v>
      </c>
      <c r="E9401" s="36" t="s">
        <v>16917</v>
      </c>
      <c r="F9401" s="36" t="s">
        <v>18032</v>
      </c>
      <c r="G9401" s="36" t="s">
        <v>121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24747</v>
      </c>
      <c r="C9402" s="36" t="s">
        <v>120</v>
      </c>
      <c r="D9402" s="36" t="s">
        <v>27535</v>
      </c>
      <c r="E9402" s="36" t="s">
        <v>17018</v>
      </c>
      <c r="F9402" s="36" t="s">
        <v>18199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24693</v>
      </c>
      <c r="C9403" s="36" t="s">
        <v>188</v>
      </c>
      <c r="D9403" s="36" t="s">
        <v>26912</v>
      </c>
      <c r="E9403" s="36" t="s">
        <v>16823</v>
      </c>
      <c r="F9403" s="36" t="s">
        <v>18032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22753</v>
      </c>
      <c r="C9404" s="36" t="s">
        <v>188</v>
      </c>
      <c r="D9404" s="36" t="s">
        <v>19072</v>
      </c>
      <c r="E9404" s="36" t="s">
        <v>16874</v>
      </c>
      <c r="F9404" s="36" t="s">
        <v>18032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21894</v>
      </c>
      <c r="C9405" s="36" t="s">
        <v>188</v>
      </c>
      <c r="D9405" s="36" t="s">
        <v>26913</v>
      </c>
      <c r="E9405" s="36" t="s">
        <v>16845</v>
      </c>
      <c r="F9405" s="36" t="s">
        <v>18032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21154</v>
      </c>
      <c r="C9406" s="36" t="s">
        <v>188</v>
      </c>
      <c r="D9406" s="36" t="s">
        <v>25310</v>
      </c>
      <c r="E9406" s="36" t="s">
        <v>16875</v>
      </c>
      <c r="F9406" s="36" t="s">
        <v>18032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26914</v>
      </c>
      <c r="C9407" s="36" t="s">
        <v>188</v>
      </c>
      <c r="D9407" s="36" t="s">
        <v>26915</v>
      </c>
      <c r="E9407" s="36" t="s">
        <v>17238</v>
      </c>
      <c r="F9407" s="36" t="s">
        <v>18032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28022</v>
      </c>
      <c r="C9408" s="36" t="s">
        <v>188</v>
      </c>
      <c r="D9408" s="36" t="s">
        <v>28023</v>
      </c>
      <c r="E9408" s="36" t="s">
        <v>16885</v>
      </c>
      <c r="F9408" s="36" t="s">
        <v>18199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28024</v>
      </c>
      <c r="C9409" s="36" t="s">
        <v>188</v>
      </c>
      <c r="D9409" s="36" t="s">
        <v>28025</v>
      </c>
      <c r="E9409" s="36" t="s">
        <v>17034</v>
      </c>
      <c r="F9409" s="36" t="s">
        <v>18199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21751</v>
      </c>
      <c r="C9410" s="36" t="s">
        <v>188</v>
      </c>
      <c r="D9410" s="36" t="s">
        <v>27535</v>
      </c>
      <c r="E9410" s="36" t="s">
        <v>17159</v>
      </c>
      <c r="F9410" s="36" t="s">
        <v>18199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/>
      <c r="B9411" s="36" t="s">
        <v>25717</v>
      </c>
      <c r="C9411" s="36" t="s">
        <v>120</v>
      </c>
      <c r="D9411" s="36" t="s">
        <v>17437</v>
      </c>
      <c r="E9411" s="36" t="s">
        <v>17391</v>
      </c>
      <c r="F9411" s="36" t="s">
        <v>18032</v>
      </c>
      <c r="G9411" s="36" t="s">
        <v>121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25460</v>
      </c>
      <c r="C9412" s="36" t="s">
        <v>120</v>
      </c>
      <c r="D9412" s="36" t="s">
        <v>24030</v>
      </c>
      <c r="E9412" s="36" t="s">
        <v>17024</v>
      </c>
      <c r="F9412" s="36" t="s">
        <v>18032</v>
      </c>
      <c r="G9412" s="36" t="s">
        <v>121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26196</v>
      </c>
      <c r="C9413" s="36" t="s">
        <v>120</v>
      </c>
      <c r="D9413" s="36" t="s">
        <v>24486</v>
      </c>
      <c r="E9413" s="36" t="s">
        <v>16877</v>
      </c>
      <c r="F9413" s="36" t="s">
        <v>18032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27174</v>
      </c>
      <c r="C9414" s="36" t="s">
        <v>120</v>
      </c>
      <c r="D9414" s="36" t="s">
        <v>17439</v>
      </c>
      <c r="E9414" s="36" t="s">
        <v>16824</v>
      </c>
      <c r="F9414" s="36" t="s">
        <v>18032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27175</v>
      </c>
      <c r="C9415" s="36" t="s">
        <v>120</v>
      </c>
      <c r="D9415" s="36" t="s">
        <v>24489</v>
      </c>
      <c r="E9415" s="36" t="s">
        <v>16875</v>
      </c>
      <c r="F9415" s="36" t="s">
        <v>18032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27536</v>
      </c>
      <c r="C9416" s="36" t="s">
        <v>120</v>
      </c>
      <c r="D9416" s="36" t="s">
        <v>17380</v>
      </c>
      <c r="E9416" s="36" t="s">
        <v>17365</v>
      </c>
      <c r="F9416" s="36" t="s">
        <v>18199</v>
      </c>
      <c r="G9416" s="36" t="s">
        <v>121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19299</v>
      </c>
      <c r="C9417" s="36" t="s">
        <v>120</v>
      </c>
      <c r="D9417" s="36" t="s">
        <v>24468</v>
      </c>
      <c r="E9417" s="36" t="s">
        <v>17021</v>
      </c>
      <c r="F9417" s="36" t="s">
        <v>18251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26916</v>
      </c>
      <c r="C9418" s="36" t="s">
        <v>188</v>
      </c>
      <c r="D9418" s="36" t="s">
        <v>17437</v>
      </c>
      <c r="E9418" s="36" t="s">
        <v>16916</v>
      </c>
      <c r="F9418" s="36" t="s">
        <v>18032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9919</v>
      </c>
      <c r="C9419" s="36" t="s">
        <v>120</v>
      </c>
      <c r="D9419" s="36" t="s">
        <v>16844</v>
      </c>
      <c r="E9419" s="36" t="s">
        <v>16835</v>
      </c>
      <c r="F9419" s="36" t="s">
        <v>18032</v>
      </c>
      <c r="G9419" s="36" t="s">
        <v>121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14461</v>
      </c>
      <c r="C9420" s="36" t="s">
        <v>120</v>
      </c>
      <c r="D9420" s="36" t="s">
        <v>16847</v>
      </c>
      <c r="E9420" s="36" t="s">
        <v>16835</v>
      </c>
      <c r="F9420" s="36" t="s">
        <v>18032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19052</v>
      </c>
      <c r="C9421" s="36" t="s">
        <v>120</v>
      </c>
      <c r="D9421" s="36" t="s">
        <v>16997</v>
      </c>
      <c r="E9421" s="36" t="s">
        <v>17401</v>
      </c>
      <c r="F9421" s="36" t="s">
        <v>18032</v>
      </c>
      <c r="G9421" s="36" t="s">
        <v>121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19053</v>
      </c>
      <c r="C9422" s="36" t="s">
        <v>120</v>
      </c>
      <c r="D9422" s="36" t="s">
        <v>16851</v>
      </c>
      <c r="E9422" s="36" t="s">
        <v>16876</v>
      </c>
      <c r="F9422" s="36" t="s">
        <v>18032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14462</v>
      </c>
      <c r="C9423" s="36" t="s">
        <v>120</v>
      </c>
      <c r="D9423" s="36" t="s">
        <v>17071</v>
      </c>
      <c r="E9423" s="36" t="s">
        <v>17092</v>
      </c>
      <c r="F9423" s="36" t="s">
        <v>18032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19054</v>
      </c>
      <c r="C9424" s="36" t="s">
        <v>120</v>
      </c>
      <c r="D9424" s="36" t="s">
        <v>17073</v>
      </c>
      <c r="E9424" s="36" t="s">
        <v>17446</v>
      </c>
      <c r="F9424" s="36" t="s">
        <v>18032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9761</v>
      </c>
      <c r="C9425" s="36" t="s">
        <v>120</v>
      </c>
      <c r="D9425" s="36" t="s">
        <v>17074</v>
      </c>
      <c r="E9425" s="36" t="s">
        <v>17024</v>
      </c>
      <c r="F9425" s="36" t="s">
        <v>18032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19055</v>
      </c>
      <c r="C9426" s="36" t="s">
        <v>120</v>
      </c>
      <c r="D9426" s="36" t="s">
        <v>16853</v>
      </c>
      <c r="E9426" s="36" t="s">
        <v>16940</v>
      </c>
      <c r="F9426" s="36" t="s">
        <v>18032</v>
      </c>
      <c r="G9426" s="36" t="s">
        <v>121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14180</v>
      </c>
      <c r="C9427" s="36" t="s">
        <v>120</v>
      </c>
      <c r="D9427" s="36" t="s">
        <v>17291</v>
      </c>
      <c r="E9427" s="36" t="s">
        <v>17219</v>
      </c>
      <c r="F9427" s="36" t="s">
        <v>18032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19056</v>
      </c>
      <c r="C9428" s="36" t="s">
        <v>120</v>
      </c>
      <c r="D9428" s="36" t="s">
        <v>16998</v>
      </c>
      <c r="E9428" s="36" t="s">
        <v>16868</v>
      </c>
      <c r="F9428" s="36" t="s">
        <v>18032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23171</v>
      </c>
      <c r="C9429" s="36" t="s">
        <v>120</v>
      </c>
      <c r="D9429" s="36" t="s">
        <v>16999</v>
      </c>
      <c r="E9429" s="36" t="s">
        <v>16889</v>
      </c>
      <c r="F9429" s="36" t="s">
        <v>18032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19453</v>
      </c>
      <c r="C9430" s="36" t="s">
        <v>120</v>
      </c>
      <c r="D9430" s="36" t="s">
        <v>16857</v>
      </c>
      <c r="E9430" s="36" t="s">
        <v>17962</v>
      </c>
      <c r="F9430" s="36" t="s">
        <v>18032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19454</v>
      </c>
      <c r="C9431" s="36" t="s">
        <v>120</v>
      </c>
      <c r="D9431" s="36" t="s">
        <v>16859</v>
      </c>
      <c r="E9431" s="36" t="s">
        <v>17358</v>
      </c>
      <c r="F9431" s="36" t="s">
        <v>18032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23172</v>
      </c>
      <c r="C9432" s="36" t="s">
        <v>120</v>
      </c>
      <c r="D9432" s="36" t="s">
        <v>16861</v>
      </c>
      <c r="E9432" s="36" t="s">
        <v>16841</v>
      </c>
      <c r="F9432" s="36" t="s">
        <v>18032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23795</v>
      </c>
      <c r="C9433" s="36" t="s">
        <v>120</v>
      </c>
      <c r="D9433" s="36" t="s">
        <v>16863</v>
      </c>
      <c r="E9433" s="36" t="s">
        <v>17298</v>
      </c>
      <c r="F9433" s="36" t="s">
        <v>18032</v>
      </c>
      <c r="G9433" s="36" t="s">
        <v>121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23357</v>
      </c>
      <c r="C9434" s="36" t="s">
        <v>120</v>
      </c>
      <c r="D9434" s="36" t="s">
        <v>17003</v>
      </c>
      <c r="E9434" s="36" t="s">
        <v>16879</v>
      </c>
      <c r="F9434" s="36" t="s">
        <v>18032</v>
      </c>
      <c r="G9434" s="36" t="s">
        <v>121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25461</v>
      </c>
      <c r="C9435" s="36" t="s">
        <v>120</v>
      </c>
      <c r="D9435" s="36" t="s">
        <v>17005</v>
      </c>
      <c r="E9435" s="36" t="s">
        <v>16845</v>
      </c>
      <c r="F9435" s="36" t="s">
        <v>18032</v>
      </c>
      <c r="G9435" s="36" t="s">
        <v>121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24045</v>
      </c>
      <c r="C9436" s="36" t="s">
        <v>120</v>
      </c>
      <c r="D9436" s="36" t="s">
        <v>16865</v>
      </c>
      <c r="E9436" s="36" t="s">
        <v>16959</v>
      </c>
      <c r="F9436" s="36" t="s">
        <v>18032</v>
      </c>
      <c r="G9436" s="36" t="s">
        <v>121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24717</v>
      </c>
      <c r="C9437" s="36" t="s">
        <v>120</v>
      </c>
      <c r="D9437" s="36" t="s">
        <v>17008</v>
      </c>
      <c r="E9437" s="36" t="s">
        <v>16875</v>
      </c>
      <c r="F9437" s="36" t="s">
        <v>18032</v>
      </c>
      <c r="G9437" s="36" t="s">
        <v>121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21384</v>
      </c>
      <c r="C9438" s="36" t="s">
        <v>120</v>
      </c>
      <c r="D9438" s="36" t="s">
        <v>17732</v>
      </c>
      <c r="E9438" s="36" t="s">
        <v>17088</v>
      </c>
      <c r="F9438" s="36" t="s">
        <v>18199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16638</v>
      </c>
      <c r="C9439" s="36" t="s">
        <v>120</v>
      </c>
      <c r="D9439" s="36" t="s">
        <v>17435</v>
      </c>
      <c r="E9439" s="36" t="s">
        <v>17146</v>
      </c>
      <c r="F9439" s="36" t="s">
        <v>18199</v>
      </c>
      <c r="G9439" s="36" t="s">
        <v>123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14859</v>
      </c>
      <c r="C9440" s="36" t="s">
        <v>120</v>
      </c>
      <c r="D9440" s="36" t="s">
        <v>18600</v>
      </c>
      <c r="E9440" s="36" t="s">
        <v>16836</v>
      </c>
      <c r="F9440" s="36" t="s">
        <v>18199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16768</v>
      </c>
      <c r="C9441" s="36" t="s">
        <v>120</v>
      </c>
      <c r="D9441" s="36" t="s">
        <v>18204</v>
      </c>
      <c r="E9441" s="36" t="s">
        <v>17035</v>
      </c>
      <c r="F9441" s="36" t="s">
        <v>18199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14860</v>
      </c>
      <c r="C9442" s="36" t="s">
        <v>120</v>
      </c>
      <c r="D9442" s="36" t="s">
        <v>18601</v>
      </c>
      <c r="E9442" s="36" t="s">
        <v>17075</v>
      </c>
      <c r="F9442" s="36" t="s">
        <v>18199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25515</v>
      </c>
      <c r="C9443" s="36" t="s">
        <v>120</v>
      </c>
      <c r="D9443" s="36" t="s">
        <v>18781</v>
      </c>
      <c r="E9443" s="36" t="s">
        <v>17714</v>
      </c>
      <c r="F9443" s="36" t="s">
        <v>18199</v>
      </c>
      <c r="G9443" s="36" t="s">
        <v>121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21385</v>
      </c>
      <c r="C9444" s="36" t="s">
        <v>120</v>
      </c>
      <c r="D9444" s="36" t="s">
        <v>21386</v>
      </c>
      <c r="E9444" s="36" t="s">
        <v>17034</v>
      </c>
      <c r="F9444" s="36" t="s">
        <v>18199</v>
      </c>
      <c r="G9444" s="36" t="s">
        <v>121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21387</v>
      </c>
      <c r="C9445" s="36" t="s">
        <v>120</v>
      </c>
      <c r="D9445" s="36" t="s">
        <v>20400</v>
      </c>
      <c r="E9445" s="36" t="s">
        <v>17283</v>
      </c>
      <c r="F9445" s="36" t="s">
        <v>18199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21388</v>
      </c>
      <c r="C9446" s="36" t="s">
        <v>120</v>
      </c>
      <c r="D9446" s="36" t="s">
        <v>18768</v>
      </c>
      <c r="E9446" s="36" t="s">
        <v>17682</v>
      </c>
      <c r="F9446" s="36" t="s">
        <v>18199</v>
      </c>
      <c r="G9446" s="36" t="s">
        <v>121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22830</v>
      </c>
      <c r="C9447" s="36" t="s">
        <v>120</v>
      </c>
      <c r="D9447" s="36" t="s">
        <v>18786</v>
      </c>
      <c r="E9447" s="36" t="s">
        <v>17206</v>
      </c>
      <c r="F9447" s="36" t="s">
        <v>18199</v>
      </c>
      <c r="G9447" s="36" t="s">
        <v>121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23697</v>
      </c>
      <c r="C9448" s="36" t="s">
        <v>120</v>
      </c>
      <c r="D9448" s="36" t="s">
        <v>17436</v>
      </c>
      <c r="E9448" s="36" t="s">
        <v>17645</v>
      </c>
      <c r="F9448" s="36" t="s">
        <v>18199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23850</v>
      </c>
      <c r="C9449" s="36" t="s">
        <v>120</v>
      </c>
      <c r="D9449" s="36" t="s">
        <v>23851</v>
      </c>
      <c r="E9449" s="36" t="s">
        <v>17389</v>
      </c>
      <c r="F9449" s="36" t="s">
        <v>18199</v>
      </c>
      <c r="G9449" s="36" t="s">
        <v>121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23852</v>
      </c>
      <c r="C9450" s="36" t="s">
        <v>120</v>
      </c>
      <c r="D9450" s="36" t="s">
        <v>23159</v>
      </c>
      <c r="E9450" s="36" t="s">
        <v>17575</v>
      </c>
      <c r="F9450" s="36" t="s">
        <v>18199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24192</v>
      </c>
      <c r="C9451" s="36" t="s">
        <v>120</v>
      </c>
      <c r="D9451" s="36" t="s">
        <v>24193</v>
      </c>
      <c r="E9451" s="36" t="s">
        <v>17053</v>
      </c>
      <c r="F9451" s="36" t="s">
        <v>18199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26238</v>
      </c>
      <c r="C9452" s="36" t="s">
        <v>120</v>
      </c>
      <c r="D9452" s="36" t="s">
        <v>23771</v>
      </c>
      <c r="E9452" s="36" t="s">
        <v>17141</v>
      </c>
      <c r="F9452" s="36" t="s">
        <v>18199</v>
      </c>
      <c r="G9452" s="36" t="s">
        <v>121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9702</v>
      </c>
      <c r="C9453" s="36" t="s">
        <v>120</v>
      </c>
      <c r="D9453" s="36" t="s">
        <v>18602</v>
      </c>
      <c r="E9453" s="36" t="s">
        <v>16850</v>
      </c>
      <c r="F9453" s="36" t="s">
        <v>18199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15135</v>
      </c>
      <c r="C9454" s="36" t="s">
        <v>120</v>
      </c>
      <c r="D9454" s="36" t="s">
        <v>17074</v>
      </c>
      <c r="E9454" s="36" t="s">
        <v>17159</v>
      </c>
      <c r="F9454" s="36" t="s">
        <v>18205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15136</v>
      </c>
      <c r="C9455" s="36" t="s">
        <v>120</v>
      </c>
      <c r="D9455" s="36" t="s">
        <v>17531</v>
      </c>
      <c r="E9455" s="36" t="s">
        <v>17399</v>
      </c>
      <c r="F9455" s="36" t="s">
        <v>18205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19145</v>
      </c>
      <c r="C9456" s="36" t="s">
        <v>120</v>
      </c>
      <c r="D9456" s="36" t="s">
        <v>17927</v>
      </c>
      <c r="E9456" s="36" t="s">
        <v>16939</v>
      </c>
      <c r="F9456" s="36" t="s">
        <v>18210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16762</v>
      </c>
      <c r="C9457" s="36" t="s">
        <v>120</v>
      </c>
      <c r="D9457" s="36" t="s">
        <v>17928</v>
      </c>
      <c r="E9457" s="36" t="s">
        <v>16939</v>
      </c>
      <c r="F9457" s="36" t="s">
        <v>18210</v>
      </c>
      <c r="G9457" s="36" t="s">
        <v>123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19146</v>
      </c>
      <c r="C9458" s="36" t="s">
        <v>120</v>
      </c>
      <c r="D9458" s="36" t="s">
        <v>18951</v>
      </c>
      <c r="E9458" s="36" t="s">
        <v>17023</v>
      </c>
      <c r="F9458" s="36" t="s">
        <v>18210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16763</v>
      </c>
      <c r="C9459" s="36" t="s">
        <v>120</v>
      </c>
      <c r="D9459" s="36" t="s">
        <v>18529</v>
      </c>
      <c r="E9459" s="36" t="s">
        <v>17023</v>
      </c>
      <c r="F9459" s="36" t="s">
        <v>18210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15798</v>
      </c>
      <c r="C9460" s="36" t="s">
        <v>120</v>
      </c>
      <c r="D9460" s="36" t="s">
        <v>17931</v>
      </c>
      <c r="E9460" s="36" t="s">
        <v>16940</v>
      </c>
      <c r="F9460" s="36" t="s">
        <v>18210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15799</v>
      </c>
      <c r="C9461" s="36" t="s">
        <v>120</v>
      </c>
      <c r="D9461" s="36" t="s">
        <v>18566</v>
      </c>
      <c r="E9461" s="36" t="s">
        <v>17075</v>
      </c>
      <c r="F9461" s="36" t="s">
        <v>18210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12370</v>
      </c>
      <c r="C9462" s="36" t="s">
        <v>120</v>
      </c>
      <c r="D9462" s="36" t="s">
        <v>18531</v>
      </c>
      <c r="E9462" s="36" t="s">
        <v>16841</v>
      </c>
      <c r="F9462" s="36" t="s">
        <v>18251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15238</v>
      </c>
      <c r="C9463" s="36" t="s">
        <v>120</v>
      </c>
      <c r="D9463" s="36" t="s">
        <v>16867</v>
      </c>
      <c r="E9463" s="36" t="s">
        <v>17174</v>
      </c>
      <c r="F9463" s="36" t="s">
        <v>18252</v>
      </c>
      <c r="G9463" s="36" t="s">
        <v>121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21365</v>
      </c>
      <c r="C9464" s="36" t="s">
        <v>188</v>
      </c>
      <c r="D9464" s="36" t="s">
        <v>17082</v>
      </c>
      <c r="E9464" s="36" t="s">
        <v>16916</v>
      </c>
      <c r="F9464" s="36" t="s">
        <v>18032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22130</v>
      </c>
      <c r="C9465" s="36" t="s">
        <v>188</v>
      </c>
      <c r="D9465" s="36" t="s">
        <v>17086</v>
      </c>
      <c r="E9465" s="36" t="s">
        <v>16964</v>
      </c>
      <c r="F9465" s="36" t="s">
        <v>18032</v>
      </c>
      <c r="G9465" s="36" t="s">
        <v>123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14181</v>
      </c>
      <c r="C9466" s="36" t="s">
        <v>188</v>
      </c>
      <c r="D9466" s="36" t="s">
        <v>17062</v>
      </c>
      <c r="E9466" s="36" t="s">
        <v>17399</v>
      </c>
      <c r="F9466" s="36" t="s">
        <v>18032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19712</v>
      </c>
      <c r="C9467" s="36" t="s">
        <v>188</v>
      </c>
      <c r="D9467" s="36" t="s">
        <v>17063</v>
      </c>
      <c r="E9467" s="36" t="s">
        <v>16920</v>
      </c>
      <c r="F9467" s="36" t="s">
        <v>18032</v>
      </c>
      <c r="G9467" s="36" t="s">
        <v>123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19713</v>
      </c>
      <c r="C9468" s="36" t="s">
        <v>188</v>
      </c>
      <c r="D9468" s="36" t="s">
        <v>16844</v>
      </c>
      <c r="E9468" s="36" t="s">
        <v>16958</v>
      </c>
      <c r="F9468" s="36" t="s">
        <v>18032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19548</v>
      </c>
      <c r="C9469" s="36" t="s">
        <v>188</v>
      </c>
      <c r="D9469" s="36" t="s">
        <v>16847</v>
      </c>
      <c r="E9469" s="36" t="s">
        <v>16957</v>
      </c>
      <c r="F9469" s="36" t="s">
        <v>18032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14182</v>
      </c>
      <c r="C9470" s="36" t="s">
        <v>188</v>
      </c>
      <c r="D9470" s="36" t="s">
        <v>17065</v>
      </c>
      <c r="E9470" s="36" t="s">
        <v>16940</v>
      </c>
      <c r="F9470" s="36" t="s">
        <v>18032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19714</v>
      </c>
      <c r="C9471" s="36" t="s">
        <v>188</v>
      </c>
      <c r="D9471" s="36" t="s">
        <v>16849</v>
      </c>
      <c r="E9471" s="36" t="s">
        <v>16912</v>
      </c>
      <c r="F9471" s="36" t="s">
        <v>18032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20666</v>
      </c>
      <c r="C9472" s="36" t="s">
        <v>188</v>
      </c>
      <c r="D9472" s="36" t="s">
        <v>16997</v>
      </c>
      <c r="E9472" s="36" t="s">
        <v>16823</v>
      </c>
      <c r="F9472" s="36" t="s">
        <v>18032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21730</v>
      </c>
      <c r="C9473" s="36" t="s">
        <v>188</v>
      </c>
      <c r="D9473" s="36" t="s">
        <v>16851</v>
      </c>
      <c r="E9473" s="36" t="s">
        <v>16848</v>
      </c>
      <c r="F9473" s="36" t="s">
        <v>18032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19220</v>
      </c>
      <c r="C9474" s="36" t="s">
        <v>188</v>
      </c>
      <c r="D9474" s="36" t="s">
        <v>17071</v>
      </c>
      <c r="E9474" s="36" t="s">
        <v>17345</v>
      </c>
      <c r="F9474" s="36" t="s">
        <v>18032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19549</v>
      </c>
      <c r="C9475" s="36" t="s">
        <v>188</v>
      </c>
      <c r="D9475" s="36" t="s">
        <v>17073</v>
      </c>
      <c r="E9475" s="36" t="s">
        <v>16917</v>
      </c>
      <c r="F9475" s="36" t="s">
        <v>18032</v>
      </c>
      <c r="G9475" s="36" t="s">
        <v>123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23397</v>
      </c>
      <c r="C9476" s="36" t="s">
        <v>188</v>
      </c>
      <c r="D9476" s="36" t="s">
        <v>16853</v>
      </c>
      <c r="E9476" s="36" t="s">
        <v>17170</v>
      </c>
      <c r="F9476" s="36" t="s">
        <v>18032</v>
      </c>
      <c r="G9476" s="36" t="s">
        <v>123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20996</v>
      </c>
      <c r="C9477" s="36" t="s">
        <v>188</v>
      </c>
      <c r="D9477" s="36" t="s">
        <v>16998</v>
      </c>
      <c r="E9477" s="36" t="s">
        <v>16848</v>
      </c>
      <c r="F9477" s="36" t="s">
        <v>18032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25788</v>
      </c>
      <c r="C9478" s="36" t="s">
        <v>188</v>
      </c>
      <c r="D9478" s="36" t="s">
        <v>16999</v>
      </c>
      <c r="E9478" s="36" t="s">
        <v>17141</v>
      </c>
      <c r="F9478" s="36" t="s">
        <v>18032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24105</v>
      </c>
      <c r="C9479" s="36" t="s">
        <v>188</v>
      </c>
      <c r="D9479" s="36" t="s">
        <v>16857</v>
      </c>
      <c r="E9479" s="36" t="s">
        <v>17359</v>
      </c>
      <c r="F9479" s="36" t="s">
        <v>18032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19715</v>
      </c>
      <c r="C9480" s="36" t="s">
        <v>188</v>
      </c>
      <c r="D9480" s="36" t="s">
        <v>16861</v>
      </c>
      <c r="E9480" s="36" t="s">
        <v>16931</v>
      </c>
      <c r="F9480" s="36" t="s">
        <v>18032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16639</v>
      </c>
      <c r="C9481" s="36" t="s">
        <v>188</v>
      </c>
      <c r="D9481" s="36" t="s">
        <v>18603</v>
      </c>
      <c r="E9481" s="36" t="s">
        <v>16822</v>
      </c>
      <c r="F9481" s="36" t="s">
        <v>18199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16640</v>
      </c>
      <c r="C9482" s="36" t="s">
        <v>188</v>
      </c>
      <c r="D9482" s="36" t="s">
        <v>18604</v>
      </c>
      <c r="E9482" s="36" t="s">
        <v>16960</v>
      </c>
      <c r="F9482" s="36" t="s">
        <v>18199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22421</v>
      </c>
      <c r="C9483" s="36" t="s">
        <v>188</v>
      </c>
      <c r="D9483" s="36" t="s">
        <v>17435</v>
      </c>
      <c r="E9483" s="36" t="s">
        <v>16921</v>
      </c>
      <c r="F9483" s="36" t="s">
        <v>18199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28026</v>
      </c>
      <c r="C9484" s="36" t="s">
        <v>188</v>
      </c>
      <c r="D9484" s="36" t="s">
        <v>28027</v>
      </c>
      <c r="E9484" s="36" t="s">
        <v>16917</v>
      </c>
      <c r="F9484" s="36" t="s">
        <v>18199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23676</v>
      </c>
      <c r="C9485" s="36" t="s">
        <v>188</v>
      </c>
      <c r="D9485" s="36" t="s">
        <v>22501</v>
      </c>
      <c r="E9485" s="36" t="s">
        <v>16885</v>
      </c>
      <c r="F9485" s="36" t="s">
        <v>18199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28028</v>
      </c>
      <c r="C9486" s="36" t="s">
        <v>188</v>
      </c>
      <c r="D9486" s="36" t="s">
        <v>28029</v>
      </c>
      <c r="E9486" s="36" t="s">
        <v>17170</v>
      </c>
      <c r="F9486" s="36" t="s">
        <v>18199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8648</v>
      </c>
      <c r="C9487" s="36" t="s">
        <v>188</v>
      </c>
      <c r="D9487" s="36" t="s">
        <v>18204</v>
      </c>
      <c r="E9487" s="36" t="s">
        <v>16881</v>
      </c>
      <c r="F9487" s="36" t="s">
        <v>18199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23003</v>
      </c>
      <c r="C9488" s="36" t="s">
        <v>188</v>
      </c>
      <c r="D9488" s="36" t="s">
        <v>17820</v>
      </c>
      <c r="E9488" s="36" t="s">
        <v>17141</v>
      </c>
      <c r="F9488" s="36" t="s">
        <v>18199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21264</v>
      </c>
      <c r="C9489" s="36" t="s">
        <v>188</v>
      </c>
      <c r="D9489" s="36" t="s">
        <v>18601</v>
      </c>
      <c r="E9489" s="36" t="s">
        <v>17232</v>
      </c>
      <c r="F9489" s="36" t="s">
        <v>18199</v>
      </c>
      <c r="G9489" s="36" t="s">
        <v>123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24157</v>
      </c>
      <c r="C9490" s="36" t="s">
        <v>188</v>
      </c>
      <c r="D9490" s="36" t="s">
        <v>18785</v>
      </c>
      <c r="E9490" s="36" t="s">
        <v>17034</v>
      </c>
      <c r="F9490" s="36" t="s">
        <v>18199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23422</v>
      </c>
      <c r="C9491" s="36" t="s">
        <v>188</v>
      </c>
      <c r="D9491" s="36" t="s">
        <v>18781</v>
      </c>
      <c r="E9491" s="36" t="s">
        <v>17006</v>
      </c>
      <c r="F9491" s="36" t="s">
        <v>18199</v>
      </c>
      <c r="G9491" s="36" t="s">
        <v>123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28030</v>
      </c>
      <c r="C9492" s="36" t="s">
        <v>188</v>
      </c>
      <c r="D9492" s="36" t="s">
        <v>21386</v>
      </c>
      <c r="E9492" s="36" t="s">
        <v>17546</v>
      </c>
      <c r="F9492" s="36" t="s">
        <v>18199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21432</v>
      </c>
      <c r="C9493" s="36" t="s">
        <v>188</v>
      </c>
      <c r="D9493" s="36" t="s">
        <v>20400</v>
      </c>
      <c r="E9493" s="36" t="s">
        <v>17290</v>
      </c>
      <c r="F9493" s="36" t="s">
        <v>18199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21433</v>
      </c>
      <c r="C9494" s="36" t="s">
        <v>188</v>
      </c>
      <c r="D9494" s="36" t="s">
        <v>18768</v>
      </c>
      <c r="E9494" s="36" t="s">
        <v>17202</v>
      </c>
      <c r="F9494" s="36" t="s">
        <v>18199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8649</v>
      </c>
      <c r="C9495" s="36" t="s">
        <v>188</v>
      </c>
      <c r="D9495" s="36" t="s">
        <v>18605</v>
      </c>
      <c r="E9495" s="36" t="s">
        <v>17385</v>
      </c>
      <c r="F9495" s="36" t="s">
        <v>18199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28273</v>
      </c>
      <c r="C9496" s="36" t="s">
        <v>188</v>
      </c>
      <c r="D9496" s="36" t="s">
        <v>16999</v>
      </c>
      <c r="E9496" s="36" t="s">
        <v>17035</v>
      </c>
      <c r="F9496" s="36" t="s">
        <v>18205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23756</v>
      </c>
      <c r="C9497" s="36" t="s">
        <v>188</v>
      </c>
      <c r="D9497" s="36" t="s">
        <v>17632</v>
      </c>
      <c r="E9497" s="36" t="s">
        <v>17176</v>
      </c>
      <c r="F9497" s="36" t="s">
        <v>18205</v>
      </c>
      <c r="G9497" s="36" t="s">
        <v>123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15800</v>
      </c>
      <c r="C9498" s="36" t="s">
        <v>188</v>
      </c>
      <c r="D9498" s="36" t="s">
        <v>17451</v>
      </c>
      <c r="E9498" s="36" t="s">
        <v>17327</v>
      </c>
      <c r="F9498" s="36" t="s">
        <v>18210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19149</v>
      </c>
      <c r="C9499" s="36" t="s">
        <v>188</v>
      </c>
      <c r="D9499" s="36" t="s">
        <v>18951</v>
      </c>
      <c r="E9499" s="36" t="s">
        <v>16972</v>
      </c>
      <c r="F9499" s="36" t="s">
        <v>18210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20121</v>
      </c>
      <c r="C9500" s="36" t="s">
        <v>188</v>
      </c>
      <c r="D9500" s="36" t="s">
        <v>17449</v>
      </c>
      <c r="E9500" s="36" t="s">
        <v>16897</v>
      </c>
      <c r="F9500" s="36" t="s">
        <v>18210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8526</v>
      </c>
      <c r="C9501" s="36" t="s">
        <v>188</v>
      </c>
      <c r="D9501" s="36" t="s">
        <v>18531</v>
      </c>
      <c r="E9501" s="36" t="s">
        <v>18279</v>
      </c>
      <c r="F9501" s="36" t="s">
        <v>18251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24607</v>
      </c>
      <c r="C9502" s="36" t="s">
        <v>188</v>
      </c>
      <c r="D9502" s="36" t="s">
        <v>17012</v>
      </c>
      <c r="E9502" s="36" t="s">
        <v>17553</v>
      </c>
      <c r="F9502" s="36" t="s">
        <v>18252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74</v>
      </c>
      <c r="B9503" s="36" t="s">
        <v>23571</v>
      </c>
      <c r="C9503" s="36" t="s">
        <v>120</v>
      </c>
      <c r="D9503" s="36" t="s">
        <v>20998</v>
      </c>
      <c r="E9503" s="36" t="s">
        <v>17498</v>
      </c>
      <c r="F9503" s="36" t="s">
        <v>18032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16391</v>
      </c>
      <c r="C9504" s="36" t="s">
        <v>120</v>
      </c>
      <c r="D9504" s="36" t="s">
        <v>17568</v>
      </c>
      <c r="E9504" s="36" t="s">
        <v>17393</v>
      </c>
      <c r="F9504" s="36" t="s">
        <v>18032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19867</v>
      </c>
      <c r="C9505" s="36" t="s">
        <v>120</v>
      </c>
      <c r="D9505" s="36" t="s">
        <v>17569</v>
      </c>
      <c r="E9505" s="36" t="s">
        <v>17255</v>
      </c>
      <c r="F9505" s="36" t="s">
        <v>18032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16326</v>
      </c>
      <c r="C9506" s="36" t="s">
        <v>120</v>
      </c>
      <c r="D9506" s="36" t="s">
        <v>17570</v>
      </c>
      <c r="E9506" s="36" t="s">
        <v>21447</v>
      </c>
      <c r="F9506" s="36" t="s">
        <v>18032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19455</v>
      </c>
      <c r="C9507" s="36" t="s">
        <v>120</v>
      </c>
      <c r="D9507" s="36" t="s">
        <v>17571</v>
      </c>
      <c r="E9507" s="36" t="s">
        <v>17343</v>
      </c>
      <c r="F9507" s="36" t="s">
        <v>18032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16327</v>
      </c>
      <c r="C9508" s="36" t="s">
        <v>120</v>
      </c>
      <c r="D9508" s="36" t="s">
        <v>17572</v>
      </c>
      <c r="E9508" s="36" t="s">
        <v>17041</v>
      </c>
      <c r="F9508" s="36" t="s">
        <v>18032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16663</v>
      </c>
      <c r="C9509" s="36" t="s">
        <v>120</v>
      </c>
      <c r="D9509" s="36" t="s">
        <v>17573</v>
      </c>
      <c r="E9509" s="36" t="s">
        <v>17898</v>
      </c>
      <c r="F9509" s="36" t="s">
        <v>18032</v>
      </c>
      <c r="G9509" s="36" t="s">
        <v>121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21127</v>
      </c>
      <c r="C9510" s="36" t="s">
        <v>120</v>
      </c>
      <c r="D9510" s="36" t="s">
        <v>17574</v>
      </c>
      <c r="E9510" s="36" t="s">
        <v>17091</v>
      </c>
      <c r="F9510" s="36" t="s">
        <v>18032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19868</v>
      </c>
      <c r="C9511" s="36" t="s">
        <v>120</v>
      </c>
      <c r="D9511" s="36" t="s">
        <v>17576</v>
      </c>
      <c r="E9511" s="36" t="s">
        <v>17262</v>
      </c>
      <c r="F9511" s="36" t="s">
        <v>18032</v>
      </c>
      <c r="G9511" s="36" t="s">
        <v>121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19002</v>
      </c>
      <c r="C9512" s="36" t="s">
        <v>120</v>
      </c>
      <c r="D9512" s="36" t="s">
        <v>17579</v>
      </c>
      <c r="E9512" s="36" t="s">
        <v>17270</v>
      </c>
      <c r="F9512" s="36" t="s">
        <v>18032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16664</v>
      </c>
      <c r="C9513" s="36" t="s">
        <v>120</v>
      </c>
      <c r="D9513" s="36" t="s">
        <v>17578</v>
      </c>
      <c r="E9513" s="36" t="s">
        <v>17270</v>
      </c>
      <c r="F9513" s="36" t="s">
        <v>18032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20616</v>
      </c>
      <c r="C9514" s="36" t="s">
        <v>120</v>
      </c>
      <c r="D9514" s="36" t="s">
        <v>20617</v>
      </c>
      <c r="E9514" s="36" t="s">
        <v>17245</v>
      </c>
      <c r="F9514" s="36" t="s">
        <v>18032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16784</v>
      </c>
      <c r="C9515" s="36" t="s">
        <v>120</v>
      </c>
      <c r="D9515" s="36" t="s">
        <v>17580</v>
      </c>
      <c r="E9515" s="36" t="s">
        <v>17264</v>
      </c>
      <c r="F9515" s="36" t="s">
        <v>18032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16596</v>
      </c>
      <c r="C9516" s="36" t="s">
        <v>120</v>
      </c>
      <c r="D9516" s="36" t="s">
        <v>17581</v>
      </c>
      <c r="E9516" s="36" t="s">
        <v>17283</v>
      </c>
      <c r="F9516" s="36" t="s">
        <v>18032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21676</v>
      </c>
      <c r="C9517" s="36" t="s">
        <v>120</v>
      </c>
      <c r="D9517" s="36" t="s">
        <v>21677</v>
      </c>
      <c r="E9517" s="36" t="s">
        <v>16935</v>
      </c>
      <c r="F9517" s="36" t="s">
        <v>18032</v>
      </c>
      <c r="G9517" s="36" t="s">
        <v>121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21488</v>
      </c>
      <c r="C9518" s="36" t="s">
        <v>120</v>
      </c>
      <c r="D9518" s="36" t="s">
        <v>21489</v>
      </c>
      <c r="E9518" s="36" t="s">
        <v>16862</v>
      </c>
      <c r="F9518" s="36" t="s">
        <v>18032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21855</v>
      </c>
      <c r="C9519" s="36" t="s">
        <v>120</v>
      </c>
      <c r="D9519" s="36" t="s">
        <v>21856</v>
      </c>
      <c r="E9519" s="36" t="s">
        <v>16974</v>
      </c>
      <c r="F9519" s="36" t="s">
        <v>18032</v>
      </c>
      <c r="G9519" s="36" t="s">
        <v>121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19752</v>
      </c>
      <c r="C9520" s="36" t="s">
        <v>120</v>
      </c>
      <c r="D9520" s="36" t="s">
        <v>19753</v>
      </c>
      <c r="E9520" s="36" t="s">
        <v>17106</v>
      </c>
      <c r="F9520" s="36" t="s">
        <v>18032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16665</v>
      </c>
      <c r="C9521" s="36" t="s">
        <v>120</v>
      </c>
      <c r="D9521" s="36" t="s">
        <v>18180</v>
      </c>
      <c r="E9521" s="36" t="s">
        <v>16927</v>
      </c>
      <c r="F9521" s="36" t="s">
        <v>18032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21314</v>
      </c>
      <c r="C9522" s="36" t="s">
        <v>120</v>
      </c>
      <c r="D9522" s="36" t="s">
        <v>21315</v>
      </c>
      <c r="E9522" s="36" t="s">
        <v>17170</v>
      </c>
      <c r="F9522" s="36" t="s">
        <v>18032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20600</v>
      </c>
      <c r="C9523" s="36" t="s">
        <v>120</v>
      </c>
      <c r="D9523" s="36" t="s">
        <v>20601</v>
      </c>
      <c r="E9523" s="36" t="s">
        <v>17014</v>
      </c>
      <c r="F9523" s="36" t="s">
        <v>18032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19057</v>
      </c>
      <c r="C9524" s="36" t="s">
        <v>120</v>
      </c>
      <c r="D9524" s="36" t="s">
        <v>19058</v>
      </c>
      <c r="E9524" s="36" t="s">
        <v>16848</v>
      </c>
      <c r="F9524" s="36" t="s">
        <v>18032</v>
      </c>
      <c r="G9524" s="36" t="s">
        <v>121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16666</v>
      </c>
      <c r="C9525" s="36" t="s">
        <v>120</v>
      </c>
      <c r="D9525" s="36" t="s">
        <v>18181</v>
      </c>
      <c r="E9525" s="36" t="s">
        <v>16824</v>
      </c>
      <c r="F9525" s="36" t="s">
        <v>18032</v>
      </c>
      <c r="G9525" s="36" t="s">
        <v>121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22942</v>
      </c>
      <c r="C9526" s="36" t="s">
        <v>120</v>
      </c>
      <c r="D9526" s="36" t="s">
        <v>22943</v>
      </c>
      <c r="E9526" s="36" t="s">
        <v>16916</v>
      </c>
      <c r="F9526" s="36" t="s">
        <v>18032</v>
      </c>
      <c r="G9526" s="36" t="s">
        <v>121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22697</v>
      </c>
      <c r="C9527" s="36" t="s">
        <v>120</v>
      </c>
      <c r="D9527" s="36" t="s">
        <v>22698</v>
      </c>
      <c r="E9527" s="36" t="s">
        <v>16874</v>
      </c>
      <c r="F9527" s="36" t="s">
        <v>18032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22699</v>
      </c>
      <c r="C9528" s="36" t="s">
        <v>120</v>
      </c>
      <c r="D9528" s="36" t="s">
        <v>22700</v>
      </c>
      <c r="E9528" s="36" t="s">
        <v>16960</v>
      </c>
      <c r="F9528" s="36" t="s">
        <v>18032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22513</v>
      </c>
      <c r="C9529" s="36" t="s">
        <v>120</v>
      </c>
      <c r="D9529" s="36" t="s">
        <v>22514</v>
      </c>
      <c r="E9529" s="36" t="s">
        <v>16822</v>
      </c>
      <c r="F9529" s="36" t="s">
        <v>18032</v>
      </c>
      <c r="G9529" s="36" t="s">
        <v>121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26197</v>
      </c>
      <c r="C9530" s="36" t="s">
        <v>120</v>
      </c>
      <c r="D9530" s="36" t="s">
        <v>26198</v>
      </c>
      <c r="E9530" s="36" t="s">
        <v>16902</v>
      </c>
      <c r="F9530" s="36" t="s">
        <v>18032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19869</v>
      </c>
      <c r="C9531" s="36" t="s">
        <v>120</v>
      </c>
      <c r="D9531" s="36" t="s">
        <v>17663</v>
      </c>
      <c r="E9531" s="36" t="s">
        <v>16984</v>
      </c>
      <c r="F9531" s="36" t="s">
        <v>18032</v>
      </c>
      <c r="G9531" s="36" t="s">
        <v>121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22105</v>
      </c>
      <c r="C9532" s="36" t="s">
        <v>120</v>
      </c>
      <c r="D9532" s="36" t="s">
        <v>17583</v>
      </c>
      <c r="E9532" s="36" t="s">
        <v>17225</v>
      </c>
      <c r="F9532" s="36" t="s">
        <v>18032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19870</v>
      </c>
      <c r="C9533" s="36" t="s">
        <v>120</v>
      </c>
      <c r="D9533" s="36" t="s">
        <v>17584</v>
      </c>
      <c r="E9533" s="36" t="s">
        <v>17793</v>
      </c>
      <c r="F9533" s="36" t="s">
        <v>18032</v>
      </c>
      <c r="G9533" s="36" t="s">
        <v>121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16328</v>
      </c>
      <c r="C9534" s="36" t="s">
        <v>120</v>
      </c>
      <c r="D9534" s="36" t="s">
        <v>17586</v>
      </c>
      <c r="E9534" s="36" t="s">
        <v>17309</v>
      </c>
      <c r="F9534" s="36" t="s">
        <v>18032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16118</v>
      </c>
      <c r="C9535" s="36" t="s">
        <v>120</v>
      </c>
      <c r="D9535" s="36" t="s">
        <v>17587</v>
      </c>
      <c r="E9535" s="36" t="s">
        <v>16877</v>
      </c>
      <c r="F9535" s="36" t="s">
        <v>18032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19879</v>
      </c>
      <c r="C9536" s="36" t="s">
        <v>120</v>
      </c>
      <c r="D9536" s="36" t="s">
        <v>17588</v>
      </c>
      <c r="E9536" s="36" t="s">
        <v>17816</v>
      </c>
      <c r="F9536" s="36" t="s">
        <v>18032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21087</v>
      </c>
      <c r="C9537" s="36" t="s">
        <v>120</v>
      </c>
      <c r="D9537" s="36" t="s">
        <v>17589</v>
      </c>
      <c r="E9537" s="36" t="s">
        <v>17682</v>
      </c>
      <c r="F9537" s="36" t="s">
        <v>18032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16329</v>
      </c>
      <c r="C9538" s="36" t="s">
        <v>120</v>
      </c>
      <c r="D9538" s="36" t="s">
        <v>17590</v>
      </c>
      <c r="E9538" s="36" t="s">
        <v>16958</v>
      </c>
      <c r="F9538" s="36" t="s">
        <v>18032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22526</v>
      </c>
      <c r="C9539" s="36" t="s">
        <v>120</v>
      </c>
      <c r="D9539" s="36" t="s">
        <v>17591</v>
      </c>
      <c r="E9539" s="36" t="s">
        <v>17256</v>
      </c>
      <c r="F9539" s="36" t="s">
        <v>18032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21588</v>
      </c>
      <c r="C9540" s="36" t="s">
        <v>120</v>
      </c>
      <c r="D9540" s="36" t="s">
        <v>21561</v>
      </c>
      <c r="E9540" s="36" t="s">
        <v>17605</v>
      </c>
      <c r="F9540" s="36" t="s">
        <v>18199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25528</v>
      </c>
      <c r="C9541" s="36" t="s">
        <v>120</v>
      </c>
      <c r="D9541" s="36" t="s">
        <v>25529</v>
      </c>
      <c r="E9541" s="36" t="s">
        <v>16819</v>
      </c>
      <c r="F9541" s="36" t="s">
        <v>18199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21589</v>
      </c>
      <c r="C9542" s="36" t="s">
        <v>120</v>
      </c>
      <c r="D9542" s="36" t="s">
        <v>21563</v>
      </c>
      <c r="E9542" s="36" t="s">
        <v>16819</v>
      </c>
      <c r="F9542" s="36" t="s">
        <v>18199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21962</v>
      </c>
      <c r="C9543" s="36" t="s">
        <v>120</v>
      </c>
      <c r="D9543" s="36" t="s">
        <v>21952</v>
      </c>
      <c r="E9543" s="36" t="s">
        <v>17255</v>
      </c>
      <c r="F9543" s="36" t="s">
        <v>18199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21590</v>
      </c>
      <c r="C9544" s="36" t="s">
        <v>120</v>
      </c>
      <c r="D9544" s="36" t="s">
        <v>21565</v>
      </c>
      <c r="E9544" s="36" t="s">
        <v>16819</v>
      </c>
      <c r="F9544" s="36" t="s">
        <v>18199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21963</v>
      </c>
      <c r="C9545" s="36" t="s">
        <v>120</v>
      </c>
      <c r="D9545" s="36" t="s">
        <v>21954</v>
      </c>
      <c r="E9545" s="36" t="s">
        <v>18574</v>
      </c>
      <c r="F9545" s="36" t="s">
        <v>18199</v>
      </c>
      <c r="G9545" s="36" t="s">
        <v>123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21591</v>
      </c>
      <c r="C9546" s="36" t="s">
        <v>120</v>
      </c>
      <c r="D9546" s="36" t="s">
        <v>21592</v>
      </c>
      <c r="E9546" s="36" t="s">
        <v>17372</v>
      </c>
      <c r="F9546" s="36" t="s">
        <v>18199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21964</v>
      </c>
      <c r="C9547" s="36" t="s">
        <v>120</v>
      </c>
      <c r="D9547" s="36" t="s">
        <v>21956</v>
      </c>
      <c r="E9547" s="36" t="s">
        <v>16819</v>
      </c>
      <c r="F9547" s="36" t="s">
        <v>18199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21593</v>
      </c>
      <c r="C9548" s="36" t="s">
        <v>120</v>
      </c>
      <c r="D9548" s="36" t="s">
        <v>21594</v>
      </c>
      <c r="E9548" s="36" t="s">
        <v>16819</v>
      </c>
      <c r="F9548" s="36" t="s">
        <v>18199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21965</v>
      </c>
      <c r="C9549" s="36" t="s">
        <v>120</v>
      </c>
      <c r="D9549" s="36" t="s">
        <v>21958</v>
      </c>
      <c r="E9549" s="36" t="s">
        <v>16819</v>
      </c>
      <c r="F9549" s="36" t="s">
        <v>18199</v>
      </c>
      <c r="G9549" s="36" t="s">
        <v>123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21595</v>
      </c>
      <c r="C9550" s="36" t="s">
        <v>120</v>
      </c>
      <c r="D9550" s="36" t="s">
        <v>19085</v>
      </c>
      <c r="E9550" s="36" t="s">
        <v>16960</v>
      </c>
      <c r="F9550" s="36" t="s">
        <v>18199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21966</v>
      </c>
      <c r="C9551" s="36" t="s">
        <v>120</v>
      </c>
      <c r="D9551" s="36" t="s">
        <v>21967</v>
      </c>
      <c r="E9551" s="36" t="s">
        <v>16819</v>
      </c>
      <c r="F9551" s="36" t="s">
        <v>18199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21596</v>
      </c>
      <c r="C9552" s="36" t="s">
        <v>120</v>
      </c>
      <c r="D9552" s="36" t="s">
        <v>18259</v>
      </c>
      <c r="E9552" s="36" t="s">
        <v>17332</v>
      </c>
      <c r="F9552" s="36" t="s">
        <v>18199</v>
      </c>
      <c r="G9552" s="36" t="s">
        <v>121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21968</v>
      </c>
      <c r="C9553" s="36" t="s">
        <v>120</v>
      </c>
      <c r="D9553" s="36" t="s">
        <v>21969</v>
      </c>
      <c r="E9553" s="36" t="s">
        <v>16819</v>
      </c>
      <c r="F9553" s="36" t="s">
        <v>18199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21597</v>
      </c>
      <c r="C9554" s="36" t="s">
        <v>120</v>
      </c>
      <c r="D9554" s="36" t="s">
        <v>21598</v>
      </c>
      <c r="E9554" s="36" t="s">
        <v>16890</v>
      </c>
      <c r="F9554" s="36" t="s">
        <v>18199</v>
      </c>
      <c r="G9554" s="36" t="s">
        <v>121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21970</v>
      </c>
      <c r="C9555" s="36" t="s">
        <v>120</v>
      </c>
      <c r="D9555" s="36" t="s">
        <v>21971</v>
      </c>
      <c r="E9555" s="36" t="s">
        <v>17264</v>
      </c>
      <c r="F9555" s="36" t="s">
        <v>18199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25169</v>
      </c>
      <c r="C9556" s="36" t="s">
        <v>120</v>
      </c>
      <c r="D9556" s="36" t="s">
        <v>23973</v>
      </c>
      <c r="E9556" s="36" t="s">
        <v>17075</v>
      </c>
      <c r="F9556" s="36" t="s">
        <v>18199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25530</v>
      </c>
      <c r="C9557" s="36" t="s">
        <v>120</v>
      </c>
      <c r="D9557" s="36" t="s">
        <v>25531</v>
      </c>
      <c r="E9557" s="36" t="s">
        <v>17241</v>
      </c>
      <c r="F9557" s="36" t="s">
        <v>18199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24194</v>
      </c>
      <c r="C9558" s="36" t="s">
        <v>120</v>
      </c>
      <c r="D9558" s="36" t="s">
        <v>24195</v>
      </c>
      <c r="E9558" s="36" t="s">
        <v>16935</v>
      </c>
      <c r="F9558" s="36" t="s">
        <v>18199</v>
      </c>
      <c r="G9558" s="36" t="s">
        <v>121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27673</v>
      </c>
      <c r="C9559" s="36" t="s">
        <v>120</v>
      </c>
      <c r="D9559" s="36" t="s">
        <v>26309</v>
      </c>
      <c r="E9559" s="36" t="s">
        <v>16828</v>
      </c>
      <c r="F9559" s="36" t="s">
        <v>18199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23441</v>
      </c>
      <c r="C9560" s="36" t="s">
        <v>120</v>
      </c>
      <c r="D9560" s="36" t="s">
        <v>18169</v>
      </c>
      <c r="E9560" s="36" t="s">
        <v>17237</v>
      </c>
      <c r="F9560" s="36" t="s">
        <v>18199</v>
      </c>
      <c r="G9560" s="36" t="s">
        <v>121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27674</v>
      </c>
      <c r="C9561" s="36" t="s">
        <v>120</v>
      </c>
      <c r="D9561" s="36" t="s">
        <v>27675</v>
      </c>
      <c r="E9561" s="36" t="s">
        <v>16932</v>
      </c>
      <c r="F9561" s="36" t="s">
        <v>18199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25844</v>
      </c>
      <c r="C9562" s="36" t="s">
        <v>120</v>
      </c>
      <c r="D9562" s="36" t="s">
        <v>25845</v>
      </c>
      <c r="E9562" s="36" t="s">
        <v>17066</v>
      </c>
      <c r="F9562" s="36" t="s">
        <v>18199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27676</v>
      </c>
      <c r="C9563" s="36" t="s">
        <v>120</v>
      </c>
      <c r="D9563" s="36" t="s">
        <v>27677</v>
      </c>
      <c r="E9563" s="36" t="s">
        <v>16931</v>
      </c>
      <c r="F9563" s="36" t="s">
        <v>18199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25846</v>
      </c>
      <c r="C9564" s="36" t="s">
        <v>120</v>
      </c>
      <c r="D9564" s="36" t="s">
        <v>23962</v>
      </c>
      <c r="E9564" s="36" t="s">
        <v>16854</v>
      </c>
      <c r="F9564" s="36" t="s">
        <v>18199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27678</v>
      </c>
      <c r="C9565" s="36" t="s">
        <v>120</v>
      </c>
      <c r="D9565" s="36" t="s">
        <v>27679</v>
      </c>
      <c r="E9565" s="36" t="s">
        <v>17172</v>
      </c>
      <c r="F9565" s="36" t="s">
        <v>18199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27537</v>
      </c>
      <c r="C9566" s="36" t="s">
        <v>120</v>
      </c>
      <c r="D9566" s="36" t="s">
        <v>27538</v>
      </c>
      <c r="E9566" s="36" t="s">
        <v>16973</v>
      </c>
      <c r="F9566" s="36" t="s">
        <v>18199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27680</v>
      </c>
      <c r="C9567" s="36" t="s">
        <v>120</v>
      </c>
      <c r="D9567" s="36" t="s">
        <v>27681</v>
      </c>
      <c r="E9567" s="36" t="s">
        <v>16884</v>
      </c>
      <c r="F9567" s="36" t="s">
        <v>18199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27539</v>
      </c>
      <c r="C9568" s="36" t="s">
        <v>120</v>
      </c>
      <c r="D9568" s="36" t="s">
        <v>27540</v>
      </c>
      <c r="E9568" s="36" t="s">
        <v>16852</v>
      </c>
      <c r="F9568" s="36" t="s">
        <v>18199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27541</v>
      </c>
      <c r="C9569" s="36" t="s">
        <v>120</v>
      </c>
      <c r="D9569" s="36" t="s">
        <v>17097</v>
      </c>
      <c r="E9569" s="36" t="s">
        <v>16879</v>
      </c>
      <c r="F9569" s="36" t="s">
        <v>18199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27682</v>
      </c>
      <c r="C9570" s="36" t="s">
        <v>120</v>
      </c>
      <c r="D9570" s="36" t="s">
        <v>27683</v>
      </c>
      <c r="E9570" s="36" t="s">
        <v>17170</v>
      </c>
      <c r="F9570" s="36" t="s">
        <v>18199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27542</v>
      </c>
      <c r="C9571" s="36" t="s">
        <v>120</v>
      </c>
      <c r="D9571" s="36" t="s">
        <v>17098</v>
      </c>
      <c r="E9571" s="36" t="s">
        <v>17359</v>
      </c>
      <c r="F9571" s="36" t="s">
        <v>18199</v>
      </c>
      <c r="G9571" s="36" t="s">
        <v>121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27543</v>
      </c>
      <c r="C9572" s="36" t="s">
        <v>120</v>
      </c>
      <c r="D9572" s="36" t="s">
        <v>21341</v>
      </c>
      <c r="E9572" s="36" t="s">
        <v>16845</v>
      </c>
      <c r="F9572" s="36" t="s">
        <v>18199</v>
      </c>
      <c r="G9572" s="36" t="s">
        <v>121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27684</v>
      </c>
      <c r="C9573" s="36" t="s">
        <v>120</v>
      </c>
      <c r="D9573" s="36" t="s">
        <v>27685</v>
      </c>
      <c r="E9573" s="36" t="s">
        <v>16848</v>
      </c>
      <c r="F9573" s="36" t="s">
        <v>18199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27544</v>
      </c>
      <c r="C9574" s="36" t="s">
        <v>120</v>
      </c>
      <c r="D9574" s="36" t="s">
        <v>17100</v>
      </c>
      <c r="E9574" s="36" t="s">
        <v>16964</v>
      </c>
      <c r="F9574" s="36" t="s">
        <v>18199</v>
      </c>
      <c r="G9574" s="36" t="s">
        <v>121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20353</v>
      </c>
      <c r="C9575" s="36" t="s">
        <v>120</v>
      </c>
      <c r="D9575" s="36" t="s">
        <v>20354</v>
      </c>
      <c r="E9575" s="36" t="s">
        <v>26167</v>
      </c>
      <c r="F9575" s="36" t="s">
        <v>18199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25532</v>
      </c>
      <c r="C9576" s="36" t="s">
        <v>120</v>
      </c>
      <c r="D9576" s="36" t="s">
        <v>25533</v>
      </c>
      <c r="E9576" s="36" t="s">
        <v>17420</v>
      </c>
      <c r="F9576" s="36" t="s">
        <v>18199</v>
      </c>
      <c r="G9576" s="36" t="s">
        <v>123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23698</v>
      </c>
      <c r="C9577" s="36" t="s">
        <v>120</v>
      </c>
      <c r="D9577" s="36" t="s">
        <v>23699</v>
      </c>
      <c r="E9577" s="36" t="s">
        <v>17553</v>
      </c>
      <c r="F9577" s="36" t="s">
        <v>18199</v>
      </c>
      <c r="G9577" s="36" t="s">
        <v>121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25534</v>
      </c>
      <c r="C9578" s="36" t="s">
        <v>120</v>
      </c>
      <c r="D9578" s="36" t="s">
        <v>25535</v>
      </c>
      <c r="E9578" s="36" t="s">
        <v>16923</v>
      </c>
      <c r="F9578" s="36" t="s">
        <v>18199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28441</v>
      </c>
      <c r="C9579" s="36" t="s">
        <v>120</v>
      </c>
      <c r="D9579" s="36" t="s">
        <v>21563</v>
      </c>
      <c r="E9579" s="36" t="s">
        <v>16819</v>
      </c>
      <c r="F9579" s="36" t="s">
        <v>18205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28442</v>
      </c>
      <c r="C9580" s="36" t="s">
        <v>120</v>
      </c>
      <c r="D9580" s="36" t="s">
        <v>21565</v>
      </c>
      <c r="E9580" s="36" t="s">
        <v>16819</v>
      </c>
      <c r="F9580" s="36" t="s">
        <v>18205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28443</v>
      </c>
      <c r="C9581" s="36" t="s">
        <v>120</v>
      </c>
      <c r="D9581" s="36" t="s">
        <v>21592</v>
      </c>
      <c r="E9581" s="36" t="s">
        <v>16819</v>
      </c>
      <c r="F9581" s="36" t="s">
        <v>18205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28444</v>
      </c>
      <c r="C9582" s="36" t="s">
        <v>120</v>
      </c>
      <c r="D9582" s="36" t="s">
        <v>21594</v>
      </c>
      <c r="E9582" s="36" t="s">
        <v>16819</v>
      </c>
      <c r="F9582" s="36" t="s">
        <v>18205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19084</v>
      </c>
      <c r="C9583" s="36" t="s">
        <v>120</v>
      </c>
      <c r="D9583" s="36" t="s">
        <v>19085</v>
      </c>
      <c r="E9583" s="36" t="s">
        <v>17532</v>
      </c>
      <c r="F9583" s="36" t="s">
        <v>18205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28445</v>
      </c>
      <c r="C9584" s="36" t="s">
        <v>120</v>
      </c>
      <c r="D9584" s="36" t="s">
        <v>21598</v>
      </c>
      <c r="E9584" s="36" t="s">
        <v>16819</v>
      </c>
      <c r="F9584" s="36" t="s">
        <v>18205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15262</v>
      </c>
      <c r="C9585" s="36" t="s">
        <v>120</v>
      </c>
      <c r="D9585" s="36" t="s">
        <v>18169</v>
      </c>
      <c r="E9585" s="36" t="s">
        <v>17032</v>
      </c>
      <c r="F9585" s="36" t="s">
        <v>18205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28446</v>
      </c>
      <c r="C9586" s="36" t="s">
        <v>120</v>
      </c>
      <c r="D9586" s="36" t="s">
        <v>27538</v>
      </c>
      <c r="E9586" s="36" t="s">
        <v>17334</v>
      </c>
      <c r="F9586" s="36" t="s">
        <v>18205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28495</v>
      </c>
      <c r="C9587" s="36" t="s">
        <v>120</v>
      </c>
      <c r="D9587" s="36" t="s">
        <v>23973</v>
      </c>
      <c r="E9587" s="36" t="s">
        <v>17522</v>
      </c>
      <c r="F9587" s="36" t="s">
        <v>18210</v>
      </c>
      <c r="G9587" s="36" t="s">
        <v>121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23961</v>
      </c>
      <c r="C9588" s="36" t="s">
        <v>120</v>
      </c>
      <c r="D9588" s="36" t="s">
        <v>23962</v>
      </c>
      <c r="E9588" s="36" t="s">
        <v>17035</v>
      </c>
      <c r="F9588" s="36" t="s">
        <v>18210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23963</v>
      </c>
      <c r="C9589" s="36" t="s">
        <v>120</v>
      </c>
      <c r="D9589" s="36" t="s">
        <v>17099</v>
      </c>
      <c r="E9589" s="36" t="s">
        <v>16852</v>
      </c>
      <c r="F9589" s="36" t="s">
        <v>18210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21038</v>
      </c>
      <c r="C9590" s="36" t="s">
        <v>120</v>
      </c>
      <c r="D9590" s="36" t="s">
        <v>20354</v>
      </c>
      <c r="E9590" s="36" t="s">
        <v>20567</v>
      </c>
      <c r="F9590" s="36" t="s">
        <v>18210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20997</v>
      </c>
      <c r="C9591" s="36" t="s">
        <v>188</v>
      </c>
      <c r="D9591" s="36" t="s">
        <v>20998</v>
      </c>
      <c r="E9591" s="36" t="s">
        <v>16822</v>
      </c>
      <c r="F9591" s="36" t="s">
        <v>18032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19716</v>
      </c>
      <c r="C9592" s="36" t="s">
        <v>188</v>
      </c>
      <c r="D9592" s="36" t="s">
        <v>17568</v>
      </c>
      <c r="E9592" s="36" t="s">
        <v>16916</v>
      </c>
      <c r="F9592" s="36" t="s">
        <v>18032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20999</v>
      </c>
      <c r="C9593" s="36" t="s">
        <v>188</v>
      </c>
      <c r="D9593" s="36" t="s">
        <v>17569</v>
      </c>
      <c r="E9593" s="36" t="s">
        <v>16822</v>
      </c>
      <c r="F9593" s="36" t="s">
        <v>18032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19550</v>
      </c>
      <c r="C9594" s="36" t="s">
        <v>188</v>
      </c>
      <c r="D9594" s="36" t="s">
        <v>17570</v>
      </c>
      <c r="E9594" s="36" t="s">
        <v>16822</v>
      </c>
      <c r="F9594" s="36" t="s">
        <v>18032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16330</v>
      </c>
      <c r="C9595" s="36" t="s">
        <v>188</v>
      </c>
      <c r="D9595" s="36" t="s">
        <v>17571</v>
      </c>
      <c r="E9595" s="36" t="s">
        <v>16957</v>
      </c>
      <c r="F9595" s="36" t="s">
        <v>18032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16331</v>
      </c>
      <c r="C9596" s="36" t="s">
        <v>188</v>
      </c>
      <c r="D9596" s="36" t="s">
        <v>17572</v>
      </c>
      <c r="E9596" s="36" t="s">
        <v>16822</v>
      </c>
      <c r="F9596" s="36" t="s">
        <v>18032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22131</v>
      </c>
      <c r="C9597" s="36" t="s">
        <v>188</v>
      </c>
      <c r="D9597" s="36" t="s">
        <v>17573</v>
      </c>
      <c r="E9597" s="36" t="s">
        <v>16960</v>
      </c>
      <c r="F9597" s="36" t="s">
        <v>18032</v>
      </c>
      <c r="G9597" s="36" t="s">
        <v>123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19551</v>
      </c>
      <c r="C9598" s="36" t="s">
        <v>188</v>
      </c>
      <c r="D9598" s="36" t="s">
        <v>17574</v>
      </c>
      <c r="E9598" s="36" t="s">
        <v>16960</v>
      </c>
      <c r="F9598" s="36" t="s">
        <v>18032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21541</v>
      </c>
      <c r="C9599" s="36" t="s">
        <v>188</v>
      </c>
      <c r="D9599" s="36" t="s">
        <v>17576</v>
      </c>
      <c r="E9599" s="36" t="s">
        <v>16958</v>
      </c>
      <c r="F9599" s="36" t="s">
        <v>18032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21895</v>
      </c>
      <c r="C9600" s="36" t="s">
        <v>188</v>
      </c>
      <c r="D9600" s="36" t="s">
        <v>17579</v>
      </c>
      <c r="E9600" s="36" t="s">
        <v>16960</v>
      </c>
      <c r="F9600" s="36" t="s">
        <v>18032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21542</v>
      </c>
      <c r="C9601" s="36" t="s">
        <v>188</v>
      </c>
      <c r="D9601" s="36" t="s">
        <v>17578</v>
      </c>
      <c r="E9601" s="36" t="s">
        <v>16916</v>
      </c>
      <c r="F9601" s="36" t="s">
        <v>18032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21896</v>
      </c>
      <c r="C9602" s="36" t="s">
        <v>188</v>
      </c>
      <c r="D9602" s="36" t="s">
        <v>20617</v>
      </c>
      <c r="E9602" s="36" t="s">
        <v>16951</v>
      </c>
      <c r="F9602" s="36" t="s">
        <v>18032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21897</v>
      </c>
      <c r="C9603" s="36" t="s">
        <v>188</v>
      </c>
      <c r="D9603" s="36" t="s">
        <v>17580</v>
      </c>
      <c r="E9603" s="36" t="s">
        <v>16959</v>
      </c>
      <c r="F9603" s="36" t="s">
        <v>18032</v>
      </c>
      <c r="G9603" s="36" t="s">
        <v>123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21898</v>
      </c>
      <c r="C9604" s="36" t="s">
        <v>188</v>
      </c>
      <c r="D9604" s="36" t="s">
        <v>17581</v>
      </c>
      <c r="E9604" s="36" t="s">
        <v>17136</v>
      </c>
      <c r="F9604" s="36" t="s">
        <v>18032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23206</v>
      </c>
      <c r="C9605" s="36" t="s">
        <v>188</v>
      </c>
      <c r="D9605" s="36" t="s">
        <v>21677</v>
      </c>
      <c r="E9605" s="36" t="s">
        <v>16880</v>
      </c>
      <c r="F9605" s="36" t="s">
        <v>18032</v>
      </c>
      <c r="G9605" s="36" t="s">
        <v>123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22132</v>
      </c>
      <c r="C9606" s="36" t="s">
        <v>188</v>
      </c>
      <c r="D9606" s="36" t="s">
        <v>21489</v>
      </c>
      <c r="E9606" s="36" t="s">
        <v>16877</v>
      </c>
      <c r="F9606" s="36" t="s">
        <v>18032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22377</v>
      </c>
      <c r="C9607" s="36" t="s">
        <v>188</v>
      </c>
      <c r="D9607" s="36" t="s">
        <v>21856</v>
      </c>
      <c r="E9607" s="36" t="s">
        <v>16962</v>
      </c>
      <c r="F9607" s="36" t="s">
        <v>18032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22378</v>
      </c>
      <c r="C9608" s="36" t="s">
        <v>188</v>
      </c>
      <c r="D9608" s="36" t="s">
        <v>19753</v>
      </c>
      <c r="E9608" s="36" t="s">
        <v>17152</v>
      </c>
      <c r="F9608" s="36" t="s">
        <v>18032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22552</v>
      </c>
      <c r="C9609" s="36" t="s">
        <v>188</v>
      </c>
      <c r="D9609" s="36" t="s">
        <v>18180</v>
      </c>
      <c r="E9609" s="36" t="s">
        <v>17193</v>
      </c>
      <c r="F9609" s="36" t="s">
        <v>18032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25040</v>
      </c>
      <c r="C9610" s="36" t="s">
        <v>188</v>
      </c>
      <c r="D9610" s="36" t="s">
        <v>21315</v>
      </c>
      <c r="E9610" s="36" t="s">
        <v>17154</v>
      </c>
      <c r="F9610" s="36" t="s">
        <v>18032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23655</v>
      </c>
      <c r="C9611" s="36" t="s">
        <v>188</v>
      </c>
      <c r="D9611" s="36" t="s">
        <v>20601</v>
      </c>
      <c r="E9611" s="36" t="s">
        <v>17239</v>
      </c>
      <c r="F9611" s="36" t="s">
        <v>18032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24106</v>
      </c>
      <c r="C9612" s="36" t="s">
        <v>188</v>
      </c>
      <c r="D9612" s="36" t="s">
        <v>19058</v>
      </c>
      <c r="E9612" s="36" t="s">
        <v>17714</v>
      </c>
      <c r="F9612" s="36" t="s">
        <v>18032</v>
      </c>
      <c r="G9612" s="36" t="s">
        <v>123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26102</v>
      </c>
      <c r="C9613" s="36" t="s">
        <v>188</v>
      </c>
      <c r="D9613" s="36" t="s">
        <v>22943</v>
      </c>
      <c r="E9613" s="36" t="s">
        <v>16836</v>
      </c>
      <c r="F9613" s="36" t="s">
        <v>18032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23819</v>
      </c>
      <c r="C9614" s="36" t="s">
        <v>188</v>
      </c>
      <c r="D9614" s="36" t="s">
        <v>22698</v>
      </c>
      <c r="E9614" s="36" t="s">
        <v>17759</v>
      </c>
      <c r="F9614" s="36" t="s">
        <v>18032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23656</v>
      </c>
      <c r="C9615" s="36" t="s">
        <v>188</v>
      </c>
      <c r="D9615" s="36" t="s">
        <v>22700</v>
      </c>
      <c r="E9615" s="36" t="s">
        <v>16950</v>
      </c>
      <c r="F9615" s="36" t="s">
        <v>18032</v>
      </c>
      <c r="G9615" s="36" t="s">
        <v>123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24107</v>
      </c>
      <c r="C9616" s="36" t="s">
        <v>188</v>
      </c>
      <c r="D9616" s="36" t="s">
        <v>22514</v>
      </c>
      <c r="E9616" s="36" t="s">
        <v>23578</v>
      </c>
      <c r="F9616" s="36" t="s">
        <v>18032</v>
      </c>
      <c r="G9616" s="36" t="s">
        <v>123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21899</v>
      </c>
      <c r="C9617" s="36" t="s">
        <v>188</v>
      </c>
      <c r="D9617" s="36" t="s">
        <v>17952</v>
      </c>
      <c r="E9617" s="36" t="s">
        <v>16916</v>
      </c>
      <c r="F9617" s="36" t="s">
        <v>18032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20667</v>
      </c>
      <c r="C9618" s="36" t="s">
        <v>188</v>
      </c>
      <c r="D9618" s="36" t="s">
        <v>17663</v>
      </c>
      <c r="E9618" s="36" t="s">
        <v>16874</v>
      </c>
      <c r="F9618" s="36" t="s">
        <v>18032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16814</v>
      </c>
      <c r="C9619" s="36" t="s">
        <v>188</v>
      </c>
      <c r="D9619" s="36" t="s">
        <v>17585</v>
      </c>
      <c r="E9619" s="36" t="s">
        <v>16819</v>
      </c>
      <c r="F9619" s="36" t="s">
        <v>18032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26486</v>
      </c>
      <c r="C9620" s="36" t="s">
        <v>188</v>
      </c>
      <c r="D9620" s="36" t="s">
        <v>26487</v>
      </c>
      <c r="E9620" s="36" t="s">
        <v>16819</v>
      </c>
      <c r="F9620" s="36" t="s">
        <v>18032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16332</v>
      </c>
      <c r="C9621" s="36" t="s">
        <v>188</v>
      </c>
      <c r="D9621" s="36" t="s">
        <v>17586</v>
      </c>
      <c r="E9621" s="36" t="s">
        <v>16819</v>
      </c>
      <c r="F9621" s="36" t="s">
        <v>18032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16333</v>
      </c>
      <c r="C9622" s="36" t="s">
        <v>188</v>
      </c>
      <c r="D9622" s="36" t="s">
        <v>17587</v>
      </c>
      <c r="E9622" s="36" t="s">
        <v>16819</v>
      </c>
      <c r="F9622" s="36" t="s">
        <v>18032</v>
      </c>
      <c r="G9622" s="36" t="s">
        <v>123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18981</v>
      </c>
      <c r="C9623" s="36" t="s">
        <v>188</v>
      </c>
      <c r="D9623" s="36" t="s">
        <v>17588</v>
      </c>
      <c r="E9623" s="36" t="s">
        <v>16819</v>
      </c>
      <c r="F9623" s="36" t="s">
        <v>18032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16334</v>
      </c>
      <c r="C9624" s="36" t="s">
        <v>188</v>
      </c>
      <c r="D9624" s="36" t="s">
        <v>17590</v>
      </c>
      <c r="E9624" s="36" t="s">
        <v>16819</v>
      </c>
      <c r="F9624" s="36" t="s">
        <v>18032</v>
      </c>
      <c r="G9624" s="36" t="s">
        <v>123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20299</v>
      </c>
      <c r="C9625" s="36" t="s">
        <v>188</v>
      </c>
      <c r="D9625" s="36" t="s">
        <v>17591</v>
      </c>
      <c r="E9625" s="36" t="s">
        <v>16822</v>
      </c>
      <c r="F9625" s="36" t="s">
        <v>18032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21560</v>
      </c>
      <c r="C9626" s="36" t="s">
        <v>188</v>
      </c>
      <c r="D9626" s="36" t="s">
        <v>21561</v>
      </c>
      <c r="E9626" s="36" t="s">
        <v>16824</v>
      </c>
      <c r="F9626" s="36" t="s">
        <v>18199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25571</v>
      </c>
      <c r="C9627" s="36" t="s">
        <v>188</v>
      </c>
      <c r="D9627" s="36" t="s">
        <v>25529</v>
      </c>
      <c r="E9627" s="36" t="s">
        <v>16912</v>
      </c>
      <c r="F9627" s="36" t="s">
        <v>18199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21562</v>
      </c>
      <c r="C9628" s="36" t="s">
        <v>188</v>
      </c>
      <c r="D9628" s="36" t="s">
        <v>21563</v>
      </c>
      <c r="E9628" s="36" t="s">
        <v>16912</v>
      </c>
      <c r="F9628" s="36" t="s">
        <v>18199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21951</v>
      </c>
      <c r="C9629" s="36" t="s">
        <v>188</v>
      </c>
      <c r="D9629" s="36" t="s">
        <v>21952</v>
      </c>
      <c r="E9629" s="36" t="s">
        <v>16827</v>
      </c>
      <c r="F9629" s="36" t="s">
        <v>18199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21564</v>
      </c>
      <c r="C9630" s="36" t="s">
        <v>188</v>
      </c>
      <c r="D9630" s="36" t="s">
        <v>21565</v>
      </c>
      <c r="E9630" s="36" t="s">
        <v>16842</v>
      </c>
      <c r="F9630" s="36" t="s">
        <v>18199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21953</v>
      </c>
      <c r="C9631" s="36" t="s">
        <v>188</v>
      </c>
      <c r="D9631" s="36" t="s">
        <v>21954</v>
      </c>
      <c r="E9631" s="36" t="s">
        <v>16959</v>
      </c>
      <c r="F9631" s="36" t="s">
        <v>18199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28031</v>
      </c>
      <c r="C9632" s="36" t="s">
        <v>188</v>
      </c>
      <c r="D9632" s="36" t="s">
        <v>21592</v>
      </c>
      <c r="E9632" s="36" t="s">
        <v>16845</v>
      </c>
      <c r="F9632" s="36" t="s">
        <v>18199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21955</v>
      </c>
      <c r="C9633" s="36" t="s">
        <v>188</v>
      </c>
      <c r="D9633" s="36" t="s">
        <v>21956</v>
      </c>
      <c r="E9633" s="36" t="s">
        <v>16914</v>
      </c>
      <c r="F9633" s="36" t="s">
        <v>18199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28032</v>
      </c>
      <c r="C9634" s="36" t="s">
        <v>188</v>
      </c>
      <c r="D9634" s="36" t="s">
        <v>21594</v>
      </c>
      <c r="E9634" s="36" t="s">
        <v>16876</v>
      </c>
      <c r="F9634" s="36" t="s">
        <v>18199</v>
      </c>
      <c r="G9634" s="36" t="s">
        <v>123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21957</v>
      </c>
      <c r="C9635" s="36" t="s">
        <v>188</v>
      </c>
      <c r="D9635" s="36" t="s">
        <v>21958</v>
      </c>
      <c r="E9635" s="36" t="s">
        <v>17261</v>
      </c>
      <c r="F9635" s="36" t="s">
        <v>18199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25252</v>
      </c>
      <c r="C9636" s="36" t="s">
        <v>188</v>
      </c>
      <c r="D9636" s="36" t="s">
        <v>19085</v>
      </c>
      <c r="E9636" s="36" t="s">
        <v>17170</v>
      </c>
      <c r="F9636" s="36" t="s">
        <v>18199</v>
      </c>
      <c r="G9636" s="36" t="s">
        <v>123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28033</v>
      </c>
      <c r="C9637" s="36" t="s">
        <v>188</v>
      </c>
      <c r="D9637" s="36" t="s">
        <v>21967</v>
      </c>
      <c r="E9637" s="36" t="s">
        <v>16962</v>
      </c>
      <c r="F9637" s="36" t="s">
        <v>18199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25253</v>
      </c>
      <c r="C9638" s="36" t="s">
        <v>188</v>
      </c>
      <c r="D9638" s="36" t="s">
        <v>18259</v>
      </c>
      <c r="E9638" s="36" t="s">
        <v>16884</v>
      </c>
      <c r="F9638" s="36" t="s">
        <v>18199</v>
      </c>
      <c r="G9638" s="36" t="s">
        <v>123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25254</v>
      </c>
      <c r="C9639" s="36" t="s">
        <v>188</v>
      </c>
      <c r="D9639" s="36" t="s">
        <v>21598</v>
      </c>
      <c r="E9639" s="36" t="s">
        <v>16854</v>
      </c>
      <c r="F9639" s="36" t="s">
        <v>18199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24158</v>
      </c>
      <c r="C9640" s="36" t="s">
        <v>188</v>
      </c>
      <c r="D9640" s="36" t="s">
        <v>21971</v>
      </c>
      <c r="E9640" s="36" t="s">
        <v>16975</v>
      </c>
      <c r="F9640" s="36" t="s">
        <v>18199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25572</v>
      </c>
      <c r="C9641" s="36" t="s">
        <v>188</v>
      </c>
      <c r="D9641" s="36" t="s">
        <v>23973</v>
      </c>
      <c r="E9641" s="36" t="s">
        <v>17066</v>
      </c>
      <c r="F9641" s="36" t="s">
        <v>18199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28034</v>
      </c>
      <c r="C9642" s="36" t="s">
        <v>188</v>
      </c>
      <c r="D9642" s="36" t="s">
        <v>25531</v>
      </c>
      <c r="E9642" s="36" t="s">
        <v>17023</v>
      </c>
      <c r="F9642" s="36" t="s">
        <v>18199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28035</v>
      </c>
      <c r="C9643" s="36" t="s">
        <v>188</v>
      </c>
      <c r="D9643" s="36" t="s">
        <v>24195</v>
      </c>
      <c r="E9643" s="36" t="s">
        <v>17358</v>
      </c>
      <c r="F9643" s="36" t="s">
        <v>18199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26308</v>
      </c>
      <c r="C9644" s="36" t="s">
        <v>188</v>
      </c>
      <c r="D9644" s="36" t="s">
        <v>26309</v>
      </c>
      <c r="E9644" s="36" t="s">
        <v>17577</v>
      </c>
      <c r="F9644" s="36" t="s">
        <v>18199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28036</v>
      </c>
      <c r="C9645" s="36" t="s">
        <v>188</v>
      </c>
      <c r="D9645" s="36" t="s">
        <v>18169</v>
      </c>
      <c r="E9645" s="36" t="s">
        <v>17176</v>
      </c>
      <c r="F9645" s="36" t="s">
        <v>18199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28037</v>
      </c>
      <c r="C9646" s="36" t="s">
        <v>188</v>
      </c>
      <c r="D9646" s="36" t="s">
        <v>27675</v>
      </c>
      <c r="E9646" s="36" t="s">
        <v>17962</v>
      </c>
      <c r="F9646" s="36" t="s">
        <v>18199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28038</v>
      </c>
      <c r="C9647" s="36" t="s">
        <v>188</v>
      </c>
      <c r="D9647" s="36" t="s">
        <v>25845</v>
      </c>
      <c r="E9647" s="36" t="s">
        <v>17398</v>
      </c>
      <c r="F9647" s="36" t="s">
        <v>18199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28039</v>
      </c>
      <c r="C9648" s="36" t="s">
        <v>188</v>
      </c>
      <c r="D9648" s="36" t="s">
        <v>27683</v>
      </c>
      <c r="E9648" s="36" t="s">
        <v>17253</v>
      </c>
      <c r="F9648" s="36" t="s">
        <v>18199</v>
      </c>
      <c r="G9648" s="36" t="s">
        <v>123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25573</v>
      </c>
      <c r="C9649" s="36" t="s">
        <v>188</v>
      </c>
      <c r="D9649" s="36" t="s">
        <v>25533</v>
      </c>
      <c r="E9649" s="36" t="s">
        <v>16819</v>
      </c>
      <c r="F9649" s="36" t="s">
        <v>18199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25574</v>
      </c>
      <c r="C9650" s="36" t="s">
        <v>188</v>
      </c>
      <c r="D9650" s="36" t="s">
        <v>25535</v>
      </c>
      <c r="E9650" s="36" t="s">
        <v>16823</v>
      </c>
      <c r="F9650" s="36" t="s">
        <v>18199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28040</v>
      </c>
      <c r="C9651" s="36" t="s">
        <v>188</v>
      </c>
      <c r="D9651" s="36" t="s">
        <v>28041</v>
      </c>
      <c r="E9651" s="36" t="s">
        <v>16951</v>
      </c>
      <c r="F9651" s="36" t="s">
        <v>18199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28274</v>
      </c>
      <c r="C9652" s="36" t="s">
        <v>188</v>
      </c>
      <c r="D9652" s="36" t="s">
        <v>21563</v>
      </c>
      <c r="E9652" s="36" t="s">
        <v>16877</v>
      </c>
      <c r="F9652" s="36" t="s">
        <v>18205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28275</v>
      </c>
      <c r="C9653" s="36" t="s">
        <v>188</v>
      </c>
      <c r="D9653" s="36" t="s">
        <v>21592</v>
      </c>
      <c r="E9653" s="36" t="s">
        <v>17358</v>
      </c>
      <c r="F9653" s="36" t="s">
        <v>18205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28276</v>
      </c>
      <c r="C9654" s="36" t="s">
        <v>188</v>
      </c>
      <c r="D9654" s="36" t="s">
        <v>21594</v>
      </c>
      <c r="E9654" s="36" t="s">
        <v>17207</v>
      </c>
      <c r="F9654" s="36" t="s">
        <v>18205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28277</v>
      </c>
      <c r="C9655" s="36" t="s">
        <v>188</v>
      </c>
      <c r="D9655" s="36" t="s">
        <v>19085</v>
      </c>
      <c r="E9655" s="36" t="s">
        <v>17172</v>
      </c>
      <c r="F9655" s="36" t="s">
        <v>18205</v>
      </c>
      <c r="G9655" s="36" t="s">
        <v>123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28278</v>
      </c>
      <c r="C9656" s="36" t="s">
        <v>188</v>
      </c>
      <c r="D9656" s="36" t="s">
        <v>18169</v>
      </c>
      <c r="E9656" s="36" t="s">
        <v>17075</v>
      </c>
      <c r="F9656" s="36" t="s">
        <v>18205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23450</v>
      </c>
      <c r="C9657" s="36" t="s">
        <v>188</v>
      </c>
      <c r="D9657" s="36" t="s">
        <v>20354</v>
      </c>
      <c r="E9657" s="36" t="s">
        <v>16821</v>
      </c>
      <c r="F9657" s="36" t="s">
        <v>18205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23972</v>
      </c>
      <c r="C9658" s="36" t="s">
        <v>188</v>
      </c>
      <c r="D9658" s="36" t="s">
        <v>23973</v>
      </c>
      <c r="E9658" s="36" t="s">
        <v>17399</v>
      </c>
      <c r="F9658" s="36" t="s">
        <v>18210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23120</v>
      </c>
      <c r="C9659" s="36" t="s">
        <v>188</v>
      </c>
      <c r="D9659" s="36" t="s">
        <v>20354</v>
      </c>
      <c r="E9659" s="36" t="s">
        <v>16958</v>
      </c>
      <c r="F9659" s="36" t="s">
        <v>18210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14067</v>
      </c>
      <c r="C9660" s="36" t="s">
        <v>188</v>
      </c>
      <c r="D9660" s="36" t="s">
        <v>18513</v>
      </c>
      <c r="E9660" s="36" t="s">
        <v>16841</v>
      </c>
      <c r="F9660" s="36" t="s">
        <v>18249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14861</v>
      </c>
      <c r="C9661" s="36" t="s">
        <v>188</v>
      </c>
      <c r="D9661" s="36" t="s">
        <v>18514</v>
      </c>
      <c r="E9661" s="36" t="s">
        <v>17152</v>
      </c>
      <c r="F9661" s="36" t="s">
        <v>18256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/>
      <c r="B9662" s="36" t="s">
        <v>29016</v>
      </c>
      <c r="C9662" s="36" t="s">
        <v>120</v>
      </c>
      <c r="D9662" s="36" t="s">
        <v>24197</v>
      </c>
      <c r="E9662" s="36" t="s">
        <v>16845</v>
      </c>
      <c r="F9662" s="36" t="s">
        <v>18032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22480</v>
      </c>
      <c r="C9663" s="36" t="s">
        <v>120</v>
      </c>
      <c r="D9663" s="36" t="s">
        <v>22481</v>
      </c>
      <c r="E9663" s="36" t="s">
        <v>16876</v>
      </c>
      <c r="F9663" s="36" t="s">
        <v>18032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26648</v>
      </c>
      <c r="C9664" s="36" t="s">
        <v>120</v>
      </c>
      <c r="D9664" s="36" t="s">
        <v>22887</v>
      </c>
      <c r="E9664" s="36" t="s">
        <v>16964</v>
      </c>
      <c r="F9664" s="36" t="s">
        <v>18032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27176</v>
      </c>
      <c r="C9665" s="36" t="s">
        <v>120</v>
      </c>
      <c r="D9665" s="36" t="s">
        <v>26240</v>
      </c>
      <c r="E9665" s="36" t="s">
        <v>16875</v>
      </c>
      <c r="F9665" s="36" t="s">
        <v>18032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26649</v>
      </c>
      <c r="C9666" s="36" t="s">
        <v>120</v>
      </c>
      <c r="D9666" s="36" t="s">
        <v>22889</v>
      </c>
      <c r="E9666" s="36" t="s">
        <v>16951</v>
      </c>
      <c r="F9666" s="36" t="s">
        <v>18032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26650</v>
      </c>
      <c r="C9667" s="36" t="s">
        <v>120</v>
      </c>
      <c r="D9667" s="36" t="s">
        <v>26651</v>
      </c>
      <c r="E9667" s="36" t="s">
        <v>16874</v>
      </c>
      <c r="F9667" s="36" t="s">
        <v>18032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23623</v>
      </c>
      <c r="C9668" s="36" t="s">
        <v>120</v>
      </c>
      <c r="D9668" s="36" t="s">
        <v>22643</v>
      </c>
      <c r="E9668" s="36" t="s">
        <v>16958</v>
      </c>
      <c r="F9668" s="36" t="s">
        <v>18032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23606</v>
      </c>
      <c r="C9669" s="36" t="s">
        <v>120</v>
      </c>
      <c r="D9669" s="36" t="s">
        <v>23607</v>
      </c>
      <c r="E9669" s="36" t="s">
        <v>16958</v>
      </c>
      <c r="F9669" s="36" t="s">
        <v>18032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23624</v>
      </c>
      <c r="C9670" s="36" t="s">
        <v>120</v>
      </c>
      <c r="D9670" s="36" t="s">
        <v>23625</v>
      </c>
      <c r="E9670" s="36" t="s">
        <v>16958</v>
      </c>
      <c r="F9670" s="36" t="s">
        <v>18032</v>
      </c>
      <c r="G9670" s="36" t="s">
        <v>123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23608</v>
      </c>
      <c r="C9671" s="36" t="s">
        <v>120</v>
      </c>
      <c r="D9671" s="36" t="s">
        <v>23609</v>
      </c>
      <c r="E9671" s="36" t="s">
        <v>16960</v>
      </c>
      <c r="F9671" s="36" t="s">
        <v>18032</v>
      </c>
      <c r="G9671" s="36" t="s">
        <v>121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23371</v>
      </c>
      <c r="C9672" s="36" t="s">
        <v>120</v>
      </c>
      <c r="D9672" s="36" t="s">
        <v>23372</v>
      </c>
      <c r="E9672" s="36" t="s">
        <v>16958</v>
      </c>
      <c r="F9672" s="36" t="s">
        <v>18032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23610</v>
      </c>
      <c r="C9673" s="36" t="s">
        <v>120</v>
      </c>
      <c r="D9673" s="36" t="s">
        <v>23611</v>
      </c>
      <c r="E9673" s="36" t="s">
        <v>16957</v>
      </c>
      <c r="F9673" s="36" t="s">
        <v>18032</v>
      </c>
      <c r="G9673" s="36" t="s">
        <v>121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15263</v>
      </c>
      <c r="C9674" s="36" t="s">
        <v>120</v>
      </c>
      <c r="D9674" s="36" t="s">
        <v>18075</v>
      </c>
      <c r="E9674" s="36" t="s">
        <v>26652</v>
      </c>
      <c r="F9674" s="36" t="s">
        <v>18032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9727</v>
      </c>
      <c r="C9675" s="36" t="s">
        <v>120</v>
      </c>
      <c r="D9675" s="36" t="s">
        <v>17302</v>
      </c>
      <c r="E9675" s="36" t="s">
        <v>18182</v>
      </c>
      <c r="F9675" s="36" t="s">
        <v>18032</v>
      </c>
      <c r="G9675" s="36" t="s">
        <v>121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7139</v>
      </c>
      <c r="C9676" s="36" t="s">
        <v>120</v>
      </c>
      <c r="D9676" s="36" t="s">
        <v>17824</v>
      </c>
      <c r="E9676" s="36" t="s">
        <v>16819</v>
      </c>
      <c r="F9676" s="36" t="s">
        <v>18032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7140</v>
      </c>
      <c r="C9677" s="36" t="s">
        <v>120</v>
      </c>
      <c r="D9677" s="36" t="s">
        <v>18076</v>
      </c>
      <c r="E9677" s="36" t="s">
        <v>16819</v>
      </c>
      <c r="F9677" s="36" t="s">
        <v>18032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7336</v>
      </c>
      <c r="C9678" s="36" t="s">
        <v>120</v>
      </c>
      <c r="D9678" s="36" t="s">
        <v>18077</v>
      </c>
      <c r="E9678" s="36" t="s">
        <v>18183</v>
      </c>
      <c r="F9678" s="36" t="s">
        <v>18032</v>
      </c>
      <c r="G9678" s="36" t="s">
        <v>121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7337</v>
      </c>
      <c r="C9679" s="36" t="s">
        <v>120</v>
      </c>
      <c r="D9679" s="36" t="s">
        <v>17308</v>
      </c>
      <c r="E9679" s="36" t="s">
        <v>16977</v>
      </c>
      <c r="F9679" s="36" t="s">
        <v>18032</v>
      </c>
      <c r="G9679" s="36" t="s">
        <v>121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7338</v>
      </c>
      <c r="C9680" s="36" t="s">
        <v>120</v>
      </c>
      <c r="D9680" s="36" t="s">
        <v>18080</v>
      </c>
      <c r="E9680" s="36" t="s">
        <v>22701</v>
      </c>
      <c r="F9680" s="36" t="s">
        <v>18032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7339</v>
      </c>
      <c r="C9681" s="36" t="s">
        <v>120</v>
      </c>
      <c r="D9681" s="36" t="s">
        <v>18081</v>
      </c>
      <c r="E9681" s="36" t="s">
        <v>17396</v>
      </c>
      <c r="F9681" s="36" t="s">
        <v>18032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16335</v>
      </c>
      <c r="C9682" s="36" t="s">
        <v>120</v>
      </c>
      <c r="D9682" s="36" t="s">
        <v>18083</v>
      </c>
      <c r="E9682" s="36" t="s">
        <v>26150</v>
      </c>
      <c r="F9682" s="36" t="s">
        <v>18032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8213</v>
      </c>
      <c r="C9683" s="36" t="s">
        <v>120</v>
      </c>
      <c r="D9683" s="36" t="s">
        <v>18084</v>
      </c>
      <c r="E9683" s="36" t="s">
        <v>22098</v>
      </c>
      <c r="F9683" s="36" t="s">
        <v>18032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8214</v>
      </c>
      <c r="C9684" s="36" t="s">
        <v>120</v>
      </c>
      <c r="D9684" s="36" t="s">
        <v>18085</v>
      </c>
      <c r="E9684" s="36" t="s">
        <v>17665</v>
      </c>
      <c r="F9684" s="36" t="s">
        <v>18032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7340</v>
      </c>
      <c r="C9685" s="36" t="s">
        <v>120</v>
      </c>
      <c r="D9685" s="36" t="s">
        <v>18086</v>
      </c>
      <c r="E9685" s="36" t="s">
        <v>27177</v>
      </c>
      <c r="F9685" s="36" t="s">
        <v>18032</v>
      </c>
      <c r="G9685" s="36" t="s">
        <v>121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8215</v>
      </c>
      <c r="C9686" s="36" t="s">
        <v>120</v>
      </c>
      <c r="D9686" s="36" t="s">
        <v>18087</v>
      </c>
      <c r="E9686" s="36" t="s">
        <v>27178</v>
      </c>
      <c r="F9686" s="36" t="s">
        <v>18032</v>
      </c>
      <c r="G9686" s="36" t="s">
        <v>121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8216</v>
      </c>
      <c r="C9687" s="36" t="s">
        <v>120</v>
      </c>
      <c r="D9687" s="36" t="s">
        <v>18088</v>
      </c>
      <c r="E9687" s="36" t="s">
        <v>27179</v>
      </c>
      <c r="F9687" s="36" t="s">
        <v>18032</v>
      </c>
      <c r="G9687" s="36" t="s">
        <v>121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8217</v>
      </c>
      <c r="C9688" s="36" t="s">
        <v>120</v>
      </c>
      <c r="D9688" s="36" t="s">
        <v>18089</v>
      </c>
      <c r="E9688" s="36" t="s">
        <v>27180</v>
      </c>
      <c r="F9688" s="36" t="s">
        <v>18032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8218</v>
      </c>
      <c r="C9689" s="36" t="s">
        <v>120</v>
      </c>
      <c r="D9689" s="36" t="s">
        <v>18090</v>
      </c>
      <c r="E9689" s="36" t="s">
        <v>18010</v>
      </c>
      <c r="F9689" s="36" t="s">
        <v>18032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8219</v>
      </c>
      <c r="C9690" s="36" t="s">
        <v>120</v>
      </c>
      <c r="D9690" s="36" t="s">
        <v>18091</v>
      </c>
      <c r="E9690" s="36" t="s">
        <v>17694</v>
      </c>
      <c r="F9690" s="36" t="s">
        <v>18032</v>
      </c>
      <c r="G9690" s="36" t="s">
        <v>121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7341</v>
      </c>
      <c r="C9691" s="36" t="s">
        <v>120</v>
      </c>
      <c r="D9691" s="36" t="s">
        <v>18092</v>
      </c>
      <c r="E9691" s="36" t="s">
        <v>24718</v>
      </c>
      <c r="F9691" s="36" t="s">
        <v>18032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16336</v>
      </c>
      <c r="C9692" s="36" t="s">
        <v>120</v>
      </c>
      <c r="D9692" s="36" t="s">
        <v>18151</v>
      </c>
      <c r="E9692" s="36" t="s">
        <v>17876</v>
      </c>
      <c r="F9692" s="36" t="s">
        <v>18032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7342</v>
      </c>
      <c r="C9693" s="36" t="s">
        <v>120</v>
      </c>
      <c r="D9693" s="36" t="s">
        <v>18093</v>
      </c>
      <c r="E9693" s="36" t="s">
        <v>16840</v>
      </c>
      <c r="F9693" s="36" t="s">
        <v>18032</v>
      </c>
      <c r="G9693" s="36" t="s">
        <v>121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7076</v>
      </c>
      <c r="B9694" s="36" t="s">
        <v>7343</v>
      </c>
      <c r="C9694" s="36" t="s">
        <v>120</v>
      </c>
      <c r="D9694" s="36" t="s">
        <v>17059</v>
      </c>
      <c r="E9694" s="36" t="s">
        <v>18769</v>
      </c>
      <c r="F9694" s="36" t="s">
        <v>18032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/>
      <c r="B9695" s="36" t="s">
        <v>8220</v>
      </c>
      <c r="C9695" s="36" t="s">
        <v>120</v>
      </c>
      <c r="D9695" s="36" t="s">
        <v>18243</v>
      </c>
      <c r="E9695" s="36" t="s">
        <v>21645</v>
      </c>
      <c r="F9695" s="36" t="s">
        <v>18032</v>
      </c>
      <c r="G9695" s="36" t="s">
        <v>121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10588</v>
      </c>
      <c r="C9696" s="36" t="s">
        <v>120</v>
      </c>
      <c r="D9696" s="36" t="s">
        <v>18094</v>
      </c>
      <c r="E9696" s="36" t="s">
        <v>27181</v>
      </c>
      <c r="F9696" s="36" t="s">
        <v>18032</v>
      </c>
      <c r="G9696" s="36" t="s">
        <v>121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8221</v>
      </c>
      <c r="C9697" s="36" t="s">
        <v>120</v>
      </c>
      <c r="D9697" s="36" t="s">
        <v>18096</v>
      </c>
      <c r="E9697" s="36" t="s">
        <v>20806</v>
      </c>
      <c r="F9697" s="36" t="s">
        <v>18032</v>
      </c>
      <c r="G9697" s="36" t="s">
        <v>121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8222</v>
      </c>
      <c r="C9698" s="36" t="s">
        <v>120</v>
      </c>
      <c r="D9698" s="36" t="s">
        <v>18097</v>
      </c>
      <c r="E9698" s="36" t="s">
        <v>18185</v>
      </c>
      <c r="F9698" s="36" t="s">
        <v>18032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16337</v>
      </c>
      <c r="C9699" s="36" t="s">
        <v>120</v>
      </c>
      <c r="D9699" s="36" t="s">
        <v>18098</v>
      </c>
      <c r="E9699" s="36" t="s">
        <v>26653</v>
      </c>
      <c r="F9699" s="36" t="s">
        <v>18032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12885</v>
      </c>
      <c r="C9700" s="36" t="s">
        <v>120</v>
      </c>
      <c r="D9700" s="36" t="s">
        <v>18099</v>
      </c>
      <c r="E9700" s="36" t="s">
        <v>26654</v>
      </c>
      <c r="F9700" s="36" t="s">
        <v>18032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7344</v>
      </c>
      <c r="C9701" s="36" t="s">
        <v>120</v>
      </c>
      <c r="D9701" s="36" t="s">
        <v>18100</v>
      </c>
      <c r="E9701" s="36" t="s">
        <v>18186</v>
      </c>
      <c r="F9701" s="36" t="s">
        <v>18032</v>
      </c>
      <c r="G9701" s="36" t="s">
        <v>121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16338</v>
      </c>
      <c r="C9702" s="36" t="s">
        <v>120</v>
      </c>
      <c r="D9702" s="36" t="s">
        <v>18101</v>
      </c>
      <c r="E9702" s="36" t="s">
        <v>25408</v>
      </c>
      <c r="F9702" s="36" t="s">
        <v>18032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8223</v>
      </c>
      <c r="C9703" s="36" t="s">
        <v>120</v>
      </c>
      <c r="D9703" s="36" t="s">
        <v>18102</v>
      </c>
      <c r="E9703" s="36" t="s">
        <v>21678</v>
      </c>
      <c r="F9703" s="36" t="s">
        <v>18032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16339</v>
      </c>
      <c r="C9704" s="36" t="s">
        <v>120</v>
      </c>
      <c r="D9704" s="36" t="s">
        <v>18103</v>
      </c>
      <c r="E9704" s="36" t="s">
        <v>25745</v>
      </c>
      <c r="F9704" s="36" t="s">
        <v>18032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7345</v>
      </c>
      <c r="C9705" s="36" t="s">
        <v>120</v>
      </c>
      <c r="D9705" s="36" t="s">
        <v>18104</v>
      </c>
      <c r="E9705" s="36" t="s">
        <v>24655</v>
      </c>
      <c r="F9705" s="36" t="s">
        <v>18032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7346</v>
      </c>
      <c r="C9706" s="36" t="s">
        <v>120</v>
      </c>
      <c r="D9706" s="36" t="s">
        <v>18105</v>
      </c>
      <c r="E9706" s="36" t="s">
        <v>27182</v>
      </c>
      <c r="F9706" s="36" t="s">
        <v>18032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16340</v>
      </c>
      <c r="C9707" s="36" t="s">
        <v>120</v>
      </c>
      <c r="D9707" s="36" t="s">
        <v>18106</v>
      </c>
      <c r="E9707" s="36" t="s">
        <v>26655</v>
      </c>
      <c r="F9707" s="36" t="s">
        <v>18032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12886</v>
      </c>
      <c r="C9708" s="36" t="s">
        <v>120</v>
      </c>
      <c r="D9708" s="36" t="s">
        <v>18107</v>
      </c>
      <c r="E9708" s="36" t="s">
        <v>26656</v>
      </c>
      <c r="F9708" s="36" t="s">
        <v>18032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7347</v>
      </c>
      <c r="C9709" s="36" t="s">
        <v>120</v>
      </c>
      <c r="D9709" s="36" t="s">
        <v>18108</v>
      </c>
      <c r="E9709" s="36" t="s">
        <v>16897</v>
      </c>
      <c r="F9709" s="36" t="s">
        <v>18032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14183</v>
      </c>
      <c r="C9710" s="36" t="s">
        <v>120</v>
      </c>
      <c r="D9710" s="36" t="s">
        <v>18109</v>
      </c>
      <c r="E9710" s="36" t="s">
        <v>26151</v>
      </c>
      <c r="F9710" s="36" t="s">
        <v>18032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7348</v>
      </c>
      <c r="C9711" s="36" t="s">
        <v>120</v>
      </c>
      <c r="D9711" s="36" t="s">
        <v>18110</v>
      </c>
      <c r="E9711" s="36" t="s">
        <v>26199</v>
      </c>
      <c r="F9711" s="36" t="s">
        <v>18032</v>
      </c>
      <c r="G9711" s="36" t="s">
        <v>121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7349</v>
      </c>
      <c r="C9712" s="36" t="s">
        <v>120</v>
      </c>
      <c r="D9712" s="36" t="s">
        <v>18111</v>
      </c>
      <c r="E9712" s="36" t="s">
        <v>22917</v>
      </c>
      <c r="F9712" s="36" t="s">
        <v>18032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14884</v>
      </c>
      <c r="C9713" s="36" t="s">
        <v>120</v>
      </c>
      <c r="D9713" s="36" t="s">
        <v>18112</v>
      </c>
      <c r="E9713" s="36" t="s">
        <v>25746</v>
      </c>
      <c r="F9713" s="36" t="s">
        <v>18032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13809</v>
      </c>
      <c r="C9714" s="36" t="s">
        <v>120</v>
      </c>
      <c r="D9714" s="36" t="s">
        <v>18113</v>
      </c>
      <c r="E9714" s="36" t="s">
        <v>24436</v>
      </c>
      <c r="F9714" s="36" t="s">
        <v>18032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14184</v>
      </c>
      <c r="C9715" s="36" t="s">
        <v>120</v>
      </c>
      <c r="D9715" s="36" t="s">
        <v>18114</v>
      </c>
      <c r="E9715" s="36" t="s">
        <v>26152</v>
      </c>
      <c r="F9715" s="36" t="s">
        <v>18032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13894</v>
      </c>
      <c r="C9716" s="36" t="s">
        <v>120</v>
      </c>
      <c r="D9716" s="36" t="s">
        <v>18115</v>
      </c>
      <c r="E9716" s="36" t="s">
        <v>17946</v>
      </c>
      <c r="F9716" s="36" t="s">
        <v>18032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14185</v>
      </c>
      <c r="C9717" s="36" t="s">
        <v>120</v>
      </c>
      <c r="D9717" s="36" t="s">
        <v>18116</v>
      </c>
      <c r="E9717" s="36" t="s">
        <v>18020</v>
      </c>
      <c r="F9717" s="36" t="s">
        <v>18032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8224</v>
      </c>
      <c r="C9718" s="36" t="s">
        <v>120</v>
      </c>
      <c r="D9718" s="36" t="s">
        <v>18117</v>
      </c>
      <c r="E9718" s="36" t="s">
        <v>27183</v>
      </c>
      <c r="F9718" s="36" t="s">
        <v>18032</v>
      </c>
      <c r="G9718" s="36" t="s">
        <v>121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16341</v>
      </c>
      <c r="C9719" s="36" t="s">
        <v>120</v>
      </c>
      <c r="D9719" s="36" t="s">
        <v>18118</v>
      </c>
      <c r="E9719" s="36" t="s">
        <v>25076</v>
      </c>
      <c r="F9719" s="36" t="s">
        <v>18032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12887</v>
      </c>
      <c r="C9720" s="36" t="s">
        <v>120</v>
      </c>
      <c r="D9720" s="36" t="s">
        <v>18153</v>
      </c>
      <c r="E9720" s="36" t="s">
        <v>26657</v>
      </c>
      <c r="F9720" s="36" t="s">
        <v>18032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16119</v>
      </c>
      <c r="C9721" s="36" t="s">
        <v>120</v>
      </c>
      <c r="D9721" s="36" t="s">
        <v>18119</v>
      </c>
      <c r="E9721" s="36" t="s">
        <v>22599</v>
      </c>
      <c r="F9721" s="36" t="s">
        <v>18032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14289</v>
      </c>
      <c r="C9722" s="36" t="s">
        <v>120</v>
      </c>
      <c r="D9722" s="36" t="s">
        <v>18120</v>
      </c>
      <c r="E9722" s="36" t="s">
        <v>27184</v>
      </c>
      <c r="F9722" s="36" t="s">
        <v>18032</v>
      </c>
      <c r="G9722" s="36" t="s">
        <v>121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12371</v>
      </c>
      <c r="C9723" s="36" t="s">
        <v>120</v>
      </c>
      <c r="D9723" s="36" t="s">
        <v>18121</v>
      </c>
      <c r="E9723" s="36" t="s">
        <v>26658</v>
      </c>
      <c r="F9723" s="36" t="s">
        <v>18032</v>
      </c>
      <c r="G9723" s="36" t="s">
        <v>123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12942</v>
      </c>
      <c r="C9724" s="36" t="s">
        <v>120</v>
      </c>
      <c r="D9724" s="36" t="s">
        <v>18122</v>
      </c>
      <c r="E9724" s="36" t="s">
        <v>27185</v>
      </c>
      <c r="F9724" s="36" t="s">
        <v>18032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16120</v>
      </c>
      <c r="C9725" s="36" t="s">
        <v>120</v>
      </c>
      <c r="D9725" s="36" t="s">
        <v>18124</v>
      </c>
      <c r="E9725" s="36" t="s">
        <v>27186</v>
      </c>
      <c r="F9725" s="36" t="s">
        <v>18032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12888</v>
      </c>
      <c r="C9726" s="36" t="s">
        <v>120</v>
      </c>
      <c r="D9726" s="36" t="s">
        <v>18125</v>
      </c>
      <c r="E9726" s="36" t="s">
        <v>18209</v>
      </c>
      <c r="F9726" s="36" t="s">
        <v>18032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16524</v>
      </c>
      <c r="C9727" s="36" t="s">
        <v>120</v>
      </c>
      <c r="D9727" s="36" t="s">
        <v>18126</v>
      </c>
      <c r="E9727" s="36" t="s">
        <v>27187</v>
      </c>
      <c r="F9727" s="36" t="s">
        <v>18032</v>
      </c>
      <c r="G9727" s="36" t="s">
        <v>121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14186</v>
      </c>
      <c r="C9728" s="36" t="s">
        <v>120</v>
      </c>
      <c r="D9728" s="36" t="s">
        <v>18127</v>
      </c>
      <c r="E9728" s="36" t="s">
        <v>27188</v>
      </c>
      <c r="F9728" s="36" t="s">
        <v>18032</v>
      </c>
      <c r="G9728" s="36" t="s">
        <v>121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16342</v>
      </c>
      <c r="C9729" s="36" t="s">
        <v>120</v>
      </c>
      <c r="D9729" s="36" t="s">
        <v>18128</v>
      </c>
      <c r="E9729" s="36" t="s">
        <v>26659</v>
      </c>
      <c r="F9729" s="36" t="s">
        <v>18032</v>
      </c>
      <c r="G9729" s="36" t="s">
        <v>123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14187</v>
      </c>
      <c r="C9730" s="36" t="s">
        <v>120</v>
      </c>
      <c r="D9730" s="36" t="s">
        <v>18154</v>
      </c>
      <c r="E9730" s="36" t="s">
        <v>26660</v>
      </c>
      <c r="F9730" s="36" t="s">
        <v>18032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16525</v>
      </c>
      <c r="C9731" s="36" t="s">
        <v>120</v>
      </c>
      <c r="D9731" s="36" t="s">
        <v>18188</v>
      </c>
      <c r="E9731" s="36" t="s">
        <v>27189</v>
      </c>
      <c r="F9731" s="36" t="s">
        <v>18032</v>
      </c>
      <c r="G9731" s="36" t="s">
        <v>121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14188</v>
      </c>
      <c r="C9732" s="36" t="s">
        <v>120</v>
      </c>
      <c r="D9732" s="36" t="s">
        <v>18155</v>
      </c>
      <c r="E9732" s="36" t="s">
        <v>26661</v>
      </c>
      <c r="F9732" s="36" t="s">
        <v>18032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16526</v>
      </c>
      <c r="C9733" s="36" t="s">
        <v>120</v>
      </c>
      <c r="D9733" s="36" t="s">
        <v>18189</v>
      </c>
      <c r="E9733" s="36" t="s">
        <v>27190</v>
      </c>
      <c r="F9733" s="36" t="s">
        <v>18032</v>
      </c>
      <c r="G9733" s="36" t="s">
        <v>121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16454</v>
      </c>
      <c r="C9734" s="36" t="s">
        <v>120</v>
      </c>
      <c r="D9734" s="36" t="s">
        <v>18190</v>
      </c>
      <c r="E9734" s="36" t="s">
        <v>22878</v>
      </c>
      <c r="F9734" s="36" t="s">
        <v>18032</v>
      </c>
      <c r="G9734" s="36" t="s">
        <v>121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16343</v>
      </c>
      <c r="C9735" s="36" t="s">
        <v>120</v>
      </c>
      <c r="D9735" s="36" t="s">
        <v>18156</v>
      </c>
      <c r="E9735" s="36" t="s">
        <v>26662</v>
      </c>
      <c r="F9735" s="36" t="s">
        <v>18032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8321</v>
      </c>
      <c r="C9736" s="36" t="s">
        <v>120</v>
      </c>
      <c r="D9736" s="36" t="s">
        <v>18157</v>
      </c>
      <c r="E9736" s="36" t="s">
        <v>24002</v>
      </c>
      <c r="F9736" s="36" t="s">
        <v>18032</v>
      </c>
      <c r="G9736" s="36" t="s">
        <v>123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16121</v>
      </c>
      <c r="C9737" s="36" t="s">
        <v>120</v>
      </c>
      <c r="D9737" s="36" t="s">
        <v>18191</v>
      </c>
      <c r="E9737" s="36" t="s">
        <v>27191</v>
      </c>
      <c r="F9737" s="36" t="s">
        <v>18032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16344</v>
      </c>
      <c r="C9738" s="36" t="s">
        <v>120</v>
      </c>
      <c r="D9738" s="36" t="s">
        <v>18158</v>
      </c>
      <c r="E9738" s="36" t="s">
        <v>26663</v>
      </c>
      <c r="F9738" s="36" t="s">
        <v>18032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14290</v>
      </c>
      <c r="C9739" s="36" t="s">
        <v>120</v>
      </c>
      <c r="D9739" s="36" t="s">
        <v>18159</v>
      </c>
      <c r="E9739" s="36" t="s">
        <v>26664</v>
      </c>
      <c r="F9739" s="36" t="s">
        <v>18032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16122</v>
      </c>
      <c r="C9740" s="36" t="s">
        <v>120</v>
      </c>
      <c r="D9740" s="36" t="s">
        <v>18192</v>
      </c>
      <c r="E9740" s="36" t="s">
        <v>26157</v>
      </c>
      <c r="F9740" s="36" t="s">
        <v>18032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22614</v>
      </c>
      <c r="C9741" s="36" t="s">
        <v>120</v>
      </c>
      <c r="D9741" s="36" t="s">
        <v>17275</v>
      </c>
      <c r="E9741" s="36" t="s">
        <v>25964</v>
      </c>
      <c r="F9741" s="36" t="s">
        <v>18841</v>
      </c>
      <c r="G9741" s="36" t="s">
        <v>121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16473</v>
      </c>
      <c r="C9742" s="36" t="s">
        <v>120</v>
      </c>
      <c r="D9742" s="36" t="s">
        <v>18160</v>
      </c>
      <c r="E9742" s="36" t="s">
        <v>26665</v>
      </c>
      <c r="F9742" s="36" t="s">
        <v>18032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16123</v>
      </c>
      <c r="C9743" s="36" t="s">
        <v>120</v>
      </c>
      <c r="D9743" s="36" t="s">
        <v>18193</v>
      </c>
      <c r="E9743" s="36" t="s">
        <v>27110</v>
      </c>
      <c r="F9743" s="36" t="s">
        <v>18032</v>
      </c>
      <c r="G9743" s="36" t="s">
        <v>121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16474</v>
      </c>
      <c r="C9744" s="36" t="s">
        <v>120</v>
      </c>
      <c r="D9744" s="36" t="s">
        <v>18161</v>
      </c>
      <c r="E9744" s="36" t="s">
        <v>26666</v>
      </c>
      <c r="F9744" s="36" t="s">
        <v>18032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16124</v>
      </c>
      <c r="C9745" s="36" t="s">
        <v>120</v>
      </c>
      <c r="D9745" s="36" t="s">
        <v>18194</v>
      </c>
      <c r="E9745" s="36" t="s">
        <v>26542</v>
      </c>
      <c r="F9745" s="36" t="s">
        <v>18032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16345</v>
      </c>
      <c r="C9746" s="36" t="s">
        <v>120</v>
      </c>
      <c r="D9746" s="36" t="s">
        <v>18162</v>
      </c>
      <c r="E9746" s="36" t="s">
        <v>26667</v>
      </c>
      <c r="F9746" s="36" t="s">
        <v>18032</v>
      </c>
      <c r="G9746" s="36" t="s">
        <v>123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16125</v>
      </c>
      <c r="C9747" s="36" t="s">
        <v>120</v>
      </c>
      <c r="D9747" s="36" t="s">
        <v>18195</v>
      </c>
      <c r="E9747" s="36" t="s">
        <v>27192</v>
      </c>
      <c r="F9747" s="36" t="s">
        <v>18032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16475</v>
      </c>
      <c r="C9748" s="36" t="s">
        <v>120</v>
      </c>
      <c r="D9748" s="36" t="s">
        <v>18163</v>
      </c>
      <c r="E9748" s="36" t="s">
        <v>26154</v>
      </c>
      <c r="F9748" s="36" t="s">
        <v>18032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16455</v>
      </c>
      <c r="C9749" s="36" t="s">
        <v>120</v>
      </c>
      <c r="D9749" s="36" t="s">
        <v>18196</v>
      </c>
      <c r="E9749" s="36" t="s">
        <v>20109</v>
      </c>
      <c r="F9749" s="36" t="s">
        <v>18032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16476</v>
      </c>
      <c r="C9750" s="36" t="s">
        <v>120</v>
      </c>
      <c r="D9750" s="36" t="s">
        <v>18164</v>
      </c>
      <c r="E9750" s="36" t="s">
        <v>26668</v>
      </c>
      <c r="F9750" s="36" t="s">
        <v>18032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16126</v>
      </c>
      <c r="C9751" s="36" t="s">
        <v>120</v>
      </c>
      <c r="D9751" s="36" t="s">
        <v>18197</v>
      </c>
      <c r="E9751" s="36" t="s">
        <v>25645</v>
      </c>
      <c r="F9751" s="36" t="s">
        <v>18032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16346</v>
      </c>
      <c r="C9752" s="36" t="s">
        <v>120</v>
      </c>
      <c r="D9752" s="36" t="s">
        <v>18165</v>
      </c>
      <c r="E9752" s="36" t="s">
        <v>26669</v>
      </c>
      <c r="F9752" s="36" t="s">
        <v>18032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16127</v>
      </c>
      <c r="C9753" s="36" t="s">
        <v>120</v>
      </c>
      <c r="D9753" s="36" t="s">
        <v>18198</v>
      </c>
      <c r="E9753" s="36" t="s">
        <v>24652</v>
      </c>
      <c r="F9753" s="36" t="s">
        <v>18032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21492</v>
      </c>
      <c r="C9754" s="36" t="s">
        <v>120</v>
      </c>
      <c r="D9754" s="36" t="s">
        <v>21493</v>
      </c>
      <c r="E9754" s="36" t="s">
        <v>26670</v>
      </c>
      <c r="F9754" s="36" t="s">
        <v>18032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21316</v>
      </c>
      <c r="C9755" s="36" t="s">
        <v>120</v>
      </c>
      <c r="D9755" s="36" t="s">
        <v>20535</v>
      </c>
      <c r="E9755" s="36" t="s">
        <v>17672</v>
      </c>
      <c r="F9755" s="36" t="s">
        <v>18032</v>
      </c>
      <c r="G9755" s="36" t="s">
        <v>121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23706</v>
      </c>
      <c r="C9756" s="36" t="s">
        <v>120</v>
      </c>
      <c r="D9756" s="36" t="s">
        <v>17705</v>
      </c>
      <c r="E9756" s="36" t="s">
        <v>23335</v>
      </c>
      <c r="F9756" s="36" t="s">
        <v>18841</v>
      </c>
      <c r="G9756" s="36" t="s">
        <v>121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21128</v>
      </c>
      <c r="C9757" s="36" t="s">
        <v>120</v>
      </c>
      <c r="D9757" s="36" t="s">
        <v>21129</v>
      </c>
      <c r="E9757" s="36" t="s">
        <v>24918</v>
      </c>
      <c r="F9757" s="36" t="s">
        <v>18032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20882</v>
      </c>
      <c r="C9758" s="36" t="s">
        <v>120</v>
      </c>
      <c r="D9758" s="36" t="s">
        <v>20883</v>
      </c>
      <c r="E9758" s="36" t="s">
        <v>27193</v>
      </c>
      <c r="F9758" s="36" t="s">
        <v>18032</v>
      </c>
      <c r="G9758" s="36" t="s">
        <v>121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22320</v>
      </c>
      <c r="C9759" s="36" t="s">
        <v>120</v>
      </c>
      <c r="D9759" s="36" t="s">
        <v>22249</v>
      </c>
      <c r="E9759" s="36" t="s">
        <v>17567</v>
      </c>
      <c r="F9759" s="36" t="s">
        <v>18032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21088</v>
      </c>
      <c r="C9760" s="36" t="s">
        <v>120</v>
      </c>
      <c r="D9760" s="36" t="s">
        <v>21089</v>
      </c>
      <c r="E9760" s="36" t="s">
        <v>27194</v>
      </c>
      <c r="F9760" s="36" t="s">
        <v>18032</v>
      </c>
      <c r="G9760" s="36" t="s">
        <v>121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22321</v>
      </c>
      <c r="C9761" s="36" t="s">
        <v>120</v>
      </c>
      <c r="D9761" s="36" t="s">
        <v>22322</v>
      </c>
      <c r="E9761" s="36" t="s">
        <v>19790</v>
      </c>
      <c r="F9761" s="36" t="s">
        <v>18032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21090</v>
      </c>
      <c r="C9762" s="36" t="s">
        <v>120</v>
      </c>
      <c r="D9762" s="36" t="s">
        <v>21091</v>
      </c>
      <c r="E9762" s="36" t="s">
        <v>17727</v>
      </c>
      <c r="F9762" s="36" t="s">
        <v>18032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22323</v>
      </c>
      <c r="C9763" s="36" t="s">
        <v>120</v>
      </c>
      <c r="D9763" s="36" t="s">
        <v>22324</v>
      </c>
      <c r="E9763" s="36" t="s">
        <v>18356</v>
      </c>
      <c r="F9763" s="36" t="s">
        <v>18032</v>
      </c>
      <c r="G9763" s="36" t="s">
        <v>123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21092</v>
      </c>
      <c r="C9764" s="36" t="s">
        <v>120</v>
      </c>
      <c r="D9764" s="36" t="s">
        <v>21093</v>
      </c>
      <c r="E9764" s="36" t="s">
        <v>27195</v>
      </c>
      <c r="F9764" s="36" t="s">
        <v>18032</v>
      </c>
      <c r="G9764" s="36" t="s">
        <v>121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22325</v>
      </c>
      <c r="C9765" s="36" t="s">
        <v>120</v>
      </c>
      <c r="D9765" s="36" t="s">
        <v>22326</v>
      </c>
      <c r="E9765" s="36" t="s">
        <v>17894</v>
      </c>
      <c r="F9765" s="36" t="s">
        <v>18032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21094</v>
      </c>
      <c r="C9766" s="36" t="s">
        <v>120</v>
      </c>
      <c r="D9766" s="36" t="s">
        <v>21095</v>
      </c>
      <c r="E9766" s="36" t="s">
        <v>27097</v>
      </c>
      <c r="F9766" s="36" t="s">
        <v>18032</v>
      </c>
      <c r="G9766" s="36" t="s">
        <v>121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22327</v>
      </c>
      <c r="C9767" s="36" t="s">
        <v>120</v>
      </c>
      <c r="D9767" s="36" t="s">
        <v>22328</v>
      </c>
      <c r="E9767" s="36" t="s">
        <v>21466</v>
      </c>
      <c r="F9767" s="36" t="s">
        <v>18032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21096</v>
      </c>
      <c r="C9768" s="36" t="s">
        <v>120</v>
      </c>
      <c r="D9768" s="36" t="s">
        <v>20537</v>
      </c>
      <c r="E9768" s="36" t="s">
        <v>17533</v>
      </c>
      <c r="F9768" s="36" t="s">
        <v>18032</v>
      </c>
      <c r="G9768" s="36" t="s">
        <v>121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22329</v>
      </c>
      <c r="C9769" s="36" t="s">
        <v>120</v>
      </c>
      <c r="D9769" s="36" t="s">
        <v>22330</v>
      </c>
      <c r="E9769" s="36" t="s">
        <v>17627</v>
      </c>
      <c r="F9769" s="36" t="s">
        <v>18032</v>
      </c>
      <c r="G9769" s="36" t="s">
        <v>123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21097</v>
      </c>
      <c r="C9770" s="36" t="s">
        <v>120</v>
      </c>
      <c r="D9770" s="36" t="s">
        <v>21098</v>
      </c>
      <c r="E9770" s="36" t="s">
        <v>16954</v>
      </c>
      <c r="F9770" s="36" t="s">
        <v>18032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22331</v>
      </c>
      <c r="C9771" s="36" t="s">
        <v>120</v>
      </c>
      <c r="D9771" s="36" t="s">
        <v>22332</v>
      </c>
      <c r="E9771" s="36" t="s">
        <v>18170</v>
      </c>
      <c r="F9771" s="36" t="s">
        <v>18032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21099</v>
      </c>
      <c r="C9772" s="36" t="s">
        <v>120</v>
      </c>
      <c r="D9772" s="36" t="s">
        <v>21100</v>
      </c>
      <c r="E9772" s="36" t="s">
        <v>17495</v>
      </c>
      <c r="F9772" s="36" t="s">
        <v>18032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22333</v>
      </c>
      <c r="C9773" s="36" t="s">
        <v>120</v>
      </c>
      <c r="D9773" s="36" t="s">
        <v>22334</v>
      </c>
      <c r="E9773" s="36" t="s">
        <v>17484</v>
      </c>
      <c r="F9773" s="36" t="s">
        <v>18032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21101</v>
      </c>
      <c r="C9774" s="36" t="s">
        <v>120</v>
      </c>
      <c r="D9774" s="36" t="s">
        <v>21102</v>
      </c>
      <c r="E9774" s="36" t="s">
        <v>17759</v>
      </c>
      <c r="F9774" s="36" t="s">
        <v>18032</v>
      </c>
      <c r="G9774" s="36" t="s">
        <v>121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22335</v>
      </c>
      <c r="C9775" s="36" t="s">
        <v>120</v>
      </c>
      <c r="D9775" s="36" t="s">
        <v>22336</v>
      </c>
      <c r="E9775" s="36" t="s">
        <v>17719</v>
      </c>
      <c r="F9775" s="36" t="s">
        <v>18032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21103</v>
      </c>
      <c r="C9776" s="36" t="s">
        <v>120</v>
      </c>
      <c r="D9776" s="36" t="s">
        <v>21104</v>
      </c>
      <c r="E9776" s="36" t="s">
        <v>17643</v>
      </c>
      <c r="F9776" s="36" t="s">
        <v>18032</v>
      </c>
      <c r="G9776" s="36" t="s">
        <v>121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22337</v>
      </c>
      <c r="C9777" s="36" t="s">
        <v>120</v>
      </c>
      <c r="D9777" s="36" t="s">
        <v>22338</v>
      </c>
      <c r="E9777" s="36" t="s">
        <v>25037</v>
      </c>
      <c r="F9777" s="36" t="s">
        <v>18032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16347</v>
      </c>
      <c r="C9778" s="36" t="s">
        <v>120</v>
      </c>
      <c r="D9778" s="36" t="s">
        <v>18130</v>
      </c>
      <c r="E9778" s="36" t="s">
        <v>17235</v>
      </c>
      <c r="F9778" s="36" t="s">
        <v>18032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21105</v>
      </c>
      <c r="C9779" s="36" t="s">
        <v>120</v>
      </c>
      <c r="D9779" s="36" t="s">
        <v>21106</v>
      </c>
      <c r="E9779" s="36" t="s">
        <v>17301</v>
      </c>
      <c r="F9779" s="36" t="s">
        <v>18032</v>
      </c>
      <c r="G9779" s="36" t="s">
        <v>121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22339</v>
      </c>
      <c r="C9780" s="36" t="s">
        <v>120</v>
      </c>
      <c r="D9780" s="36" t="s">
        <v>22340</v>
      </c>
      <c r="E9780" s="36" t="s">
        <v>16941</v>
      </c>
      <c r="F9780" s="36" t="s">
        <v>18032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21107</v>
      </c>
      <c r="C9781" s="36" t="s">
        <v>120</v>
      </c>
      <c r="D9781" s="36" t="s">
        <v>21108</v>
      </c>
      <c r="E9781" s="36" t="s">
        <v>17425</v>
      </c>
      <c r="F9781" s="36" t="s">
        <v>18032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27196</v>
      </c>
      <c r="C9782" s="36" t="s">
        <v>120</v>
      </c>
      <c r="D9782" s="36" t="s">
        <v>24749</v>
      </c>
      <c r="E9782" s="36" t="s">
        <v>16959</v>
      </c>
      <c r="F9782" s="36" t="s">
        <v>18032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22341</v>
      </c>
      <c r="C9783" s="36" t="s">
        <v>120</v>
      </c>
      <c r="D9783" s="36" t="s">
        <v>22342</v>
      </c>
      <c r="E9783" s="36" t="s">
        <v>16890</v>
      </c>
      <c r="F9783" s="36" t="s">
        <v>18032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21109</v>
      </c>
      <c r="C9784" s="36" t="s">
        <v>120</v>
      </c>
      <c r="D9784" s="36" t="s">
        <v>21110</v>
      </c>
      <c r="E9784" s="36" t="s">
        <v>17087</v>
      </c>
      <c r="F9784" s="36" t="s">
        <v>18032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22343</v>
      </c>
      <c r="C9785" s="36" t="s">
        <v>120</v>
      </c>
      <c r="D9785" s="36" t="s">
        <v>22344</v>
      </c>
      <c r="E9785" s="36" t="s">
        <v>17075</v>
      </c>
      <c r="F9785" s="36" t="s">
        <v>18032</v>
      </c>
      <c r="G9785" s="36" t="s">
        <v>123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22300</v>
      </c>
      <c r="C9786" s="36" t="s">
        <v>120</v>
      </c>
      <c r="D9786" s="36" t="s">
        <v>22301</v>
      </c>
      <c r="E9786" s="36" t="s">
        <v>16936</v>
      </c>
      <c r="F9786" s="36" t="s">
        <v>18032</v>
      </c>
      <c r="G9786" s="36" t="s">
        <v>121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22345</v>
      </c>
      <c r="C9787" s="36" t="s">
        <v>120</v>
      </c>
      <c r="D9787" s="36" t="s">
        <v>22346</v>
      </c>
      <c r="E9787" s="36" t="s">
        <v>17389</v>
      </c>
      <c r="F9787" s="36" t="s">
        <v>18032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22302</v>
      </c>
      <c r="C9788" s="36" t="s">
        <v>120</v>
      </c>
      <c r="D9788" s="36" t="s">
        <v>22303</v>
      </c>
      <c r="E9788" s="36" t="s">
        <v>16933</v>
      </c>
      <c r="F9788" s="36" t="s">
        <v>18032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26671</v>
      </c>
      <c r="C9789" s="36" t="s">
        <v>120</v>
      </c>
      <c r="D9789" s="36" t="s">
        <v>26672</v>
      </c>
      <c r="E9789" s="36" t="s">
        <v>16917</v>
      </c>
      <c r="F9789" s="36" t="s">
        <v>18032</v>
      </c>
      <c r="G9789" s="36" t="s">
        <v>123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22528</v>
      </c>
      <c r="C9790" s="36" t="s">
        <v>120</v>
      </c>
      <c r="D9790" s="36" t="s">
        <v>22386</v>
      </c>
      <c r="E9790" s="36" t="s">
        <v>17023</v>
      </c>
      <c r="F9790" s="36" t="s">
        <v>18032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22515</v>
      </c>
      <c r="C9791" s="36" t="s">
        <v>120</v>
      </c>
      <c r="D9791" s="36" t="s">
        <v>22516</v>
      </c>
      <c r="E9791" s="36" t="s">
        <v>17219</v>
      </c>
      <c r="F9791" s="36" t="s">
        <v>18032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22347</v>
      </c>
      <c r="C9792" s="36" t="s">
        <v>120</v>
      </c>
      <c r="D9792" s="36" t="s">
        <v>22348</v>
      </c>
      <c r="E9792" s="36" t="s">
        <v>17334</v>
      </c>
      <c r="F9792" s="36" t="s">
        <v>18032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22304</v>
      </c>
      <c r="C9793" s="36" t="s">
        <v>120</v>
      </c>
      <c r="D9793" s="36" t="s">
        <v>22305</v>
      </c>
      <c r="E9793" s="36" t="s">
        <v>17106</v>
      </c>
      <c r="F9793" s="36" t="s">
        <v>18032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22517</v>
      </c>
      <c r="C9794" s="36" t="s">
        <v>120</v>
      </c>
      <c r="D9794" s="36" t="s">
        <v>22391</v>
      </c>
      <c r="E9794" s="36" t="s">
        <v>17172</v>
      </c>
      <c r="F9794" s="36" t="s">
        <v>18032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27197</v>
      </c>
      <c r="C9795" s="36" t="s">
        <v>120</v>
      </c>
      <c r="D9795" s="36" t="s">
        <v>24567</v>
      </c>
      <c r="E9795" s="36" t="s">
        <v>16824</v>
      </c>
      <c r="F9795" s="36" t="s">
        <v>18032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22349</v>
      </c>
      <c r="C9796" s="36" t="s">
        <v>120</v>
      </c>
      <c r="D9796" s="36" t="s">
        <v>22350</v>
      </c>
      <c r="E9796" s="36" t="s">
        <v>17233</v>
      </c>
      <c r="F9796" s="36" t="s">
        <v>18032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22306</v>
      </c>
      <c r="C9797" s="36" t="s">
        <v>120</v>
      </c>
      <c r="D9797" s="36" t="s">
        <v>22307</v>
      </c>
      <c r="E9797" s="36" t="s">
        <v>16884</v>
      </c>
      <c r="F9797" s="36" t="s">
        <v>18032</v>
      </c>
      <c r="G9797" s="36" t="s">
        <v>121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27198</v>
      </c>
      <c r="C9798" s="36" t="s">
        <v>120</v>
      </c>
      <c r="D9798" s="36" t="s">
        <v>23854</v>
      </c>
      <c r="E9798" s="36" t="s">
        <v>16823</v>
      </c>
      <c r="F9798" s="36" t="s">
        <v>18032</v>
      </c>
      <c r="G9798" s="36" t="s">
        <v>121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22351</v>
      </c>
      <c r="C9799" s="36" t="s">
        <v>120</v>
      </c>
      <c r="D9799" s="36" t="s">
        <v>22352</v>
      </c>
      <c r="E9799" s="36" t="s">
        <v>16924</v>
      </c>
      <c r="F9799" s="36" t="s">
        <v>18032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22518</v>
      </c>
      <c r="C9800" s="36" t="s">
        <v>120</v>
      </c>
      <c r="D9800" s="36" t="s">
        <v>22393</v>
      </c>
      <c r="E9800" s="36" t="s">
        <v>17103</v>
      </c>
      <c r="F9800" s="36" t="s">
        <v>18032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22353</v>
      </c>
      <c r="C9801" s="36" t="s">
        <v>120</v>
      </c>
      <c r="D9801" s="36" t="s">
        <v>22354</v>
      </c>
      <c r="E9801" s="36" t="s">
        <v>17190</v>
      </c>
      <c r="F9801" s="36" t="s">
        <v>18032</v>
      </c>
      <c r="G9801" s="36" t="s">
        <v>123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22519</v>
      </c>
      <c r="C9802" s="36" t="s">
        <v>120</v>
      </c>
      <c r="D9802" s="36" t="s">
        <v>22520</v>
      </c>
      <c r="E9802" s="36" t="s">
        <v>16877</v>
      </c>
      <c r="F9802" s="36" t="s">
        <v>18032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22723</v>
      </c>
      <c r="C9803" s="36" t="s">
        <v>120</v>
      </c>
      <c r="D9803" s="36" t="s">
        <v>22724</v>
      </c>
      <c r="E9803" s="36" t="s">
        <v>16850</v>
      </c>
      <c r="F9803" s="36" t="s">
        <v>18032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22308</v>
      </c>
      <c r="C9804" s="36" t="s">
        <v>120</v>
      </c>
      <c r="D9804" s="36" t="s">
        <v>22309</v>
      </c>
      <c r="E9804" s="36" t="s">
        <v>17231</v>
      </c>
      <c r="F9804" s="36" t="s">
        <v>18032</v>
      </c>
      <c r="G9804" s="36" t="s">
        <v>121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22355</v>
      </c>
      <c r="C9805" s="36" t="s">
        <v>120</v>
      </c>
      <c r="D9805" s="36" t="s">
        <v>22356</v>
      </c>
      <c r="E9805" s="36" t="s">
        <v>16880</v>
      </c>
      <c r="F9805" s="36" t="s">
        <v>18032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22310</v>
      </c>
      <c r="C9806" s="36" t="s">
        <v>120</v>
      </c>
      <c r="D9806" s="36" t="s">
        <v>22311</v>
      </c>
      <c r="E9806" s="36" t="s">
        <v>16876</v>
      </c>
      <c r="F9806" s="36" t="s">
        <v>18032</v>
      </c>
      <c r="G9806" s="36" t="s">
        <v>121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24196</v>
      </c>
      <c r="C9807" s="36" t="s">
        <v>120</v>
      </c>
      <c r="D9807" s="36" t="s">
        <v>24197</v>
      </c>
      <c r="E9807" s="36" t="s">
        <v>16827</v>
      </c>
      <c r="F9807" s="36" t="s">
        <v>18199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24748</v>
      </c>
      <c r="C9808" s="36" t="s">
        <v>120</v>
      </c>
      <c r="D9808" s="36" t="s">
        <v>24749</v>
      </c>
      <c r="E9808" s="36" t="s">
        <v>17190</v>
      </c>
      <c r="F9808" s="36" t="s">
        <v>18199</v>
      </c>
      <c r="G9808" s="36" t="s">
        <v>121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24750</v>
      </c>
      <c r="C9809" s="36" t="s">
        <v>120</v>
      </c>
      <c r="D9809" s="36" t="s">
        <v>24567</v>
      </c>
      <c r="E9809" s="36" t="s">
        <v>16884</v>
      </c>
      <c r="F9809" s="36" t="s">
        <v>18199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26239</v>
      </c>
      <c r="C9810" s="36" t="s">
        <v>120</v>
      </c>
      <c r="D9810" s="36" t="s">
        <v>26240</v>
      </c>
      <c r="E9810" s="36" t="s">
        <v>16962</v>
      </c>
      <c r="F9810" s="36" t="s">
        <v>18199</v>
      </c>
      <c r="G9810" s="36" t="s">
        <v>121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23853</v>
      </c>
      <c r="C9811" s="36" t="s">
        <v>120</v>
      </c>
      <c r="D9811" s="36" t="s">
        <v>23854</v>
      </c>
      <c r="E9811" s="36" t="s">
        <v>17359</v>
      </c>
      <c r="F9811" s="36" t="s">
        <v>18199</v>
      </c>
      <c r="G9811" s="36" t="s">
        <v>121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6304</v>
      </c>
      <c r="C9812" s="36" t="s">
        <v>120</v>
      </c>
      <c r="D9812" s="36" t="s">
        <v>17305</v>
      </c>
      <c r="E9812" s="36" t="s">
        <v>17765</v>
      </c>
      <c r="F9812" s="36" t="s">
        <v>18263</v>
      </c>
      <c r="G9812" s="36" t="s">
        <v>121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6305</v>
      </c>
      <c r="C9813" s="36" t="s">
        <v>120</v>
      </c>
      <c r="D9813" s="36" t="s">
        <v>18076</v>
      </c>
      <c r="E9813" s="36" t="s">
        <v>18278</v>
      </c>
      <c r="F9813" s="36" t="s">
        <v>18263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6306</v>
      </c>
      <c r="C9814" s="36" t="s">
        <v>120</v>
      </c>
      <c r="D9814" s="36" t="s">
        <v>17308</v>
      </c>
      <c r="E9814" s="36" t="s">
        <v>17626</v>
      </c>
      <c r="F9814" s="36" t="s">
        <v>18263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8650</v>
      </c>
      <c r="C9815" s="36" t="s">
        <v>120</v>
      </c>
      <c r="D9815" s="36" t="s">
        <v>18606</v>
      </c>
      <c r="E9815" s="36" t="s">
        <v>26256</v>
      </c>
      <c r="F9815" s="36" t="s">
        <v>18199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8651</v>
      </c>
      <c r="C9816" s="36" t="s">
        <v>120</v>
      </c>
      <c r="D9816" s="36" t="s">
        <v>18091</v>
      </c>
      <c r="E9816" s="36" t="s">
        <v>17655</v>
      </c>
      <c r="F9816" s="36" t="s">
        <v>18199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21389</v>
      </c>
      <c r="C9817" s="36" t="s">
        <v>120</v>
      </c>
      <c r="D9817" s="36" t="s">
        <v>18102</v>
      </c>
      <c r="E9817" s="36" t="s">
        <v>22598</v>
      </c>
      <c r="F9817" s="36" t="s">
        <v>18199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7350</v>
      </c>
      <c r="C9818" s="36" t="s">
        <v>120</v>
      </c>
      <c r="D9818" s="36" t="s">
        <v>18098</v>
      </c>
      <c r="E9818" s="36" t="s">
        <v>27686</v>
      </c>
      <c r="F9818" s="36" t="s">
        <v>18199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14396</v>
      </c>
      <c r="C9819" s="36" t="s">
        <v>120</v>
      </c>
      <c r="D9819" s="36" t="s">
        <v>18105</v>
      </c>
      <c r="E9819" s="36" t="s">
        <v>27545</v>
      </c>
      <c r="F9819" s="36" t="s">
        <v>18199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10597</v>
      </c>
      <c r="C9820" s="36" t="s">
        <v>120</v>
      </c>
      <c r="D9820" s="36" t="s">
        <v>18096</v>
      </c>
      <c r="E9820" s="36" t="s">
        <v>22599</v>
      </c>
      <c r="F9820" s="36" t="s">
        <v>18199</v>
      </c>
      <c r="G9820" s="36" t="s">
        <v>121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24479</v>
      </c>
      <c r="C9821" s="36" t="s">
        <v>120</v>
      </c>
      <c r="D9821" s="36" t="s">
        <v>18106</v>
      </c>
      <c r="E9821" s="36" t="s">
        <v>23775</v>
      </c>
      <c r="F9821" s="36" t="s">
        <v>18199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8652</v>
      </c>
      <c r="C9822" s="36" t="s">
        <v>120</v>
      </c>
      <c r="D9822" s="36" t="s">
        <v>18108</v>
      </c>
      <c r="E9822" s="36" t="s">
        <v>23251</v>
      </c>
      <c r="F9822" s="36" t="s">
        <v>18199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27687</v>
      </c>
      <c r="C9823" s="36" t="s">
        <v>120</v>
      </c>
      <c r="D9823" s="36" t="s">
        <v>18112</v>
      </c>
      <c r="E9823" s="36" t="s">
        <v>27688</v>
      </c>
      <c r="F9823" s="36" t="s">
        <v>18199</v>
      </c>
      <c r="G9823" s="36" t="s">
        <v>123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15239</v>
      </c>
      <c r="C9824" s="36" t="s">
        <v>120</v>
      </c>
      <c r="D9824" s="36" t="s">
        <v>18109</v>
      </c>
      <c r="E9824" s="36" t="s">
        <v>16898</v>
      </c>
      <c r="F9824" s="36" t="s">
        <v>18199</v>
      </c>
      <c r="G9824" s="36" t="s">
        <v>123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19166</v>
      </c>
      <c r="C9825" s="36" t="s">
        <v>120</v>
      </c>
      <c r="D9825" s="36" t="s">
        <v>18116</v>
      </c>
      <c r="E9825" s="36" t="s">
        <v>22671</v>
      </c>
      <c r="F9825" s="36" t="s">
        <v>18199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14397</v>
      </c>
      <c r="C9826" s="36" t="s">
        <v>120</v>
      </c>
      <c r="D9826" s="36" t="s">
        <v>18113</v>
      </c>
      <c r="E9826" s="36" t="s">
        <v>18008</v>
      </c>
      <c r="F9826" s="36" t="s">
        <v>18199</v>
      </c>
      <c r="G9826" s="36" t="s">
        <v>121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14113</v>
      </c>
      <c r="C9827" s="36" t="s">
        <v>120</v>
      </c>
      <c r="D9827" s="36" t="s">
        <v>18114</v>
      </c>
      <c r="E9827" s="36" t="s">
        <v>18506</v>
      </c>
      <c r="F9827" s="36" t="s">
        <v>18199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14398</v>
      </c>
      <c r="C9828" s="36" t="s">
        <v>120</v>
      </c>
      <c r="D9828" s="36" t="s">
        <v>18115</v>
      </c>
      <c r="E9828" s="36" t="s">
        <v>16895</v>
      </c>
      <c r="F9828" s="36" t="s">
        <v>18199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25852</v>
      </c>
      <c r="C9829" s="36" t="s">
        <v>120</v>
      </c>
      <c r="D9829" s="36" t="s">
        <v>18121</v>
      </c>
      <c r="E9829" s="36" t="s">
        <v>25398</v>
      </c>
      <c r="F9829" s="36" t="s">
        <v>18199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21415</v>
      </c>
      <c r="C9830" s="36" t="s">
        <v>120</v>
      </c>
      <c r="D9830" s="36" t="s">
        <v>18118</v>
      </c>
      <c r="E9830" s="36" t="s">
        <v>17692</v>
      </c>
      <c r="F9830" s="36" t="s">
        <v>18199</v>
      </c>
      <c r="G9830" s="36" t="s">
        <v>123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24751</v>
      </c>
      <c r="C9831" s="36" t="s">
        <v>120</v>
      </c>
      <c r="D9831" s="36" t="s">
        <v>18119</v>
      </c>
      <c r="E9831" s="36" t="s">
        <v>26241</v>
      </c>
      <c r="F9831" s="36" t="s">
        <v>18199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14965</v>
      </c>
      <c r="C9832" s="36" t="s">
        <v>120</v>
      </c>
      <c r="D9832" s="36" t="s">
        <v>18120</v>
      </c>
      <c r="E9832" s="36" t="s">
        <v>17998</v>
      </c>
      <c r="F9832" s="36" t="s">
        <v>18199</v>
      </c>
      <c r="G9832" s="36" t="s">
        <v>121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8653</v>
      </c>
      <c r="C9833" s="36" t="s">
        <v>120</v>
      </c>
      <c r="D9833" s="36" t="s">
        <v>18122</v>
      </c>
      <c r="E9833" s="36" t="s">
        <v>16835</v>
      </c>
      <c r="F9833" s="36" t="s">
        <v>18199</v>
      </c>
      <c r="G9833" s="36" t="s">
        <v>121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12372</v>
      </c>
      <c r="C9834" s="36" t="s">
        <v>120</v>
      </c>
      <c r="D9834" s="36" t="s">
        <v>18125</v>
      </c>
      <c r="E9834" s="36" t="s">
        <v>22671</v>
      </c>
      <c r="F9834" s="36" t="s">
        <v>18199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26242</v>
      </c>
      <c r="C9835" s="36" t="s">
        <v>120</v>
      </c>
      <c r="D9835" s="36" t="s">
        <v>18188</v>
      </c>
      <c r="E9835" s="36" t="s">
        <v>18385</v>
      </c>
      <c r="F9835" s="36" t="s">
        <v>18199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15004</v>
      </c>
      <c r="C9836" s="36" t="s">
        <v>120</v>
      </c>
      <c r="D9836" s="36" t="s">
        <v>18124</v>
      </c>
      <c r="E9836" s="36" t="s">
        <v>23946</v>
      </c>
      <c r="F9836" s="36" t="s">
        <v>18199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21972</v>
      </c>
      <c r="C9837" s="36" t="s">
        <v>120</v>
      </c>
      <c r="D9837" s="36" t="s">
        <v>18157</v>
      </c>
      <c r="E9837" s="36" t="s">
        <v>27689</v>
      </c>
      <c r="F9837" s="36" t="s">
        <v>18199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14429</v>
      </c>
      <c r="C9838" s="36" t="s">
        <v>120</v>
      </c>
      <c r="D9838" s="36" t="s">
        <v>18155</v>
      </c>
      <c r="E9838" s="36" t="s">
        <v>17503</v>
      </c>
      <c r="F9838" s="36" t="s">
        <v>18199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27546</v>
      </c>
      <c r="C9839" s="36" t="s">
        <v>120</v>
      </c>
      <c r="D9839" s="36" t="s">
        <v>18189</v>
      </c>
      <c r="E9839" s="36" t="s">
        <v>27547</v>
      </c>
      <c r="F9839" s="36" t="s">
        <v>18199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14114</v>
      </c>
      <c r="C9840" s="36" t="s">
        <v>120</v>
      </c>
      <c r="D9840" s="36" t="s">
        <v>18128</v>
      </c>
      <c r="E9840" s="36" t="s">
        <v>25728</v>
      </c>
      <c r="F9840" s="36" t="s">
        <v>18199</v>
      </c>
      <c r="G9840" s="36" t="s">
        <v>123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21599</v>
      </c>
      <c r="C9841" s="36" t="s">
        <v>120</v>
      </c>
      <c r="D9841" s="36" t="s">
        <v>18190</v>
      </c>
      <c r="E9841" s="36" t="s">
        <v>17605</v>
      </c>
      <c r="F9841" s="36" t="s">
        <v>18199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23683</v>
      </c>
      <c r="C9842" s="36" t="s">
        <v>120</v>
      </c>
      <c r="D9842" s="36" t="s">
        <v>18156</v>
      </c>
      <c r="E9842" s="36" t="s">
        <v>27690</v>
      </c>
      <c r="F9842" s="36" t="s">
        <v>18199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21229</v>
      </c>
      <c r="C9843" s="36" t="s">
        <v>120</v>
      </c>
      <c r="D9843" s="36" t="s">
        <v>18158</v>
      </c>
      <c r="E9843" s="36" t="s">
        <v>27691</v>
      </c>
      <c r="F9843" s="36" t="s">
        <v>18199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14430</v>
      </c>
      <c r="C9844" s="36" t="s">
        <v>120</v>
      </c>
      <c r="D9844" s="36" t="s">
        <v>18159</v>
      </c>
      <c r="E9844" s="36" t="s">
        <v>27692</v>
      </c>
      <c r="F9844" s="36" t="s">
        <v>18199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24480</v>
      </c>
      <c r="C9845" s="36" t="s">
        <v>120</v>
      </c>
      <c r="D9845" s="36" t="s">
        <v>18160</v>
      </c>
      <c r="E9845" s="36" t="s">
        <v>17791</v>
      </c>
      <c r="F9845" s="36" t="s">
        <v>18199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21189</v>
      </c>
      <c r="C9846" s="36" t="s">
        <v>120</v>
      </c>
      <c r="D9846" s="36" t="s">
        <v>18193</v>
      </c>
      <c r="E9846" s="36" t="s">
        <v>17529</v>
      </c>
      <c r="F9846" s="36" t="s">
        <v>18199</v>
      </c>
      <c r="G9846" s="36" t="s">
        <v>121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27693</v>
      </c>
      <c r="C9847" s="36" t="s">
        <v>120</v>
      </c>
      <c r="D9847" s="36" t="s">
        <v>18162</v>
      </c>
      <c r="E9847" s="36" t="s">
        <v>26153</v>
      </c>
      <c r="F9847" s="36" t="s">
        <v>18199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23442</v>
      </c>
      <c r="C9848" s="36" t="s">
        <v>120</v>
      </c>
      <c r="D9848" s="36" t="s">
        <v>18195</v>
      </c>
      <c r="E9848" s="36" t="s">
        <v>27548</v>
      </c>
      <c r="F9848" s="36" t="s">
        <v>18199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23010</v>
      </c>
      <c r="C9849" s="36" t="s">
        <v>120</v>
      </c>
      <c r="D9849" s="36" t="s">
        <v>18163</v>
      </c>
      <c r="E9849" s="36" t="s">
        <v>17697</v>
      </c>
      <c r="F9849" s="36" t="s">
        <v>18199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27549</v>
      </c>
      <c r="C9850" s="36" t="s">
        <v>120</v>
      </c>
      <c r="D9850" s="36" t="s">
        <v>18196</v>
      </c>
      <c r="E9850" s="36" t="s">
        <v>27550</v>
      </c>
      <c r="F9850" s="36" t="s">
        <v>18199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23423</v>
      </c>
      <c r="C9851" s="36" t="s">
        <v>120</v>
      </c>
      <c r="D9851" s="36" t="s">
        <v>18164</v>
      </c>
      <c r="E9851" s="36" t="s">
        <v>18185</v>
      </c>
      <c r="F9851" s="36" t="s">
        <v>18199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23443</v>
      </c>
      <c r="C9852" s="36" t="s">
        <v>120</v>
      </c>
      <c r="D9852" s="36" t="s">
        <v>18197</v>
      </c>
      <c r="E9852" s="36" t="s">
        <v>26374</v>
      </c>
      <c r="F9852" s="36" t="s">
        <v>18199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23012</v>
      </c>
      <c r="C9853" s="36" t="s">
        <v>120</v>
      </c>
      <c r="D9853" s="36" t="s">
        <v>18165</v>
      </c>
      <c r="E9853" s="36" t="s">
        <v>27694</v>
      </c>
      <c r="F9853" s="36" t="s">
        <v>18199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22437</v>
      </c>
      <c r="C9854" s="36" t="s">
        <v>120</v>
      </c>
      <c r="D9854" s="36" t="s">
        <v>18198</v>
      </c>
      <c r="E9854" s="36" t="s">
        <v>27551</v>
      </c>
      <c r="F9854" s="36" t="s">
        <v>18199</v>
      </c>
      <c r="G9854" s="36" t="s">
        <v>121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27695</v>
      </c>
      <c r="C9855" s="36" t="s">
        <v>120</v>
      </c>
      <c r="D9855" s="36" t="s">
        <v>21493</v>
      </c>
      <c r="E9855" s="36" t="s">
        <v>27696</v>
      </c>
      <c r="F9855" s="36" t="s">
        <v>18199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27552</v>
      </c>
      <c r="C9856" s="36" t="s">
        <v>120</v>
      </c>
      <c r="D9856" s="36" t="s">
        <v>20535</v>
      </c>
      <c r="E9856" s="36" t="s">
        <v>27553</v>
      </c>
      <c r="F9856" s="36" t="s">
        <v>18199</v>
      </c>
      <c r="G9856" s="36" t="s">
        <v>121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21416</v>
      </c>
      <c r="C9857" s="36" t="s">
        <v>120</v>
      </c>
      <c r="D9857" s="36" t="s">
        <v>21129</v>
      </c>
      <c r="E9857" s="36" t="s">
        <v>16956</v>
      </c>
      <c r="F9857" s="36" t="s">
        <v>18199</v>
      </c>
      <c r="G9857" s="36" t="s">
        <v>123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23252</v>
      </c>
      <c r="C9858" s="36" t="s">
        <v>120</v>
      </c>
      <c r="D9858" s="36" t="s">
        <v>20883</v>
      </c>
      <c r="E9858" s="36" t="s">
        <v>18352</v>
      </c>
      <c r="F9858" s="36" t="s">
        <v>18199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23013</v>
      </c>
      <c r="C9859" s="36" t="s">
        <v>120</v>
      </c>
      <c r="D9859" s="36" t="s">
        <v>22249</v>
      </c>
      <c r="E9859" s="36" t="s">
        <v>17946</v>
      </c>
      <c r="F9859" s="36" t="s">
        <v>18199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23014</v>
      </c>
      <c r="C9860" s="36" t="s">
        <v>120</v>
      </c>
      <c r="D9860" s="36" t="s">
        <v>22322</v>
      </c>
      <c r="E9860" s="36" t="s">
        <v>18283</v>
      </c>
      <c r="F9860" s="36" t="s">
        <v>18199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25182</v>
      </c>
      <c r="C9861" s="36" t="s">
        <v>120</v>
      </c>
      <c r="D9861" s="36" t="s">
        <v>22324</v>
      </c>
      <c r="E9861" s="36" t="s">
        <v>17685</v>
      </c>
      <c r="F9861" s="36" t="s">
        <v>18199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27554</v>
      </c>
      <c r="C9862" s="36" t="s">
        <v>120</v>
      </c>
      <c r="D9862" s="36" t="s">
        <v>21093</v>
      </c>
      <c r="E9862" s="36" t="s">
        <v>26167</v>
      </c>
      <c r="F9862" s="36" t="s">
        <v>18199</v>
      </c>
      <c r="G9862" s="36" t="s">
        <v>121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21600</v>
      </c>
      <c r="C9863" s="36" t="s">
        <v>120</v>
      </c>
      <c r="D9863" s="36" t="s">
        <v>21095</v>
      </c>
      <c r="E9863" s="36" t="s">
        <v>16898</v>
      </c>
      <c r="F9863" s="36" t="s">
        <v>18199</v>
      </c>
      <c r="G9863" s="36" t="s">
        <v>121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22831</v>
      </c>
      <c r="C9864" s="36" t="s">
        <v>120</v>
      </c>
      <c r="D9864" s="36" t="s">
        <v>20537</v>
      </c>
      <c r="E9864" s="36" t="s">
        <v>18900</v>
      </c>
      <c r="F9864" s="36" t="s">
        <v>18199</v>
      </c>
      <c r="G9864" s="36" t="s">
        <v>121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23836</v>
      </c>
      <c r="C9865" s="36" t="s">
        <v>120</v>
      </c>
      <c r="D9865" s="36" t="s">
        <v>22330</v>
      </c>
      <c r="E9865" s="36" t="s">
        <v>18000</v>
      </c>
      <c r="F9865" s="36" t="s">
        <v>18199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27555</v>
      </c>
      <c r="C9866" s="36" t="s">
        <v>120</v>
      </c>
      <c r="D9866" s="36" t="s">
        <v>21098</v>
      </c>
      <c r="E9866" s="36" t="s">
        <v>17748</v>
      </c>
      <c r="F9866" s="36" t="s">
        <v>18199</v>
      </c>
      <c r="G9866" s="36" t="s">
        <v>121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24464</v>
      </c>
      <c r="C9867" s="36" t="s">
        <v>120</v>
      </c>
      <c r="D9867" s="36" t="s">
        <v>21100</v>
      </c>
      <c r="E9867" s="36" t="s">
        <v>24889</v>
      </c>
      <c r="F9867" s="36" t="s">
        <v>18199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23424</v>
      </c>
      <c r="C9868" s="36" t="s">
        <v>120</v>
      </c>
      <c r="D9868" s="36" t="s">
        <v>22334</v>
      </c>
      <c r="E9868" s="36" t="s">
        <v>17553</v>
      </c>
      <c r="F9868" s="36" t="s">
        <v>18199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27556</v>
      </c>
      <c r="C9869" s="36" t="s">
        <v>120</v>
      </c>
      <c r="D9869" s="36" t="s">
        <v>21102</v>
      </c>
      <c r="E9869" s="36" t="s">
        <v>18530</v>
      </c>
      <c r="F9869" s="36" t="s">
        <v>18199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24465</v>
      </c>
      <c r="C9870" s="36" t="s">
        <v>120</v>
      </c>
      <c r="D9870" s="36" t="s">
        <v>21104</v>
      </c>
      <c r="E9870" s="36" t="s">
        <v>17604</v>
      </c>
      <c r="F9870" s="36" t="s">
        <v>18199</v>
      </c>
      <c r="G9870" s="36" t="s">
        <v>121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22801</v>
      </c>
      <c r="C9871" s="36" t="s">
        <v>120</v>
      </c>
      <c r="D9871" s="36" t="s">
        <v>22338</v>
      </c>
      <c r="E9871" s="36" t="s">
        <v>18806</v>
      </c>
      <c r="F9871" s="36" t="s">
        <v>18199</v>
      </c>
      <c r="G9871" s="36" t="s">
        <v>123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21601</v>
      </c>
      <c r="C9872" s="36" t="s">
        <v>120</v>
      </c>
      <c r="D9872" s="36" t="s">
        <v>21106</v>
      </c>
      <c r="E9872" s="36" t="s">
        <v>17162</v>
      </c>
      <c r="F9872" s="36" t="s">
        <v>18199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24760</v>
      </c>
      <c r="C9873" s="36" t="s">
        <v>120</v>
      </c>
      <c r="D9873" s="36" t="s">
        <v>22342</v>
      </c>
      <c r="E9873" s="36" t="s">
        <v>17759</v>
      </c>
      <c r="F9873" s="36" t="s">
        <v>18199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26244</v>
      </c>
      <c r="C9874" s="36" t="s">
        <v>120</v>
      </c>
      <c r="D9874" s="36" t="s">
        <v>21110</v>
      </c>
      <c r="E9874" s="36" t="s">
        <v>27456</v>
      </c>
      <c r="F9874" s="36" t="s">
        <v>18199</v>
      </c>
      <c r="G9874" s="36" t="s">
        <v>121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22802</v>
      </c>
      <c r="C9875" s="36" t="s">
        <v>120</v>
      </c>
      <c r="D9875" s="36" t="s">
        <v>22346</v>
      </c>
      <c r="E9875" s="36" t="s">
        <v>18018</v>
      </c>
      <c r="F9875" s="36" t="s">
        <v>18199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24761</v>
      </c>
      <c r="C9876" s="36" t="s">
        <v>120</v>
      </c>
      <c r="D9876" s="36" t="s">
        <v>22348</v>
      </c>
      <c r="E9876" s="36" t="s">
        <v>17270</v>
      </c>
      <c r="F9876" s="36" t="s">
        <v>18199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27557</v>
      </c>
      <c r="C9877" s="36" t="s">
        <v>120</v>
      </c>
      <c r="D9877" s="36" t="s">
        <v>22305</v>
      </c>
      <c r="E9877" s="36" t="s">
        <v>17391</v>
      </c>
      <c r="F9877" s="36" t="s">
        <v>18199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24762</v>
      </c>
      <c r="C9878" s="36" t="s">
        <v>120</v>
      </c>
      <c r="D9878" s="36" t="s">
        <v>22350</v>
      </c>
      <c r="E9878" s="36" t="s">
        <v>17398</v>
      </c>
      <c r="F9878" s="36" t="s">
        <v>18199</v>
      </c>
      <c r="G9878" s="36" t="s">
        <v>123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24481</v>
      </c>
      <c r="C9879" s="36" t="s">
        <v>120</v>
      </c>
      <c r="D9879" s="36" t="s">
        <v>22354</v>
      </c>
      <c r="E9879" s="36" t="s">
        <v>17645</v>
      </c>
      <c r="F9879" s="36" t="s">
        <v>18199</v>
      </c>
      <c r="G9879" s="36" t="s">
        <v>123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24482</v>
      </c>
      <c r="C9880" s="36" t="s">
        <v>120</v>
      </c>
      <c r="D9880" s="36" t="s">
        <v>22356</v>
      </c>
      <c r="E9880" s="36" t="s">
        <v>16887</v>
      </c>
      <c r="F9880" s="36" t="s">
        <v>18199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28447</v>
      </c>
      <c r="C9881" s="36" t="s">
        <v>120</v>
      </c>
      <c r="D9881" s="36" t="s">
        <v>24197</v>
      </c>
      <c r="E9881" s="36" t="s">
        <v>16939</v>
      </c>
      <c r="F9881" s="36" t="s">
        <v>18205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28448</v>
      </c>
      <c r="C9882" s="36" t="s">
        <v>120</v>
      </c>
      <c r="D9882" s="36" t="s">
        <v>28449</v>
      </c>
      <c r="E9882" s="36" t="s">
        <v>17022</v>
      </c>
      <c r="F9882" s="36" t="s">
        <v>18205</v>
      </c>
      <c r="G9882" s="36" t="s">
        <v>121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8654</v>
      </c>
      <c r="C9883" s="36" t="s">
        <v>120</v>
      </c>
      <c r="D9883" s="36" t="s">
        <v>18606</v>
      </c>
      <c r="E9883" s="36" t="s">
        <v>18633</v>
      </c>
      <c r="F9883" s="36" t="s">
        <v>18205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19250</v>
      </c>
      <c r="C9884" s="36" t="s">
        <v>120</v>
      </c>
      <c r="D9884" s="36" t="s">
        <v>18102</v>
      </c>
      <c r="E9884" s="36" t="s">
        <v>16958</v>
      </c>
      <c r="F9884" s="36" t="s">
        <v>18205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15989</v>
      </c>
      <c r="C9885" s="36" t="s">
        <v>120</v>
      </c>
      <c r="D9885" s="36" t="s">
        <v>18103</v>
      </c>
      <c r="E9885" s="36" t="s">
        <v>23255</v>
      </c>
      <c r="F9885" s="36" t="s">
        <v>18205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7141</v>
      </c>
      <c r="C9886" s="36" t="s">
        <v>120</v>
      </c>
      <c r="D9886" s="36" t="s">
        <v>18098</v>
      </c>
      <c r="E9886" s="36" t="s">
        <v>16819</v>
      </c>
      <c r="F9886" s="36" t="s">
        <v>18205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14862</v>
      </c>
      <c r="C9887" s="36" t="s">
        <v>120</v>
      </c>
      <c r="D9887" s="36" t="s">
        <v>18105</v>
      </c>
      <c r="E9887" s="36" t="s">
        <v>17703</v>
      </c>
      <c r="F9887" s="36" t="s">
        <v>18205</v>
      </c>
      <c r="G9887" s="36" t="s">
        <v>121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11069</v>
      </c>
      <c r="C9888" s="36" t="s">
        <v>120</v>
      </c>
      <c r="D9888" s="36" t="s">
        <v>18096</v>
      </c>
      <c r="E9888" s="36" t="s">
        <v>16819</v>
      </c>
      <c r="F9888" s="36" t="s">
        <v>18205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7142</v>
      </c>
      <c r="C9889" s="36" t="s">
        <v>120</v>
      </c>
      <c r="D9889" s="36" t="s">
        <v>18109</v>
      </c>
      <c r="E9889" s="36" t="s">
        <v>16819</v>
      </c>
      <c r="F9889" s="36" t="s">
        <v>18205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14199</v>
      </c>
      <c r="C9890" s="36" t="s">
        <v>120</v>
      </c>
      <c r="D9890" s="36" t="s">
        <v>18110</v>
      </c>
      <c r="E9890" s="36" t="s">
        <v>16819</v>
      </c>
      <c r="F9890" s="36" t="s">
        <v>18205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14556</v>
      </c>
      <c r="C9891" s="36" t="s">
        <v>120</v>
      </c>
      <c r="D9891" s="36" t="s">
        <v>18111</v>
      </c>
      <c r="E9891" s="36" t="s">
        <v>17744</v>
      </c>
      <c r="F9891" s="36" t="s">
        <v>18205</v>
      </c>
      <c r="G9891" s="36" t="s">
        <v>121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8655</v>
      </c>
      <c r="C9892" s="36" t="s">
        <v>120</v>
      </c>
      <c r="D9892" s="36" t="s">
        <v>18112</v>
      </c>
      <c r="E9892" s="36" t="s">
        <v>18168</v>
      </c>
      <c r="F9892" s="36" t="s">
        <v>18205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14966</v>
      </c>
      <c r="C9893" s="36" t="s">
        <v>120</v>
      </c>
      <c r="D9893" s="36" t="s">
        <v>18113</v>
      </c>
      <c r="E9893" s="36" t="s">
        <v>16895</v>
      </c>
      <c r="F9893" s="36" t="s">
        <v>18205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15990</v>
      </c>
      <c r="C9894" s="36" t="s">
        <v>120</v>
      </c>
      <c r="D9894" s="36" t="s">
        <v>18120</v>
      </c>
      <c r="E9894" s="36" t="s">
        <v>16898</v>
      </c>
      <c r="F9894" s="36" t="s">
        <v>18205</v>
      </c>
      <c r="G9894" s="36" t="s">
        <v>121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14967</v>
      </c>
      <c r="C9895" s="36" t="s">
        <v>120</v>
      </c>
      <c r="D9895" s="36" t="s">
        <v>18115</v>
      </c>
      <c r="E9895" s="36" t="s">
        <v>16898</v>
      </c>
      <c r="F9895" s="36" t="s">
        <v>18205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23031</v>
      </c>
      <c r="C9896" s="36" t="s">
        <v>120</v>
      </c>
      <c r="D9896" s="36" t="s">
        <v>18122</v>
      </c>
      <c r="E9896" s="36" t="s">
        <v>17487</v>
      </c>
      <c r="F9896" s="36" t="s">
        <v>18205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14968</v>
      </c>
      <c r="C9897" s="36" t="s">
        <v>120</v>
      </c>
      <c r="D9897" s="36" t="s">
        <v>18117</v>
      </c>
      <c r="E9897" s="36" t="s">
        <v>22673</v>
      </c>
      <c r="F9897" s="36" t="s">
        <v>18205</v>
      </c>
      <c r="G9897" s="36" t="s">
        <v>121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23039</v>
      </c>
      <c r="C9898" s="36" t="s">
        <v>120</v>
      </c>
      <c r="D9898" s="36" t="s">
        <v>18118</v>
      </c>
      <c r="E9898" s="36" t="s">
        <v>22527</v>
      </c>
      <c r="F9898" s="36" t="s">
        <v>18205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26346</v>
      </c>
      <c r="C9899" s="36" t="s">
        <v>120</v>
      </c>
      <c r="D9899" s="36" t="s">
        <v>18119</v>
      </c>
      <c r="E9899" s="36" t="s">
        <v>23251</v>
      </c>
      <c r="F9899" s="36" t="s">
        <v>18205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15991</v>
      </c>
      <c r="C9900" s="36" t="s">
        <v>120</v>
      </c>
      <c r="D9900" s="36" t="s">
        <v>18124</v>
      </c>
      <c r="E9900" s="36" t="s">
        <v>17692</v>
      </c>
      <c r="F9900" s="36" t="s">
        <v>18205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14969</v>
      </c>
      <c r="C9901" s="36" t="s">
        <v>120</v>
      </c>
      <c r="D9901" s="36" t="s">
        <v>18125</v>
      </c>
      <c r="E9901" s="36" t="s">
        <v>22853</v>
      </c>
      <c r="F9901" s="36" t="s">
        <v>18205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14557</v>
      </c>
      <c r="C9902" s="36" t="s">
        <v>120</v>
      </c>
      <c r="D9902" s="36" t="s">
        <v>18127</v>
      </c>
      <c r="E9902" s="36" t="s">
        <v>17849</v>
      </c>
      <c r="F9902" s="36" t="s">
        <v>18205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14970</v>
      </c>
      <c r="C9903" s="36" t="s">
        <v>120</v>
      </c>
      <c r="D9903" s="36" t="s">
        <v>18154</v>
      </c>
      <c r="E9903" s="36" t="s">
        <v>16835</v>
      </c>
      <c r="F9903" s="36" t="s">
        <v>18205</v>
      </c>
      <c r="G9903" s="36" t="s">
        <v>123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15992</v>
      </c>
      <c r="C9904" s="36" t="s">
        <v>120</v>
      </c>
      <c r="D9904" s="36" t="s">
        <v>18188</v>
      </c>
      <c r="E9904" s="36" t="s">
        <v>28450</v>
      </c>
      <c r="F9904" s="36" t="s">
        <v>18205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14971</v>
      </c>
      <c r="C9905" s="36" t="s">
        <v>120</v>
      </c>
      <c r="D9905" s="36" t="s">
        <v>18155</v>
      </c>
      <c r="E9905" s="36" t="s">
        <v>16948</v>
      </c>
      <c r="F9905" s="36" t="s">
        <v>18205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21612</v>
      </c>
      <c r="C9906" s="36" t="s">
        <v>120</v>
      </c>
      <c r="D9906" s="36" t="s">
        <v>18189</v>
      </c>
      <c r="E9906" s="36" t="s">
        <v>21770</v>
      </c>
      <c r="F9906" s="36" t="s">
        <v>18205</v>
      </c>
      <c r="G9906" s="36" t="s">
        <v>121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22446</v>
      </c>
      <c r="C9907" s="36" t="s">
        <v>120</v>
      </c>
      <c r="D9907" s="36" t="s">
        <v>18159</v>
      </c>
      <c r="E9907" s="36" t="s">
        <v>22920</v>
      </c>
      <c r="F9907" s="36" t="s">
        <v>18205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21048</v>
      </c>
      <c r="C9908" s="36" t="s">
        <v>120</v>
      </c>
      <c r="D9908" s="36" t="s">
        <v>18128</v>
      </c>
      <c r="E9908" s="36" t="s">
        <v>25923</v>
      </c>
      <c r="F9908" s="36" t="s">
        <v>18205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24210</v>
      </c>
      <c r="C9909" s="36" t="s">
        <v>120</v>
      </c>
      <c r="D9909" s="36" t="s">
        <v>18192</v>
      </c>
      <c r="E9909" s="36" t="s">
        <v>24541</v>
      </c>
      <c r="F9909" s="36" t="s">
        <v>18205</v>
      </c>
      <c r="G9909" s="36" t="s">
        <v>121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24542</v>
      </c>
      <c r="C9910" s="36" t="s">
        <v>120</v>
      </c>
      <c r="D9910" s="36" t="s">
        <v>18197</v>
      </c>
      <c r="E9910" s="36" t="s">
        <v>24003</v>
      </c>
      <c r="F9910" s="36" t="s">
        <v>18205</v>
      </c>
      <c r="G9910" s="36" t="s">
        <v>121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22606</v>
      </c>
      <c r="C9911" s="36" t="s">
        <v>120</v>
      </c>
      <c r="D9911" s="36" t="s">
        <v>21129</v>
      </c>
      <c r="E9911" s="36" t="s">
        <v>16898</v>
      </c>
      <c r="F9911" s="36" t="s">
        <v>18205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22447</v>
      </c>
      <c r="C9912" s="36" t="s">
        <v>120</v>
      </c>
      <c r="D9912" s="36" t="s">
        <v>22249</v>
      </c>
      <c r="E9912" s="36" t="s">
        <v>28315</v>
      </c>
      <c r="F9912" s="36" t="s">
        <v>18205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23445</v>
      </c>
      <c r="C9913" s="36" t="s">
        <v>120</v>
      </c>
      <c r="D9913" s="36" t="s">
        <v>21095</v>
      </c>
      <c r="E9913" s="36" t="s">
        <v>27057</v>
      </c>
      <c r="F9913" s="36" t="s">
        <v>18205</v>
      </c>
      <c r="G9913" s="36" t="s">
        <v>121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22607</v>
      </c>
      <c r="C9914" s="36" t="s">
        <v>120</v>
      </c>
      <c r="D9914" s="36" t="s">
        <v>22328</v>
      </c>
      <c r="E9914" s="36" t="s">
        <v>17484</v>
      </c>
      <c r="F9914" s="36" t="s">
        <v>18205</v>
      </c>
      <c r="G9914" s="36" t="s">
        <v>123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23712</v>
      </c>
      <c r="C9915" s="36" t="s">
        <v>120</v>
      </c>
      <c r="D9915" s="36" t="s">
        <v>21098</v>
      </c>
      <c r="E9915" s="36" t="s">
        <v>16903</v>
      </c>
      <c r="F9915" s="36" t="s">
        <v>18205</v>
      </c>
      <c r="G9915" s="36" t="s">
        <v>121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22601</v>
      </c>
      <c r="C9916" s="36" t="s">
        <v>120</v>
      </c>
      <c r="D9916" s="36" t="s">
        <v>21106</v>
      </c>
      <c r="E9916" s="36" t="s">
        <v>17694</v>
      </c>
      <c r="F9916" s="36" t="s">
        <v>18205</v>
      </c>
      <c r="G9916" s="36" t="s">
        <v>121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23952</v>
      </c>
      <c r="C9917" s="36" t="s">
        <v>120</v>
      </c>
      <c r="D9917" s="36" t="s">
        <v>22301</v>
      </c>
      <c r="E9917" s="36" t="s">
        <v>17040</v>
      </c>
      <c r="F9917" s="36" t="s">
        <v>18205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23446</v>
      </c>
      <c r="C9918" s="36" t="s">
        <v>120</v>
      </c>
      <c r="D9918" s="36" t="s">
        <v>22305</v>
      </c>
      <c r="E9918" s="36" t="s">
        <v>16866</v>
      </c>
      <c r="F9918" s="36" t="s">
        <v>18205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22885</v>
      </c>
      <c r="C9919" s="36" t="s">
        <v>120</v>
      </c>
      <c r="D9919" s="36" t="s">
        <v>22481</v>
      </c>
      <c r="E9919" s="36" t="s">
        <v>17274</v>
      </c>
      <c r="F9919" s="36" t="s">
        <v>18210</v>
      </c>
      <c r="G9919" s="36" t="s">
        <v>123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24566</v>
      </c>
      <c r="C9920" s="36" t="s">
        <v>120</v>
      </c>
      <c r="D9920" s="36" t="s">
        <v>24567</v>
      </c>
      <c r="E9920" s="36" t="s">
        <v>17176</v>
      </c>
      <c r="F9920" s="36" t="s">
        <v>18210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22886</v>
      </c>
      <c r="C9921" s="36" t="s">
        <v>120</v>
      </c>
      <c r="D9921" s="36" t="s">
        <v>22887</v>
      </c>
      <c r="E9921" s="36" t="s">
        <v>16936</v>
      </c>
      <c r="F9921" s="36" t="s">
        <v>18210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22888</v>
      </c>
      <c r="C9922" s="36" t="s">
        <v>120</v>
      </c>
      <c r="D9922" s="36" t="s">
        <v>22889</v>
      </c>
      <c r="E9922" s="36" t="s">
        <v>16974</v>
      </c>
      <c r="F9922" s="36" t="s">
        <v>18210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8453</v>
      </c>
      <c r="C9923" s="36" t="s">
        <v>120</v>
      </c>
      <c r="D9923" s="36" t="s">
        <v>17629</v>
      </c>
      <c r="E9923" s="36" t="s">
        <v>17880</v>
      </c>
      <c r="F9923" s="36" t="s">
        <v>18210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8454</v>
      </c>
      <c r="C9924" s="36" t="s">
        <v>120</v>
      </c>
      <c r="D9924" s="36" t="s">
        <v>18086</v>
      </c>
      <c r="E9924" s="36" t="s">
        <v>18239</v>
      </c>
      <c r="F9924" s="36" t="s">
        <v>18210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8455</v>
      </c>
      <c r="C9925" s="36" t="s">
        <v>120</v>
      </c>
      <c r="D9925" s="36" t="s">
        <v>18087</v>
      </c>
      <c r="E9925" s="36" t="s">
        <v>18240</v>
      </c>
      <c r="F9925" s="36" t="s">
        <v>18210</v>
      </c>
      <c r="G9925" s="36" t="s">
        <v>121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8456</v>
      </c>
      <c r="C9926" s="36" t="s">
        <v>120</v>
      </c>
      <c r="D9926" s="36" t="s">
        <v>18088</v>
      </c>
      <c r="E9926" s="36" t="s">
        <v>18241</v>
      </c>
      <c r="F9926" s="36" t="s">
        <v>18210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8457</v>
      </c>
      <c r="C9927" s="36" t="s">
        <v>120</v>
      </c>
      <c r="D9927" s="36" t="s">
        <v>18089</v>
      </c>
      <c r="E9927" s="36" t="s">
        <v>18242</v>
      </c>
      <c r="F9927" s="36" t="s">
        <v>18210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8458</v>
      </c>
      <c r="C9928" s="36" t="s">
        <v>120</v>
      </c>
      <c r="D9928" s="36" t="s">
        <v>18090</v>
      </c>
      <c r="E9928" s="36" t="s">
        <v>18021</v>
      </c>
      <c r="F9928" s="36" t="s">
        <v>18210</v>
      </c>
      <c r="G9928" s="36" t="s">
        <v>121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8459</v>
      </c>
      <c r="C9929" s="36" t="s">
        <v>120</v>
      </c>
      <c r="D9929" s="36" t="s">
        <v>18091</v>
      </c>
      <c r="E9929" s="36" t="s">
        <v>23710</v>
      </c>
      <c r="F9929" s="36" t="s">
        <v>18210</v>
      </c>
      <c r="G9929" s="36" t="s">
        <v>121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8460</v>
      </c>
      <c r="C9930" s="36" t="s">
        <v>120</v>
      </c>
      <c r="D9930" s="36" t="s">
        <v>18093</v>
      </c>
      <c r="E9930" s="36" t="s">
        <v>17926</v>
      </c>
      <c r="F9930" s="36" t="s">
        <v>18210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8461</v>
      </c>
      <c r="C9931" s="36" t="s">
        <v>120</v>
      </c>
      <c r="D9931" s="36" t="s">
        <v>18243</v>
      </c>
      <c r="E9931" s="36" t="s">
        <v>17948</v>
      </c>
      <c r="F9931" s="36" t="s">
        <v>18210</v>
      </c>
      <c r="G9931" s="36" t="s">
        <v>121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7351</v>
      </c>
      <c r="C9932" s="36" t="s">
        <v>120</v>
      </c>
      <c r="D9932" s="36" t="s">
        <v>18097</v>
      </c>
      <c r="E9932" s="36" t="s">
        <v>16892</v>
      </c>
      <c r="F9932" s="36" t="s">
        <v>18210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8462</v>
      </c>
      <c r="C9933" s="36" t="s">
        <v>120</v>
      </c>
      <c r="D9933" s="36" t="s">
        <v>18100</v>
      </c>
      <c r="E9933" s="36" t="s">
        <v>16819</v>
      </c>
      <c r="F9933" s="36" t="s">
        <v>18210</v>
      </c>
      <c r="G9933" s="36" t="s">
        <v>121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7352</v>
      </c>
      <c r="C9934" s="36" t="s">
        <v>120</v>
      </c>
      <c r="D9934" s="36" t="s">
        <v>18102</v>
      </c>
      <c r="E9934" s="36" t="s">
        <v>17053</v>
      </c>
      <c r="F9934" s="36" t="s">
        <v>18210</v>
      </c>
      <c r="G9934" s="36" t="s">
        <v>121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8463</v>
      </c>
      <c r="C9935" s="36" t="s">
        <v>120</v>
      </c>
      <c r="D9935" s="36" t="s">
        <v>18101</v>
      </c>
      <c r="E9935" s="36" t="s">
        <v>17881</v>
      </c>
      <c r="F9935" s="36" t="s">
        <v>18210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8464</v>
      </c>
      <c r="C9936" s="36" t="s">
        <v>120</v>
      </c>
      <c r="D9936" s="36" t="s">
        <v>18105</v>
      </c>
      <c r="E9936" s="36" t="s">
        <v>16819</v>
      </c>
      <c r="F9936" s="36" t="s">
        <v>18210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8465</v>
      </c>
      <c r="C9937" s="36" t="s">
        <v>120</v>
      </c>
      <c r="D9937" s="36" t="s">
        <v>18096</v>
      </c>
      <c r="E9937" s="36" t="s">
        <v>18244</v>
      </c>
      <c r="F9937" s="36" t="s">
        <v>18210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7143</v>
      </c>
      <c r="C9938" s="36" t="s">
        <v>120</v>
      </c>
      <c r="D9938" s="36" t="s">
        <v>18108</v>
      </c>
      <c r="E9938" s="36" t="s">
        <v>16819</v>
      </c>
      <c r="F9938" s="36" t="s">
        <v>18210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7144</v>
      </c>
      <c r="C9939" s="36" t="s">
        <v>120</v>
      </c>
      <c r="D9939" s="36" t="s">
        <v>18110</v>
      </c>
      <c r="E9939" s="36" t="s">
        <v>16819</v>
      </c>
      <c r="F9939" s="36" t="s">
        <v>18210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7145</v>
      </c>
      <c r="C9940" s="36" t="s">
        <v>120</v>
      </c>
      <c r="D9940" s="36" t="s">
        <v>18111</v>
      </c>
      <c r="E9940" s="36" t="s">
        <v>16819</v>
      </c>
      <c r="F9940" s="36" t="s">
        <v>18210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13898</v>
      </c>
      <c r="C9941" s="36" t="s">
        <v>120</v>
      </c>
      <c r="D9941" s="36" t="s">
        <v>18117</v>
      </c>
      <c r="E9941" s="36" t="s">
        <v>17502</v>
      </c>
      <c r="F9941" s="36" t="s">
        <v>18210</v>
      </c>
      <c r="G9941" s="36" t="s">
        <v>121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13899</v>
      </c>
      <c r="C9942" s="36" t="s">
        <v>120</v>
      </c>
      <c r="D9942" s="36" t="s">
        <v>18122</v>
      </c>
      <c r="E9942" s="36" t="s">
        <v>16819</v>
      </c>
      <c r="F9942" s="36" t="s">
        <v>18210</v>
      </c>
      <c r="G9942" s="36" t="s">
        <v>121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15801</v>
      </c>
      <c r="C9943" s="36" t="s">
        <v>120</v>
      </c>
      <c r="D9943" s="36" t="s">
        <v>18154</v>
      </c>
      <c r="E9943" s="36" t="s">
        <v>18386</v>
      </c>
      <c r="F9943" s="36" t="s">
        <v>18210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15720</v>
      </c>
      <c r="C9944" s="36" t="s">
        <v>120</v>
      </c>
      <c r="D9944" s="36" t="s">
        <v>18124</v>
      </c>
      <c r="E9944" s="36" t="s">
        <v>18245</v>
      </c>
      <c r="F9944" s="36" t="s">
        <v>18210</v>
      </c>
      <c r="G9944" s="36" t="s">
        <v>121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14296</v>
      </c>
      <c r="C9945" s="36" t="s">
        <v>120</v>
      </c>
      <c r="D9945" s="36" t="s">
        <v>18119</v>
      </c>
      <c r="E9945" s="36" t="s">
        <v>16819</v>
      </c>
      <c r="F9945" s="36" t="s">
        <v>18210</v>
      </c>
      <c r="G9945" s="36" t="s">
        <v>121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16035</v>
      </c>
      <c r="C9946" s="36" t="s">
        <v>120</v>
      </c>
      <c r="D9946" s="36" t="s">
        <v>18126</v>
      </c>
      <c r="E9946" s="36" t="s">
        <v>16819</v>
      </c>
      <c r="F9946" s="36" t="s">
        <v>18210</v>
      </c>
      <c r="G9946" s="36" t="s">
        <v>121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15137</v>
      </c>
      <c r="C9947" s="36" t="s">
        <v>120</v>
      </c>
      <c r="D9947" s="36" t="s">
        <v>18127</v>
      </c>
      <c r="E9947" s="36" t="s">
        <v>16895</v>
      </c>
      <c r="F9947" s="36" t="s">
        <v>18210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21391</v>
      </c>
      <c r="C9948" s="36" t="s">
        <v>120</v>
      </c>
      <c r="D9948" s="36" t="s">
        <v>18192</v>
      </c>
      <c r="E9948" s="36" t="s">
        <v>16819</v>
      </c>
      <c r="F9948" s="36" t="s">
        <v>18210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26354</v>
      </c>
      <c r="C9949" s="36" t="s">
        <v>120</v>
      </c>
      <c r="D9949" s="36" t="s">
        <v>20535</v>
      </c>
      <c r="E9949" s="36" t="s">
        <v>24707</v>
      </c>
      <c r="F9949" s="36" t="s">
        <v>18210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22223</v>
      </c>
      <c r="C9950" s="36" t="s">
        <v>120</v>
      </c>
      <c r="D9950" s="36" t="s">
        <v>21093</v>
      </c>
      <c r="E9950" s="36" t="s">
        <v>28496</v>
      </c>
      <c r="F9950" s="36" t="s">
        <v>18210</v>
      </c>
      <c r="G9950" s="36" t="s">
        <v>121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23452</v>
      </c>
      <c r="C9951" s="36" t="s">
        <v>120</v>
      </c>
      <c r="D9951" s="36" t="s">
        <v>21095</v>
      </c>
      <c r="E9951" s="36" t="s">
        <v>17501</v>
      </c>
      <c r="F9951" s="36" t="s">
        <v>18210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25308</v>
      </c>
      <c r="C9952" s="36" t="s">
        <v>120</v>
      </c>
      <c r="D9952" s="36" t="s">
        <v>20537</v>
      </c>
      <c r="E9952" s="36" t="s">
        <v>19661</v>
      </c>
      <c r="F9952" s="36" t="s">
        <v>18210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28497</v>
      </c>
      <c r="C9953" s="36" t="s">
        <v>120</v>
      </c>
      <c r="D9953" s="36" t="s">
        <v>21098</v>
      </c>
      <c r="E9953" s="36" t="s">
        <v>26596</v>
      </c>
      <c r="F9953" s="36" t="s">
        <v>18210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25944</v>
      </c>
      <c r="C9954" s="36" t="s">
        <v>120</v>
      </c>
      <c r="D9954" s="36" t="s">
        <v>21100</v>
      </c>
      <c r="E9954" s="36" t="s">
        <v>26261</v>
      </c>
      <c r="F9954" s="36" t="s">
        <v>18210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26355</v>
      </c>
      <c r="C9955" s="36" t="s">
        <v>120</v>
      </c>
      <c r="D9955" s="36" t="s">
        <v>21102</v>
      </c>
      <c r="E9955" s="36" t="s">
        <v>26642</v>
      </c>
      <c r="F9955" s="36" t="s">
        <v>18210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28540</v>
      </c>
      <c r="C9956" s="36" t="s">
        <v>120</v>
      </c>
      <c r="D9956" s="36" t="s">
        <v>22336</v>
      </c>
      <c r="E9956" s="36" t="s">
        <v>17614</v>
      </c>
      <c r="F9956" s="36" t="s">
        <v>18210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28498</v>
      </c>
      <c r="C9957" s="36" t="s">
        <v>120</v>
      </c>
      <c r="D9957" s="36" t="s">
        <v>21104</v>
      </c>
      <c r="E9957" s="36" t="s">
        <v>24759</v>
      </c>
      <c r="F9957" s="36" t="s">
        <v>18210</v>
      </c>
      <c r="G9957" s="36" t="s">
        <v>121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28499</v>
      </c>
      <c r="C9958" s="36" t="s">
        <v>120</v>
      </c>
      <c r="D9958" s="36" t="s">
        <v>21106</v>
      </c>
      <c r="E9958" s="36" t="s">
        <v>28500</v>
      </c>
      <c r="F9958" s="36" t="s">
        <v>18210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24313</v>
      </c>
      <c r="C9959" s="36" t="s">
        <v>120</v>
      </c>
      <c r="D9959" s="36" t="s">
        <v>22346</v>
      </c>
      <c r="E9959" s="36" t="s">
        <v>16835</v>
      </c>
      <c r="F9959" s="36" t="s">
        <v>18210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24231</v>
      </c>
      <c r="C9960" s="36" t="s">
        <v>120</v>
      </c>
      <c r="D9960" s="36" t="s">
        <v>24197</v>
      </c>
      <c r="E9960" s="36" t="s">
        <v>17023</v>
      </c>
      <c r="F9960" s="36" t="s">
        <v>18210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25619</v>
      </c>
      <c r="C9961" s="36" t="s">
        <v>120</v>
      </c>
      <c r="D9961" s="36" t="s">
        <v>22348</v>
      </c>
      <c r="E9961" s="36" t="s">
        <v>16835</v>
      </c>
      <c r="F9961" s="36" t="s">
        <v>18210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22850</v>
      </c>
      <c r="C9962" s="36" t="s">
        <v>120</v>
      </c>
      <c r="D9962" s="36" t="s">
        <v>22391</v>
      </c>
      <c r="E9962" s="36" t="s">
        <v>17669</v>
      </c>
      <c r="F9962" s="36" t="s">
        <v>18210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22851</v>
      </c>
      <c r="C9963" s="36" t="s">
        <v>120</v>
      </c>
      <c r="D9963" s="36" t="s">
        <v>22309</v>
      </c>
      <c r="E9963" s="36" t="s">
        <v>17555</v>
      </c>
      <c r="F9963" s="36" t="s">
        <v>18210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8527</v>
      </c>
      <c r="C9964" s="36" t="s">
        <v>120</v>
      </c>
      <c r="D9964" s="36" t="s">
        <v>18532</v>
      </c>
      <c r="E9964" s="36" t="s">
        <v>18372</v>
      </c>
      <c r="F9964" s="36" t="s">
        <v>18251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8528</v>
      </c>
      <c r="C9965" s="36" t="s">
        <v>120</v>
      </c>
      <c r="D9965" s="36" t="s">
        <v>18533</v>
      </c>
      <c r="E9965" s="36" t="s">
        <v>18009</v>
      </c>
      <c r="F9965" s="36" t="s">
        <v>18251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7353</v>
      </c>
      <c r="C9966" s="36" t="s">
        <v>120</v>
      </c>
      <c r="D9966" s="36" t="s">
        <v>18534</v>
      </c>
      <c r="E9966" s="36" t="s">
        <v>17685</v>
      </c>
      <c r="F9966" s="36" t="s">
        <v>18251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8529</v>
      </c>
      <c r="C9967" s="36" t="s">
        <v>120</v>
      </c>
      <c r="D9967" s="36" t="s">
        <v>18083</v>
      </c>
      <c r="E9967" s="36" t="s">
        <v>18535</v>
      </c>
      <c r="F9967" s="36" t="s">
        <v>18251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7354</v>
      </c>
      <c r="C9968" s="36" t="s">
        <v>120</v>
      </c>
      <c r="D9968" s="36" t="s">
        <v>18536</v>
      </c>
      <c r="E9968" s="36" t="s">
        <v>16903</v>
      </c>
      <c r="F9968" s="36" t="s">
        <v>18251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8530</v>
      </c>
      <c r="C9969" s="36" t="s">
        <v>120</v>
      </c>
      <c r="D9969" s="36" t="s">
        <v>18537</v>
      </c>
      <c r="E9969" s="36" t="s">
        <v>17503</v>
      </c>
      <c r="F9969" s="36" t="s">
        <v>18251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7355</v>
      </c>
      <c r="C9970" s="36" t="s">
        <v>120</v>
      </c>
      <c r="D9970" s="36" t="s">
        <v>18538</v>
      </c>
      <c r="E9970" s="36" t="s">
        <v>17159</v>
      </c>
      <c r="F9970" s="36" t="s">
        <v>18251</v>
      </c>
      <c r="G9970" s="36" t="s">
        <v>123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8531</v>
      </c>
      <c r="C9971" s="36" t="s">
        <v>120</v>
      </c>
      <c r="D9971" s="36" t="s">
        <v>18539</v>
      </c>
      <c r="E9971" s="36" t="s">
        <v>17764</v>
      </c>
      <c r="F9971" s="36" t="s">
        <v>18251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7356</v>
      </c>
      <c r="C9972" s="36" t="s">
        <v>120</v>
      </c>
      <c r="D9972" s="36" t="s">
        <v>18540</v>
      </c>
      <c r="E9972" s="36" t="s">
        <v>17431</v>
      </c>
      <c r="F9972" s="36" t="s">
        <v>18251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6307</v>
      </c>
      <c r="C9973" s="36" t="s">
        <v>120</v>
      </c>
      <c r="D9973" s="36" t="s">
        <v>18089</v>
      </c>
      <c r="E9973" s="36" t="s">
        <v>26377</v>
      </c>
      <c r="F9973" s="36" t="s">
        <v>18246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7357</v>
      </c>
      <c r="C9974" s="36" t="s">
        <v>120</v>
      </c>
      <c r="D9974" s="36" t="s">
        <v>18541</v>
      </c>
      <c r="E9974" s="36" t="s">
        <v>17066</v>
      </c>
      <c r="F9974" s="36" t="s">
        <v>18251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8532</v>
      </c>
      <c r="C9975" s="36" t="s">
        <v>120</v>
      </c>
      <c r="D9975" s="36" t="s">
        <v>18110</v>
      </c>
      <c r="E9975" s="36" t="s">
        <v>16819</v>
      </c>
      <c r="F9975" s="36" t="s">
        <v>18251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7146</v>
      </c>
      <c r="C9976" s="36" t="s">
        <v>120</v>
      </c>
      <c r="D9976" s="36" t="s">
        <v>18106</v>
      </c>
      <c r="E9976" s="36" t="s">
        <v>16819</v>
      </c>
      <c r="F9976" s="36" t="s">
        <v>18251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19971</v>
      </c>
      <c r="C9977" s="36" t="s">
        <v>120</v>
      </c>
      <c r="D9977" s="36" t="s">
        <v>18112</v>
      </c>
      <c r="E9977" s="36" t="s">
        <v>17685</v>
      </c>
      <c r="F9977" s="36" t="s">
        <v>18251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8533</v>
      </c>
      <c r="C9978" s="36" t="s">
        <v>120</v>
      </c>
      <c r="D9978" s="36" t="s">
        <v>18113</v>
      </c>
      <c r="E9978" s="36" t="s">
        <v>16819</v>
      </c>
      <c r="F9978" s="36" t="s">
        <v>18251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6308</v>
      </c>
      <c r="C9979" s="36" t="s">
        <v>120</v>
      </c>
      <c r="D9979" s="36" t="s">
        <v>18115</v>
      </c>
      <c r="E9979" s="36" t="s">
        <v>28610</v>
      </c>
      <c r="F9979" s="36" t="s">
        <v>18246</v>
      </c>
      <c r="G9979" s="36" t="s">
        <v>121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8534</v>
      </c>
      <c r="C9980" s="36" t="s">
        <v>120</v>
      </c>
      <c r="D9980" s="36" t="s">
        <v>18115</v>
      </c>
      <c r="E9980" s="36" t="s">
        <v>16819</v>
      </c>
      <c r="F9980" s="36" t="s">
        <v>18251</v>
      </c>
      <c r="G9980" s="36" t="s">
        <v>121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8535</v>
      </c>
      <c r="C9981" s="36" t="s">
        <v>120</v>
      </c>
      <c r="D9981" s="36" t="s">
        <v>18116</v>
      </c>
      <c r="E9981" s="36" t="s">
        <v>16819</v>
      </c>
      <c r="F9981" s="36" t="s">
        <v>18251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8536</v>
      </c>
      <c r="C9982" s="36" t="s">
        <v>120</v>
      </c>
      <c r="D9982" s="36" t="s">
        <v>18118</v>
      </c>
      <c r="E9982" s="36" t="s">
        <v>28893</v>
      </c>
      <c r="F9982" s="36" t="s">
        <v>18251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8537</v>
      </c>
      <c r="C9983" s="36" t="s">
        <v>120</v>
      </c>
      <c r="D9983" s="36" t="s">
        <v>18119</v>
      </c>
      <c r="E9983" s="36" t="s">
        <v>17763</v>
      </c>
      <c r="F9983" s="36" t="s">
        <v>18251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11070</v>
      </c>
      <c r="C9984" s="36" t="s">
        <v>120</v>
      </c>
      <c r="D9984" s="36" t="s">
        <v>18127</v>
      </c>
      <c r="E9984" s="36" t="s">
        <v>17849</v>
      </c>
      <c r="F9984" s="36" t="s">
        <v>18251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15698</v>
      </c>
      <c r="C9985" s="36" t="s">
        <v>120</v>
      </c>
      <c r="D9985" s="36" t="s">
        <v>18154</v>
      </c>
      <c r="E9985" s="36" t="s">
        <v>16835</v>
      </c>
      <c r="F9985" s="36" t="s">
        <v>18251</v>
      </c>
      <c r="G9985" s="36" t="s">
        <v>123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19252</v>
      </c>
      <c r="C9986" s="36" t="s">
        <v>120</v>
      </c>
      <c r="D9986" s="36" t="s">
        <v>18191</v>
      </c>
      <c r="E9986" s="36" t="s">
        <v>16939</v>
      </c>
      <c r="F9986" s="36" t="s">
        <v>18251</v>
      </c>
      <c r="G9986" s="36" t="s">
        <v>121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15699</v>
      </c>
      <c r="C9987" s="36" t="s">
        <v>120</v>
      </c>
      <c r="D9987" s="36" t="s">
        <v>18158</v>
      </c>
      <c r="E9987" s="36" t="s">
        <v>17960</v>
      </c>
      <c r="F9987" s="36" t="s">
        <v>18251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21032</v>
      </c>
      <c r="C9988" s="36" t="s">
        <v>120</v>
      </c>
      <c r="D9988" s="36" t="s">
        <v>18163</v>
      </c>
      <c r="E9988" s="36" t="s">
        <v>23011</v>
      </c>
      <c r="F9988" s="36" t="s">
        <v>18251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24618</v>
      </c>
      <c r="C9989" s="36" t="s">
        <v>120</v>
      </c>
      <c r="D9989" s="36" t="s">
        <v>22887</v>
      </c>
      <c r="E9989" s="36" t="s">
        <v>17214</v>
      </c>
      <c r="F9989" s="36" t="s">
        <v>18251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24619</v>
      </c>
      <c r="C9990" s="36" t="s">
        <v>120</v>
      </c>
      <c r="D9990" s="36" t="s">
        <v>22334</v>
      </c>
      <c r="E9990" s="36" t="s">
        <v>17281</v>
      </c>
      <c r="F9990" s="36" t="s">
        <v>18251</v>
      </c>
      <c r="G9990" s="36" t="s">
        <v>123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22642</v>
      </c>
      <c r="C9991" s="36" t="s">
        <v>120</v>
      </c>
      <c r="D9991" s="36" t="s">
        <v>22643</v>
      </c>
      <c r="E9991" s="36" t="s">
        <v>16884</v>
      </c>
      <c r="F9991" s="36" t="s">
        <v>18251</v>
      </c>
      <c r="G9991" s="36" t="s">
        <v>123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24620</v>
      </c>
      <c r="C9992" s="36" t="s">
        <v>120</v>
      </c>
      <c r="D9992" s="36" t="s">
        <v>18130</v>
      </c>
      <c r="E9992" s="36" t="s">
        <v>16836</v>
      </c>
      <c r="F9992" s="36" t="s">
        <v>18251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14863</v>
      </c>
      <c r="C9993" s="36" t="s">
        <v>120</v>
      </c>
      <c r="D9993" s="36" t="s">
        <v>18097</v>
      </c>
      <c r="E9993" s="36" t="s">
        <v>19563</v>
      </c>
      <c r="F9993" s="36" t="s">
        <v>18252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11071</v>
      </c>
      <c r="C9994" s="36" t="s">
        <v>120</v>
      </c>
      <c r="D9994" s="36" t="s">
        <v>18096</v>
      </c>
      <c r="E9994" s="36" t="s">
        <v>16819</v>
      </c>
      <c r="F9994" s="36" t="s">
        <v>18252</v>
      </c>
      <c r="G9994" s="36" t="s">
        <v>121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22047</v>
      </c>
      <c r="C9995" s="36" t="s">
        <v>120</v>
      </c>
      <c r="D9995" s="36" t="s">
        <v>18114</v>
      </c>
      <c r="E9995" s="36" t="s">
        <v>18557</v>
      </c>
      <c r="F9995" s="36" t="s">
        <v>18252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15138</v>
      </c>
      <c r="C9996" s="36" t="s">
        <v>120</v>
      </c>
      <c r="D9996" s="36" t="s">
        <v>18121</v>
      </c>
      <c r="E9996" s="36" t="s">
        <v>17692</v>
      </c>
      <c r="F9996" s="36" t="s">
        <v>18252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22226</v>
      </c>
      <c r="C9997" s="36" t="s">
        <v>120</v>
      </c>
      <c r="D9997" s="36" t="s">
        <v>18127</v>
      </c>
      <c r="E9997" s="36" t="s">
        <v>28591</v>
      </c>
      <c r="F9997" s="36" t="s">
        <v>18252</v>
      </c>
      <c r="G9997" s="36" t="s">
        <v>121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15667</v>
      </c>
      <c r="C9998" s="36" t="s">
        <v>120</v>
      </c>
      <c r="D9998" s="36" t="s">
        <v>18156</v>
      </c>
      <c r="E9998" s="36" t="s">
        <v>17797</v>
      </c>
      <c r="F9998" s="36" t="s">
        <v>18252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20702</v>
      </c>
      <c r="C9999" s="36" t="s">
        <v>120</v>
      </c>
      <c r="D9999" s="36" t="s">
        <v>18194</v>
      </c>
      <c r="E9999" s="36" t="s">
        <v>18152</v>
      </c>
      <c r="F9999" s="36" t="s">
        <v>18252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14068</v>
      </c>
      <c r="C10000" s="36" t="s">
        <v>120</v>
      </c>
      <c r="D10000" s="36" t="s">
        <v>18160</v>
      </c>
      <c r="E10000" s="36" t="s">
        <v>17162</v>
      </c>
      <c r="F10000" s="36" t="s">
        <v>18252</v>
      </c>
      <c r="G10000" s="36" t="s">
        <v>123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22048</v>
      </c>
      <c r="C10001" s="36" t="s">
        <v>120</v>
      </c>
      <c r="D10001" s="36" t="s">
        <v>18162</v>
      </c>
      <c r="E10001" s="36" t="s">
        <v>17226</v>
      </c>
      <c r="F10001" s="36" t="s">
        <v>18252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25963</v>
      </c>
      <c r="C10002" s="36" t="s">
        <v>120</v>
      </c>
      <c r="D10002" s="36" t="s">
        <v>18197</v>
      </c>
      <c r="E10002" s="36" t="s">
        <v>17524</v>
      </c>
      <c r="F10002" s="36" t="s">
        <v>18252</v>
      </c>
      <c r="G10002" s="36" t="s">
        <v>121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23067</v>
      </c>
      <c r="C10003" s="36" t="s">
        <v>120</v>
      </c>
      <c r="D10003" s="36" t="s">
        <v>18165</v>
      </c>
      <c r="E10003" s="36" t="s">
        <v>17685</v>
      </c>
      <c r="F10003" s="36" t="s">
        <v>18252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22248</v>
      </c>
      <c r="C10004" s="36" t="s">
        <v>120</v>
      </c>
      <c r="D10004" s="36" t="s">
        <v>22249</v>
      </c>
      <c r="E10004" s="36" t="s">
        <v>19827</v>
      </c>
      <c r="F10004" s="36" t="s">
        <v>18252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23727</v>
      </c>
      <c r="C10005" s="36" t="s">
        <v>120</v>
      </c>
      <c r="D10005" s="36" t="s">
        <v>22334</v>
      </c>
      <c r="E10005" s="36" t="s">
        <v>16898</v>
      </c>
      <c r="F10005" s="36" t="s">
        <v>18252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24297</v>
      </c>
      <c r="C10006" s="36" t="s">
        <v>120</v>
      </c>
      <c r="D10006" s="36" t="s">
        <v>22342</v>
      </c>
      <c r="E10006" s="36" t="s">
        <v>19801</v>
      </c>
      <c r="F10006" s="36" t="s">
        <v>18252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24298</v>
      </c>
      <c r="C10007" s="36" t="s">
        <v>120</v>
      </c>
      <c r="D10007" s="36" t="s">
        <v>22346</v>
      </c>
      <c r="E10007" s="36" t="s">
        <v>16896</v>
      </c>
      <c r="F10007" s="36" t="s">
        <v>18252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24886</v>
      </c>
      <c r="C10008" s="36" t="s">
        <v>120</v>
      </c>
      <c r="D10008" s="36" t="s">
        <v>22354</v>
      </c>
      <c r="E10008" s="36" t="s">
        <v>19203</v>
      </c>
      <c r="F10008" s="36" t="s">
        <v>18252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15240</v>
      </c>
      <c r="C10009" s="36" t="s">
        <v>120</v>
      </c>
      <c r="D10009" s="36" t="s">
        <v>18104</v>
      </c>
      <c r="E10009" s="36" t="s">
        <v>18281</v>
      </c>
      <c r="F10009" s="36" t="s">
        <v>18247</v>
      </c>
      <c r="G10009" s="36" t="s">
        <v>121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6357</v>
      </c>
      <c r="C10010" s="36" t="s">
        <v>120</v>
      </c>
      <c r="D10010" s="36" t="s">
        <v>18105</v>
      </c>
      <c r="E10010" s="36" t="s">
        <v>18282</v>
      </c>
      <c r="F10010" s="36" t="s">
        <v>18247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6359</v>
      </c>
      <c r="C10011" s="36" t="s">
        <v>120</v>
      </c>
      <c r="D10011" s="36" t="s">
        <v>18096</v>
      </c>
      <c r="E10011" s="36" t="s">
        <v>17020</v>
      </c>
      <c r="F10011" s="36" t="s">
        <v>18247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6362</v>
      </c>
      <c r="C10012" s="36" t="s">
        <v>120</v>
      </c>
      <c r="D10012" s="36" t="s">
        <v>18108</v>
      </c>
      <c r="E10012" s="36" t="s">
        <v>17167</v>
      </c>
      <c r="F10012" s="36" t="s">
        <v>18247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13900</v>
      </c>
      <c r="C10013" s="36" t="s">
        <v>120</v>
      </c>
      <c r="D10013" s="36" t="s">
        <v>18111</v>
      </c>
      <c r="E10013" s="36" t="s">
        <v>16819</v>
      </c>
      <c r="F10013" s="36" t="s">
        <v>18247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15689</v>
      </c>
      <c r="C10014" s="36" t="s">
        <v>120</v>
      </c>
      <c r="D10014" s="36" t="s">
        <v>18117</v>
      </c>
      <c r="E10014" s="36" t="s">
        <v>18283</v>
      </c>
      <c r="F10014" s="36" t="s">
        <v>18247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16036</v>
      </c>
      <c r="C10015" s="36" t="s">
        <v>120</v>
      </c>
      <c r="D10015" s="36" t="s">
        <v>18124</v>
      </c>
      <c r="E10015" s="36" t="s">
        <v>16819</v>
      </c>
      <c r="F10015" s="36" t="s">
        <v>18247</v>
      </c>
      <c r="G10015" s="36" t="s">
        <v>121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15196</v>
      </c>
      <c r="C10016" s="36" t="s">
        <v>120</v>
      </c>
      <c r="D10016" s="36" t="s">
        <v>18119</v>
      </c>
      <c r="E10016" s="36" t="s">
        <v>23937</v>
      </c>
      <c r="F10016" s="36" t="s">
        <v>18247</v>
      </c>
      <c r="G10016" s="36" t="s">
        <v>121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16037</v>
      </c>
      <c r="C10017" s="36" t="s">
        <v>120</v>
      </c>
      <c r="D10017" s="36" t="s">
        <v>18126</v>
      </c>
      <c r="E10017" s="36" t="s">
        <v>25639</v>
      </c>
      <c r="F10017" s="36" t="s">
        <v>18247</v>
      </c>
      <c r="G10017" s="36" t="s">
        <v>121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14558</v>
      </c>
      <c r="C10018" s="36" t="s">
        <v>120</v>
      </c>
      <c r="D10018" s="36" t="s">
        <v>18127</v>
      </c>
      <c r="E10018" s="36" t="s">
        <v>18284</v>
      </c>
      <c r="F10018" s="36" t="s">
        <v>18247</v>
      </c>
      <c r="G10018" s="36" t="s">
        <v>121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10598</v>
      </c>
      <c r="C10019" s="36" t="s">
        <v>120</v>
      </c>
      <c r="D10019" s="36" t="s">
        <v>18127</v>
      </c>
      <c r="E10019" s="36" t="s">
        <v>28611</v>
      </c>
      <c r="F10019" s="36" t="s">
        <v>18248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20703</v>
      </c>
      <c r="C10020" s="36" t="s">
        <v>120</v>
      </c>
      <c r="D10020" s="36" t="s">
        <v>18190</v>
      </c>
      <c r="E10020" s="36" t="s">
        <v>22038</v>
      </c>
      <c r="F10020" s="36" t="s">
        <v>18247</v>
      </c>
      <c r="G10020" s="36" t="s">
        <v>121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23857</v>
      </c>
      <c r="C10021" s="36" t="s">
        <v>120</v>
      </c>
      <c r="D10021" s="36" t="s">
        <v>18193</v>
      </c>
      <c r="E10021" s="36" t="s">
        <v>24831</v>
      </c>
      <c r="F10021" s="36" t="s">
        <v>18247</v>
      </c>
      <c r="G10021" s="36" t="s">
        <v>121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25640</v>
      </c>
      <c r="C10022" s="36" t="s">
        <v>120</v>
      </c>
      <c r="D10022" s="36" t="s">
        <v>21108</v>
      </c>
      <c r="E10022" s="36" t="s">
        <v>17281</v>
      </c>
      <c r="F10022" s="36" t="s">
        <v>18247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14254</v>
      </c>
      <c r="C10023" s="36" t="s">
        <v>120</v>
      </c>
      <c r="D10023" s="36" t="s">
        <v>18096</v>
      </c>
      <c r="E10023" s="36" t="s">
        <v>17487</v>
      </c>
      <c r="F10023" s="36" t="s">
        <v>18249</v>
      </c>
      <c r="G10023" s="36" t="s">
        <v>121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14255</v>
      </c>
      <c r="C10024" s="36" t="s">
        <v>120</v>
      </c>
      <c r="D10024" s="36" t="s">
        <v>18190</v>
      </c>
      <c r="E10024" s="36" t="s">
        <v>23251</v>
      </c>
      <c r="F10024" s="36" t="s">
        <v>18249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24577</v>
      </c>
      <c r="C10025" s="36" t="s">
        <v>120</v>
      </c>
      <c r="D10025" s="36" t="s">
        <v>20565</v>
      </c>
      <c r="E10025" s="36" t="s">
        <v>17623</v>
      </c>
      <c r="F10025" s="36" t="s">
        <v>18264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21405</v>
      </c>
      <c r="C10026" s="36" t="s">
        <v>120</v>
      </c>
      <c r="D10026" s="36" t="s">
        <v>17271</v>
      </c>
      <c r="E10026" s="36" t="s">
        <v>21070</v>
      </c>
      <c r="F10026" s="36" t="s">
        <v>18253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14864</v>
      </c>
      <c r="C10027" s="36" t="s">
        <v>120</v>
      </c>
      <c r="D10027" s="36" t="s">
        <v>18195</v>
      </c>
      <c r="E10027" s="36" t="s">
        <v>18044</v>
      </c>
      <c r="F10027" s="36" t="s">
        <v>18256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16622</v>
      </c>
      <c r="C10028" s="36" t="s">
        <v>120</v>
      </c>
      <c r="D10028" s="36" t="s">
        <v>18096</v>
      </c>
      <c r="E10028" s="36" t="s">
        <v>18285</v>
      </c>
      <c r="F10028" s="36" t="s">
        <v>18250</v>
      </c>
      <c r="G10028" s="36" t="s">
        <v>121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16623</v>
      </c>
      <c r="C10029" s="36" t="s">
        <v>120</v>
      </c>
      <c r="D10029" s="36" t="s">
        <v>18108</v>
      </c>
      <c r="E10029" s="36" t="s">
        <v>18286</v>
      </c>
      <c r="F10029" s="36" t="s">
        <v>18250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15621</v>
      </c>
      <c r="C10030" s="36" t="s">
        <v>120</v>
      </c>
      <c r="D10030" s="36" t="s">
        <v>17549</v>
      </c>
      <c r="E10030" s="36" t="s">
        <v>22852</v>
      </c>
      <c r="F10030" s="36" t="s">
        <v>18254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16624</v>
      </c>
      <c r="C10031" s="36" t="s">
        <v>120</v>
      </c>
      <c r="D10031" s="36" t="s">
        <v>18113</v>
      </c>
      <c r="E10031" s="36" t="s">
        <v>17032</v>
      </c>
      <c r="F10031" s="36" t="s">
        <v>18250</v>
      </c>
      <c r="G10031" s="36" t="s">
        <v>121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7611</v>
      </c>
      <c r="C10032" s="36" t="s">
        <v>120</v>
      </c>
      <c r="D10032" s="36" t="s">
        <v>18117</v>
      </c>
      <c r="E10032" s="36" t="s">
        <v>17694</v>
      </c>
      <c r="F10032" s="36" t="s">
        <v>18250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16625</v>
      </c>
      <c r="C10033" s="36" t="s">
        <v>120</v>
      </c>
      <c r="D10033" s="36" t="s">
        <v>18120</v>
      </c>
      <c r="E10033" s="36" t="s">
        <v>16916</v>
      </c>
      <c r="F10033" s="36" t="s">
        <v>18250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16626</v>
      </c>
      <c r="C10034" s="36" t="s">
        <v>120</v>
      </c>
      <c r="D10034" s="36" t="s">
        <v>18119</v>
      </c>
      <c r="E10034" s="36" t="s">
        <v>16821</v>
      </c>
      <c r="F10034" s="36" t="s">
        <v>18250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16651</v>
      </c>
      <c r="C10035" s="36" t="s">
        <v>120</v>
      </c>
      <c r="D10035" s="36" t="s">
        <v>18127</v>
      </c>
      <c r="E10035" s="36" t="s">
        <v>16819</v>
      </c>
      <c r="F10035" s="36" t="s">
        <v>18250</v>
      </c>
      <c r="G10035" s="36" t="s">
        <v>121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19093</v>
      </c>
      <c r="C10036" s="36" t="s">
        <v>120</v>
      </c>
      <c r="D10036" s="36" t="s">
        <v>18124</v>
      </c>
      <c r="E10036" s="36" t="s">
        <v>18011</v>
      </c>
      <c r="F10036" s="36" t="s">
        <v>18250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28612</v>
      </c>
      <c r="C10037" s="36" t="s">
        <v>120</v>
      </c>
      <c r="D10037" s="36" t="s">
        <v>18191</v>
      </c>
      <c r="E10037" s="36" t="s">
        <v>28613</v>
      </c>
      <c r="F10037" s="36" t="s">
        <v>18250</v>
      </c>
      <c r="G10037" s="36" t="s">
        <v>121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22250</v>
      </c>
      <c r="C10038" s="36" t="s">
        <v>120</v>
      </c>
      <c r="D10038" s="36" t="s">
        <v>18164</v>
      </c>
      <c r="E10038" s="36" t="s">
        <v>17700</v>
      </c>
      <c r="F10038" s="36" t="s">
        <v>18250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23858</v>
      </c>
      <c r="C10039" s="36" t="s">
        <v>120</v>
      </c>
      <c r="D10039" s="36" t="s">
        <v>21089</v>
      </c>
      <c r="E10039" s="36" t="s">
        <v>17676</v>
      </c>
      <c r="F10039" s="36" t="s">
        <v>18250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26378</v>
      </c>
      <c r="C10040" s="36" t="s">
        <v>120</v>
      </c>
      <c r="D10040" s="36" t="s">
        <v>22309</v>
      </c>
      <c r="E10040" s="36" t="s">
        <v>18515</v>
      </c>
      <c r="F10040" s="36" t="s">
        <v>18250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22627</v>
      </c>
      <c r="C10041" s="36" t="s">
        <v>120</v>
      </c>
      <c r="D10041" s="36" t="s">
        <v>18790</v>
      </c>
      <c r="E10041" s="36" t="s">
        <v>16819</v>
      </c>
      <c r="F10041" s="36" t="s">
        <v>18265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22865</v>
      </c>
      <c r="C10042" s="36" t="s">
        <v>120</v>
      </c>
      <c r="D10042" s="36" t="s">
        <v>22866</v>
      </c>
      <c r="E10042" s="36" t="s">
        <v>28802</v>
      </c>
      <c r="F10042" s="36" t="s">
        <v>18265</v>
      </c>
      <c r="G10042" s="36" t="s">
        <v>123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24871</v>
      </c>
      <c r="C10043" s="36" t="s">
        <v>120</v>
      </c>
      <c r="D10043" s="36" t="s">
        <v>18800</v>
      </c>
      <c r="E10043" s="36" t="s">
        <v>17030</v>
      </c>
      <c r="F10043" s="36" t="s">
        <v>18265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24273</v>
      </c>
      <c r="C10044" s="36" t="s">
        <v>120</v>
      </c>
      <c r="D10044" s="36" t="s">
        <v>18136</v>
      </c>
      <c r="E10044" s="36" t="s">
        <v>26384</v>
      </c>
      <c r="F10044" s="36" t="s">
        <v>18265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15622</v>
      </c>
      <c r="C10045" s="36" t="s">
        <v>120</v>
      </c>
      <c r="D10045" s="36" t="s">
        <v>17049</v>
      </c>
      <c r="E10045" s="36" t="s">
        <v>17506</v>
      </c>
      <c r="F10045" s="36" t="s">
        <v>18265</v>
      </c>
      <c r="G10045" s="36" t="s">
        <v>121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15623</v>
      </c>
      <c r="C10046" s="36" t="s">
        <v>120</v>
      </c>
      <c r="D10046" s="36" t="s">
        <v>17051</v>
      </c>
      <c r="E10046" s="36" t="s">
        <v>17685</v>
      </c>
      <c r="F10046" s="36" t="s">
        <v>18265</v>
      </c>
      <c r="G10046" s="36" t="s">
        <v>121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15624</v>
      </c>
      <c r="C10047" s="36" t="s">
        <v>120</v>
      </c>
      <c r="D10047" s="36" t="s">
        <v>17052</v>
      </c>
      <c r="E10047" s="36" t="s">
        <v>17865</v>
      </c>
      <c r="F10047" s="36" t="s">
        <v>18265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15625</v>
      </c>
      <c r="C10048" s="36" t="s">
        <v>120</v>
      </c>
      <c r="D10048" s="36" t="s">
        <v>17054</v>
      </c>
      <c r="E10048" s="36" t="s">
        <v>17748</v>
      </c>
      <c r="F10048" s="36" t="s">
        <v>18265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15626</v>
      </c>
      <c r="C10049" s="36" t="s">
        <v>120</v>
      </c>
      <c r="D10049" s="36" t="s">
        <v>17059</v>
      </c>
      <c r="E10049" s="36" t="s">
        <v>17801</v>
      </c>
      <c r="F10049" s="36" t="s">
        <v>18265</v>
      </c>
      <c r="G10049" s="36" t="s">
        <v>121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15627</v>
      </c>
      <c r="C10050" s="36" t="s">
        <v>120</v>
      </c>
      <c r="D10050" s="36" t="s">
        <v>17060</v>
      </c>
      <c r="E10050" s="36" t="s">
        <v>17813</v>
      </c>
      <c r="F10050" s="36" t="s">
        <v>18265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15628</v>
      </c>
      <c r="C10051" s="36" t="s">
        <v>120</v>
      </c>
      <c r="D10051" s="36" t="s">
        <v>17470</v>
      </c>
      <c r="E10051" s="36" t="s">
        <v>17127</v>
      </c>
      <c r="F10051" s="36" t="s">
        <v>18265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15629</v>
      </c>
      <c r="C10052" s="36" t="s">
        <v>120</v>
      </c>
      <c r="D10052" s="36" t="s">
        <v>17560</v>
      </c>
      <c r="E10052" s="36" t="s">
        <v>17469</v>
      </c>
      <c r="F10052" s="36" t="s">
        <v>18265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15630</v>
      </c>
      <c r="C10053" s="36" t="s">
        <v>120</v>
      </c>
      <c r="D10053" s="36" t="s">
        <v>17331</v>
      </c>
      <c r="E10053" s="36" t="s">
        <v>16890</v>
      </c>
      <c r="F10053" s="36" t="s">
        <v>18265</v>
      </c>
      <c r="G10053" s="36" t="s">
        <v>121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15631</v>
      </c>
      <c r="C10054" s="36" t="s">
        <v>120</v>
      </c>
      <c r="D10054" s="36" t="s">
        <v>17472</v>
      </c>
      <c r="E10054" s="36" t="s">
        <v>20506</v>
      </c>
      <c r="F10054" s="36" t="s">
        <v>18265</v>
      </c>
      <c r="G10054" s="36" t="s">
        <v>121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15632</v>
      </c>
      <c r="C10055" s="36" t="s">
        <v>120</v>
      </c>
      <c r="D10055" s="36" t="s">
        <v>17474</v>
      </c>
      <c r="E10055" s="36" t="s">
        <v>18896</v>
      </c>
      <c r="F10055" s="36" t="s">
        <v>18265</v>
      </c>
      <c r="G10055" s="36" t="s">
        <v>121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19793</v>
      </c>
      <c r="C10056" s="36" t="s">
        <v>120</v>
      </c>
      <c r="D10056" s="36" t="s">
        <v>17950</v>
      </c>
      <c r="E10056" s="36" t="s">
        <v>17700</v>
      </c>
      <c r="F10056" s="36" t="s">
        <v>18265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15633</v>
      </c>
      <c r="C10057" s="36" t="s">
        <v>120</v>
      </c>
      <c r="D10057" s="36" t="s">
        <v>17549</v>
      </c>
      <c r="E10057" s="36" t="s">
        <v>16822</v>
      </c>
      <c r="F10057" s="36" t="s">
        <v>18265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21193</v>
      </c>
      <c r="C10058" s="36" t="s">
        <v>120</v>
      </c>
      <c r="D10058" s="36" t="s">
        <v>17701</v>
      </c>
      <c r="E10058" s="36" t="s">
        <v>18301</v>
      </c>
      <c r="F10058" s="36" t="s">
        <v>21194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22628</v>
      </c>
      <c r="C10059" s="36" t="s">
        <v>120</v>
      </c>
      <c r="D10059" s="36" t="s">
        <v>21222</v>
      </c>
      <c r="E10059" s="36" t="s">
        <v>17734</v>
      </c>
      <c r="F10059" s="36" t="s">
        <v>18265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22227</v>
      </c>
      <c r="C10060" s="36" t="s">
        <v>120</v>
      </c>
      <c r="D10060" s="36" t="s">
        <v>17275</v>
      </c>
      <c r="E10060" s="36" t="s">
        <v>23270</v>
      </c>
      <c r="F10060" s="36" t="s">
        <v>21194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15634</v>
      </c>
      <c r="C10061" s="36" t="s">
        <v>120</v>
      </c>
      <c r="D10061" s="36" t="s">
        <v>17275</v>
      </c>
      <c r="E10061" s="36" t="s">
        <v>28614</v>
      </c>
      <c r="F10061" s="36" t="s">
        <v>18265</v>
      </c>
      <c r="G10061" s="36" t="s">
        <v>121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22228</v>
      </c>
      <c r="C10062" s="36" t="s">
        <v>120</v>
      </c>
      <c r="D10062" s="36" t="s">
        <v>17276</v>
      </c>
      <c r="E10062" s="36" t="s">
        <v>22229</v>
      </c>
      <c r="F10062" s="36" t="s">
        <v>18265</v>
      </c>
      <c r="G10062" s="36" t="s">
        <v>121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22452</v>
      </c>
      <c r="C10063" s="36" t="s">
        <v>120</v>
      </c>
      <c r="D10063" s="36" t="s">
        <v>17151</v>
      </c>
      <c r="E10063" s="36" t="s">
        <v>22453</v>
      </c>
      <c r="F10063" s="36" t="s">
        <v>18265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22230</v>
      </c>
      <c r="C10064" s="36" t="s">
        <v>120</v>
      </c>
      <c r="D10064" s="36" t="s">
        <v>17279</v>
      </c>
      <c r="E10064" s="36" t="s">
        <v>16819</v>
      </c>
      <c r="F10064" s="36" t="s">
        <v>18265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22231</v>
      </c>
      <c r="C10065" s="36" t="s">
        <v>120</v>
      </c>
      <c r="D10065" s="36" t="s">
        <v>17155</v>
      </c>
      <c r="E10065" s="36" t="s">
        <v>16819</v>
      </c>
      <c r="F10065" s="36" t="s">
        <v>18265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22232</v>
      </c>
      <c r="C10066" s="36" t="s">
        <v>120</v>
      </c>
      <c r="D10066" s="36" t="s">
        <v>17705</v>
      </c>
      <c r="E10066" s="36" t="s">
        <v>16822</v>
      </c>
      <c r="F10066" s="36" t="s">
        <v>18265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22233</v>
      </c>
      <c r="C10067" s="36" t="s">
        <v>120</v>
      </c>
      <c r="D10067" s="36" t="s">
        <v>17706</v>
      </c>
      <c r="E10067" s="36" t="s">
        <v>20366</v>
      </c>
      <c r="F10067" s="36" t="s">
        <v>18265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24556</v>
      </c>
      <c r="C10068" s="36" t="s">
        <v>120</v>
      </c>
      <c r="D10068" s="36" t="s">
        <v>17157</v>
      </c>
      <c r="E10068" s="36" t="s">
        <v>24047</v>
      </c>
      <c r="F10068" s="36" t="s">
        <v>18265</v>
      </c>
      <c r="G10068" s="36" t="s">
        <v>121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23859</v>
      </c>
      <c r="C10069" s="36" t="s">
        <v>120</v>
      </c>
      <c r="D10069" s="36" t="s">
        <v>17157</v>
      </c>
      <c r="E10069" s="36" t="s">
        <v>17692</v>
      </c>
      <c r="F10069" s="36" t="s">
        <v>21194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22234</v>
      </c>
      <c r="C10070" s="36" t="s">
        <v>120</v>
      </c>
      <c r="D10070" s="36" t="s">
        <v>17707</v>
      </c>
      <c r="E10070" s="36" t="s">
        <v>17214</v>
      </c>
      <c r="F10070" s="36" t="s">
        <v>18265</v>
      </c>
      <c r="G10070" s="36" t="s">
        <v>121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22235</v>
      </c>
      <c r="C10071" s="36" t="s">
        <v>120</v>
      </c>
      <c r="D10071" s="36" t="s">
        <v>21114</v>
      </c>
      <c r="E10071" s="36" t="s">
        <v>22236</v>
      </c>
      <c r="F10071" s="36" t="s">
        <v>18265</v>
      </c>
      <c r="G10071" s="36" t="s">
        <v>121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22237</v>
      </c>
      <c r="C10072" s="36" t="s">
        <v>120</v>
      </c>
      <c r="D10072" s="36" t="s">
        <v>17282</v>
      </c>
      <c r="E10072" s="36" t="s">
        <v>16852</v>
      </c>
      <c r="F10072" s="36" t="s">
        <v>18265</v>
      </c>
      <c r="G10072" s="36" t="s">
        <v>121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22238</v>
      </c>
      <c r="C10073" s="36" t="s">
        <v>120</v>
      </c>
      <c r="D10073" s="36" t="s">
        <v>18791</v>
      </c>
      <c r="E10073" s="36" t="s">
        <v>26668</v>
      </c>
      <c r="F10073" s="36" t="s">
        <v>18265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22239</v>
      </c>
      <c r="C10074" s="36" t="s">
        <v>120</v>
      </c>
      <c r="D10074" s="36" t="s">
        <v>17708</v>
      </c>
      <c r="E10074" s="36" t="s">
        <v>16884</v>
      </c>
      <c r="F10074" s="36" t="s">
        <v>18265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22615</v>
      </c>
      <c r="C10075" s="36" t="s">
        <v>120</v>
      </c>
      <c r="D10075" s="36" t="s">
        <v>17709</v>
      </c>
      <c r="E10075" s="36" t="s">
        <v>16895</v>
      </c>
      <c r="F10075" s="36" t="s">
        <v>18265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22240</v>
      </c>
      <c r="C10076" s="36" t="s">
        <v>120</v>
      </c>
      <c r="D10076" s="36" t="s">
        <v>18042</v>
      </c>
      <c r="E10076" s="36" t="s">
        <v>22241</v>
      </c>
      <c r="F10076" s="36" t="s">
        <v>18265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23327</v>
      </c>
      <c r="C10077" s="36" t="s">
        <v>120</v>
      </c>
      <c r="D10077" s="36" t="s">
        <v>17163</v>
      </c>
      <c r="E10077" s="36" t="s">
        <v>17030</v>
      </c>
      <c r="F10077" s="36" t="s">
        <v>18265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22242</v>
      </c>
      <c r="C10078" s="36" t="s">
        <v>120</v>
      </c>
      <c r="D10078" s="36" t="s">
        <v>18043</v>
      </c>
      <c r="E10078" s="36" t="s">
        <v>17666</v>
      </c>
      <c r="F10078" s="36" t="s">
        <v>18265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28803</v>
      </c>
      <c r="C10079" s="36" t="s">
        <v>120</v>
      </c>
      <c r="D10079" s="36" t="s">
        <v>28804</v>
      </c>
      <c r="E10079" s="36" t="s">
        <v>19305</v>
      </c>
      <c r="F10079" s="36" t="s">
        <v>18265</v>
      </c>
      <c r="G10079" s="36" t="s">
        <v>123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22243</v>
      </c>
      <c r="C10080" s="36" t="s">
        <v>120</v>
      </c>
      <c r="D10080" s="36" t="s">
        <v>18201</v>
      </c>
      <c r="E10080" s="36" t="s">
        <v>17250</v>
      </c>
      <c r="F10080" s="36" t="s">
        <v>18265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22244</v>
      </c>
      <c r="C10081" s="36" t="s">
        <v>120</v>
      </c>
      <c r="D10081" s="36" t="s">
        <v>18792</v>
      </c>
      <c r="E10081" s="36" t="s">
        <v>22245</v>
      </c>
      <c r="F10081" s="36" t="s">
        <v>18265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22246</v>
      </c>
      <c r="C10082" s="36" t="s">
        <v>120</v>
      </c>
      <c r="D10082" s="36" t="s">
        <v>18793</v>
      </c>
      <c r="E10082" s="36" t="s">
        <v>16887</v>
      </c>
      <c r="F10082" s="36" t="s">
        <v>18265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26917</v>
      </c>
      <c r="C10083" s="36" t="s">
        <v>188</v>
      </c>
      <c r="D10083" s="36" t="s">
        <v>24197</v>
      </c>
      <c r="E10083" s="36" t="s">
        <v>23991</v>
      </c>
      <c r="F10083" s="36" t="s">
        <v>18032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26103</v>
      </c>
      <c r="C10084" s="36" t="s">
        <v>188</v>
      </c>
      <c r="D10084" s="36" t="s">
        <v>22481</v>
      </c>
      <c r="E10084" s="36" t="s">
        <v>20561</v>
      </c>
      <c r="F10084" s="36" t="s">
        <v>18032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25439</v>
      </c>
      <c r="C10085" s="36" t="s">
        <v>188</v>
      </c>
      <c r="D10085" s="36" t="s">
        <v>22643</v>
      </c>
      <c r="E10085" s="36" t="s">
        <v>17849</v>
      </c>
      <c r="F10085" s="36" t="s">
        <v>18032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25440</v>
      </c>
      <c r="C10086" s="36" t="s">
        <v>188</v>
      </c>
      <c r="D10086" s="36" t="s">
        <v>23607</v>
      </c>
      <c r="E10086" s="36" t="s">
        <v>25441</v>
      </c>
      <c r="F10086" s="36" t="s">
        <v>18032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25789</v>
      </c>
      <c r="C10087" s="36" t="s">
        <v>188</v>
      </c>
      <c r="D10087" s="36" t="s">
        <v>23625</v>
      </c>
      <c r="E10087" s="36" t="s">
        <v>26104</v>
      </c>
      <c r="F10087" s="36" t="s">
        <v>18032</v>
      </c>
      <c r="G10087" s="36" t="s">
        <v>123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25442</v>
      </c>
      <c r="C10088" s="36" t="s">
        <v>188</v>
      </c>
      <c r="D10088" s="36" t="s">
        <v>23609</v>
      </c>
      <c r="E10088" s="36" t="s">
        <v>25790</v>
      </c>
      <c r="F10088" s="36" t="s">
        <v>18032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25443</v>
      </c>
      <c r="C10089" s="36" t="s">
        <v>188</v>
      </c>
      <c r="D10089" s="36" t="s">
        <v>23372</v>
      </c>
      <c r="E10089" s="36" t="s">
        <v>26918</v>
      </c>
      <c r="F10089" s="36" t="s">
        <v>18032</v>
      </c>
      <c r="G10089" s="36" t="s">
        <v>123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25791</v>
      </c>
      <c r="C10090" s="36" t="s">
        <v>188</v>
      </c>
      <c r="D10090" s="36" t="s">
        <v>23611</v>
      </c>
      <c r="E10090" s="36" t="s">
        <v>18375</v>
      </c>
      <c r="F10090" s="36" t="s">
        <v>18032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16348</v>
      </c>
      <c r="C10091" s="36" t="s">
        <v>188</v>
      </c>
      <c r="D10091" s="36" t="s">
        <v>18075</v>
      </c>
      <c r="E10091" s="36" t="s">
        <v>16819</v>
      </c>
      <c r="F10091" s="36" t="s">
        <v>18032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7373</v>
      </c>
      <c r="C10092" s="36" t="s">
        <v>188</v>
      </c>
      <c r="D10092" s="36" t="s">
        <v>17302</v>
      </c>
      <c r="E10092" s="36" t="s">
        <v>16819</v>
      </c>
      <c r="F10092" s="36" t="s">
        <v>18032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8322</v>
      </c>
      <c r="C10093" s="36" t="s">
        <v>188</v>
      </c>
      <c r="D10093" s="36" t="s">
        <v>17305</v>
      </c>
      <c r="E10093" s="36" t="s">
        <v>16819</v>
      </c>
      <c r="F10093" s="36" t="s">
        <v>18032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8323</v>
      </c>
      <c r="C10094" s="36" t="s">
        <v>188</v>
      </c>
      <c r="D10094" s="36" t="s">
        <v>17824</v>
      </c>
      <c r="E10094" s="36" t="s">
        <v>16819</v>
      </c>
      <c r="F10094" s="36" t="s">
        <v>18032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8324</v>
      </c>
      <c r="C10095" s="36" t="s">
        <v>188</v>
      </c>
      <c r="D10095" s="36" t="s">
        <v>18076</v>
      </c>
      <c r="E10095" s="36" t="s">
        <v>16819</v>
      </c>
      <c r="F10095" s="36" t="s">
        <v>18032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8325</v>
      </c>
      <c r="C10096" s="36" t="s">
        <v>188</v>
      </c>
      <c r="D10096" s="36" t="s">
        <v>18077</v>
      </c>
      <c r="E10096" s="36" t="s">
        <v>16819</v>
      </c>
      <c r="F10096" s="36" t="s">
        <v>18032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8326</v>
      </c>
      <c r="C10097" s="36" t="s">
        <v>188</v>
      </c>
      <c r="D10097" s="36" t="s">
        <v>17308</v>
      </c>
      <c r="E10097" s="36" t="s">
        <v>16821</v>
      </c>
      <c r="F10097" s="36" t="s">
        <v>18032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8327</v>
      </c>
      <c r="C10098" s="36" t="s">
        <v>188</v>
      </c>
      <c r="D10098" s="36" t="s">
        <v>18078</v>
      </c>
      <c r="E10098" s="36" t="s">
        <v>16819</v>
      </c>
      <c r="F10098" s="36" t="s">
        <v>18032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8328</v>
      </c>
      <c r="C10099" s="36" t="s">
        <v>188</v>
      </c>
      <c r="D10099" s="36" t="s">
        <v>18079</v>
      </c>
      <c r="E10099" s="36" t="s">
        <v>16821</v>
      </c>
      <c r="F10099" s="36" t="s">
        <v>18032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8329</v>
      </c>
      <c r="C10100" s="36" t="s">
        <v>188</v>
      </c>
      <c r="D10100" s="36" t="s">
        <v>18080</v>
      </c>
      <c r="E10100" s="36" t="s">
        <v>16819</v>
      </c>
      <c r="F10100" s="36" t="s">
        <v>18032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8330</v>
      </c>
      <c r="C10101" s="36" t="s">
        <v>188</v>
      </c>
      <c r="D10101" s="36" t="s">
        <v>18081</v>
      </c>
      <c r="E10101" s="36" t="s">
        <v>16819</v>
      </c>
      <c r="F10101" s="36" t="s">
        <v>18032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8331</v>
      </c>
      <c r="C10102" s="36" t="s">
        <v>188</v>
      </c>
      <c r="D10102" s="36" t="s">
        <v>18082</v>
      </c>
      <c r="E10102" s="36" t="s">
        <v>16819</v>
      </c>
      <c r="F10102" s="36" t="s">
        <v>18032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8332</v>
      </c>
      <c r="C10103" s="36" t="s">
        <v>188</v>
      </c>
      <c r="D10103" s="36" t="s">
        <v>18083</v>
      </c>
      <c r="E10103" s="36" t="s">
        <v>16819</v>
      </c>
      <c r="F10103" s="36" t="s">
        <v>18032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8333</v>
      </c>
      <c r="C10104" s="36" t="s">
        <v>188</v>
      </c>
      <c r="D10104" s="36" t="s">
        <v>18084</v>
      </c>
      <c r="E10104" s="36" t="s">
        <v>16819</v>
      </c>
      <c r="F10104" s="36" t="s">
        <v>18032</v>
      </c>
      <c r="G10104" s="36" t="s">
        <v>123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8334</v>
      </c>
      <c r="C10105" s="36" t="s">
        <v>188</v>
      </c>
      <c r="D10105" s="36" t="s">
        <v>18085</v>
      </c>
      <c r="E10105" s="36" t="s">
        <v>16819</v>
      </c>
      <c r="F10105" s="36" t="s">
        <v>18032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8335</v>
      </c>
      <c r="C10106" s="36" t="s">
        <v>188</v>
      </c>
      <c r="D10106" s="36" t="s">
        <v>18086</v>
      </c>
      <c r="E10106" s="36" t="s">
        <v>16819</v>
      </c>
      <c r="F10106" s="36" t="s">
        <v>18032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8336</v>
      </c>
      <c r="C10107" s="36" t="s">
        <v>188</v>
      </c>
      <c r="D10107" s="36" t="s">
        <v>18087</v>
      </c>
      <c r="E10107" s="36" t="s">
        <v>16819</v>
      </c>
      <c r="F10107" s="36" t="s">
        <v>18032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8337</v>
      </c>
      <c r="C10108" s="36" t="s">
        <v>188</v>
      </c>
      <c r="D10108" s="36" t="s">
        <v>18088</v>
      </c>
      <c r="E10108" s="36" t="s">
        <v>16821</v>
      </c>
      <c r="F10108" s="36" t="s">
        <v>18032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8338</v>
      </c>
      <c r="C10109" s="36" t="s">
        <v>188</v>
      </c>
      <c r="D10109" s="36" t="s">
        <v>18089</v>
      </c>
      <c r="E10109" s="36" t="s">
        <v>16819</v>
      </c>
      <c r="F10109" s="36" t="s">
        <v>18032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8339</v>
      </c>
      <c r="C10110" s="36" t="s">
        <v>188</v>
      </c>
      <c r="D10110" s="36" t="s">
        <v>18090</v>
      </c>
      <c r="E10110" s="36" t="s">
        <v>16822</v>
      </c>
      <c r="F10110" s="36" t="s">
        <v>18032</v>
      </c>
      <c r="G10110" s="36" t="s">
        <v>123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8340</v>
      </c>
      <c r="C10111" s="36" t="s">
        <v>188</v>
      </c>
      <c r="D10111" s="36" t="s">
        <v>18091</v>
      </c>
      <c r="E10111" s="36" t="s">
        <v>16821</v>
      </c>
      <c r="F10111" s="36" t="s">
        <v>18032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8341</v>
      </c>
      <c r="C10112" s="36" t="s">
        <v>188</v>
      </c>
      <c r="D10112" s="36" t="s">
        <v>18092</v>
      </c>
      <c r="E10112" s="36" t="s">
        <v>16821</v>
      </c>
      <c r="F10112" s="36" t="s">
        <v>18032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26951</v>
      </c>
      <c r="C10113" s="36" t="s">
        <v>188</v>
      </c>
      <c r="D10113" s="36" t="s">
        <v>18151</v>
      </c>
      <c r="E10113" s="36" t="s">
        <v>16912</v>
      </c>
      <c r="F10113" s="36" t="s">
        <v>18032</v>
      </c>
      <c r="G10113" s="36" t="s">
        <v>123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8342</v>
      </c>
      <c r="C10114" s="36" t="s">
        <v>188</v>
      </c>
      <c r="D10114" s="36" t="s">
        <v>18093</v>
      </c>
      <c r="E10114" s="36" t="s">
        <v>16821</v>
      </c>
      <c r="F10114" s="36" t="s">
        <v>18032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7076</v>
      </c>
      <c r="B10115" s="36" t="s">
        <v>7163</v>
      </c>
      <c r="C10115" s="36" t="s">
        <v>188</v>
      </c>
      <c r="D10115" s="36" t="s">
        <v>17059</v>
      </c>
      <c r="E10115" s="36" t="s">
        <v>16819</v>
      </c>
      <c r="F10115" s="36" t="s">
        <v>18032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/>
      <c r="B10116" s="36" t="s">
        <v>8343</v>
      </c>
      <c r="C10116" s="36" t="s">
        <v>188</v>
      </c>
      <c r="D10116" s="36" t="s">
        <v>18243</v>
      </c>
      <c r="E10116" s="36" t="s">
        <v>16874</v>
      </c>
      <c r="F10116" s="36" t="s">
        <v>18032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12373</v>
      </c>
      <c r="C10117" s="36" t="s">
        <v>188</v>
      </c>
      <c r="D10117" s="36" t="s">
        <v>18094</v>
      </c>
      <c r="E10117" s="36" t="s">
        <v>18095</v>
      </c>
      <c r="F10117" s="36" t="s">
        <v>18032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8344</v>
      </c>
      <c r="C10118" s="36" t="s">
        <v>188</v>
      </c>
      <c r="D10118" s="36" t="s">
        <v>18096</v>
      </c>
      <c r="E10118" s="36" t="s">
        <v>16957</v>
      </c>
      <c r="F10118" s="36" t="s">
        <v>18032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8345</v>
      </c>
      <c r="C10119" s="36" t="s">
        <v>188</v>
      </c>
      <c r="D10119" s="36" t="s">
        <v>18097</v>
      </c>
      <c r="E10119" s="36" t="s">
        <v>16821</v>
      </c>
      <c r="F10119" s="36" t="s">
        <v>18032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16349</v>
      </c>
      <c r="C10120" s="36" t="s">
        <v>188</v>
      </c>
      <c r="D10120" s="36" t="s">
        <v>18098</v>
      </c>
      <c r="E10120" s="36" t="s">
        <v>16916</v>
      </c>
      <c r="F10120" s="36" t="s">
        <v>18032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12889</v>
      </c>
      <c r="C10121" s="36" t="s">
        <v>188</v>
      </c>
      <c r="D10121" s="36" t="s">
        <v>18099</v>
      </c>
      <c r="E10121" s="36" t="s">
        <v>16957</v>
      </c>
      <c r="F10121" s="36" t="s">
        <v>18032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8346</v>
      </c>
      <c r="C10122" s="36" t="s">
        <v>188</v>
      </c>
      <c r="D10122" s="36" t="s">
        <v>18100</v>
      </c>
      <c r="E10122" s="36" t="s">
        <v>16821</v>
      </c>
      <c r="F10122" s="36" t="s">
        <v>18032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16350</v>
      </c>
      <c r="C10123" s="36" t="s">
        <v>188</v>
      </c>
      <c r="D10123" s="36" t="s">
        <v>18101</v>
      </c>
      <c r="E10123" s="36" t="s">
        <v>16821</v>
      </c>
      <c r="F10123" s="36" t="s">
        <v>18032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8347</v>
      </c>
      <c r="C10124" s="36" t="s">
        <v>188</v>
      </c>
      <c r="D10124" s="36" t="s">
        <v>18102</v>
      </c>
      <c r="E10124" s="36" t="s">
        <v>16823</v>
      </c>
      <c r="F10124" s="36" t="s">
        <v>18032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16351</v>
      </c>
      <c r="C10125" s="36" t="s">
        <v>188</v>
      </c>
      <c r="D10125" s="36" t="s">
        <v>18103</v>
      </c>
      <c r="E10125" s="36" t="s">
        <v>16822</v>
      </c>
      <c r="F10125" s="36" t="s">
        <v>18032</v>
      </c>
      <c r="G10125" s="36" t="s">
        <v>123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8348</v>
      </c>
      <c r="C10126" s="36" t="s">
        <v>188</v>
      </c>
      <c r="D10126" s="36" t="s">
        <v>18104</v>
      </c>
      <c r="E10126" s="36" t="s">
        <v>16821</v>
      </c>
      <c r="F10126" s="36" t="s">
        <v>18032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8349</v>
      </c>
      <c r="C10127" s="36" t="s">
        <v>188</v>
      </c>
      <c r="D10127" s="36" t="s">
        <v>18105</v>
      </c>
      <c r="E10127" s="36" t="s">
        <v>16822</v>
      </c>
      <c r="F10127" s="36" t="s">
        <v>18032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16352</v>
      </c>
      <c r="C10128" s="36" t="s">
        <v>188</v>
      </c>
      <c r="D10128" s="36" t="s">
        <v>18106</v>
      </c>
      <c r="E10128" s="36" t="s">
        <v>16960</v>
      </c>
      <c r="F10128" s="36" t="s">
        <v>18032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12890</v>
      </c>
      <c r="C10129" s="36" t="s">
        <v>188</v>
      </c>
      <c r="D10129" s="36" t="s">
        <v>18107</v>
      </c>
      <c r="E10129" s="36" t="s">
        <v>16960</v>
      </c>
      <c r="F10129" s="36" t="s">
        <v>18032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8350</v>
      </c>
      <c r="C10130" s="36" t="s">
        <v>188</v>
      </c>
      <c r="D10130" s="36" t="s">
        <v>18108</v>
      </c>
      <c r="E10130" s="36" t="s">
        <v>16957</v>
      </c>
      <c r="F10130" s="36" t="s">
        <v>18032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14189</v>
      </c>
      <c r="C10131" s="36" t="s">
        <v>188</v>
      </c>
      <c r="D10131" s="36" t="s">
        <v>18109</v>
      </c>
      <c r="E10131" s="36" t="s">
        <v>16960</v>
      </c>
      <c r="F10131" s="36" t="s">
        <v>18032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8351</v>
      </c>
      <c r="C10132" s="36" t="s">
        <v>188</v>
      </c>
      <c r="D10132" s="36" t="s">
        <v>18110</v>
      </c>
      <c r="E10132" s="36" t="s">
        <v>16960</v>
      </c>
      <c r="F10132" s="36" t="s">
        <v>18032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8352</v>
      </c>
      <c r="C10133" s="36" t="s">
        <v>188</v>
      </c>
      <c r="D10133" s="36" t="s">
        <v>18111</v>
      </c>
      <c r="E10133" s="36" t="s">
        <v>16957</v>
      </c>
      <c r="F10133" s="36" t="s">
        <v>18032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14885</v>
      </c>
      <c r="C10134" s="36" t="s">
        <v>188</v>
      </c>
      <c r="D10134" s="36" t="s">
        <v>18112</v>
      </c>
      <c r="E10134" s="36" t="s">
        <v>16960</v>
      </c>
      <c r="F10134" s="36" t="s">
        <v>18032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13838</v>
      </c>
      <c r="C10135" s="36" t="s">
        <v>188</v>
      </c>
      <c r="D10135" s="36" t="s">
        <v>18113</v>
      </c>
      <c r="E10135" s="36" t="s">
        <v>16960</v>
      </c>
      <c r="F10135" s="36" t="s">
        <v>18032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14190</v>
      </c>
      <c r="C10136" s="36" t="s">
        <v>188</v>
      </c>
      <c r="D10136" s="36" t="s">
        <v>18114</v>
      </c>
      <c r="E10136" s="36" t="s">
        <v>16960</v>
      </c>
      <c r="F10136" s="36" t="s">
        <v>18032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13895</v>
      </c>
      <c r="C10137" s="36" t="s">
        <v>188</v>
      </c>
      <c r="D10137" s="36" t="s">
        <v>18115</v>
      </c>
      <c r="E10137" s="36" t="s">
        <v>16960</v>
      </c>
      <c r="F10137" s="36" t="s">
        <v>18032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15256</v>
      </c>
      <c r="C10138" s="36" t="s">
        <v>188</v>
      </c>
      <c r="D10138" s="36" t="s">
        <v>18116</v>
      </c>
      <c r="E10138" s="36" t="s">
        <v>16824</v>
      </c>
      <c r="F10138" s="36" t="s">
        <v>18032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7374</v>
      </c>
      <c r="C10139" s="36" t="s">
        <v>188</v>
      </c>
      <c r="D10139" s="36" t="s">
        <v>18117</v>
      </c>
      <c r="E10139" s="36" t="s">
        <v>16823</v>
      </c>
      <c r="F10139" s="36" t="s">
        <v>18032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16353</v>
      </c>
      <c r="C10140" s="36" t="s">
        <v>188</v>
      </c>
      <c r="D10140" s="36" t="s">
        <v>18118</v>
      </c>
      <c r="E10140" s="36" t="s">
        <v>16916</v>
      </c>
      <c r="F10140" s="36" t="s">
        <v>18032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20493</v>
      </c>
      <c r="C10141" s="36" t="s">
        <v>188</v>
      </c>
      <c r="D10141" s="36" t="s">
        <v>18153</v>
      </c>
      <c r="E10141" s="36" t="s">
        <v>16824</v>
      </c>
      <c r="F10141" s="36" t="s">
        <v>18032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16354</v>
      </c>
      <c r="C10142" s="36" t="s">
        <v>188</v>
      </c>
      <c r="D10142" s="36" t="s">
        <v>18119</v>
      </c>
      <c r="E10142" s="36" t="s">
        <v>16916</v>
      </c>
      <c r="F10142" s="36" t="s">
        <v>18032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14291</v>
      </c>
      <c r="C10143" s="36" t="s">
        <v>188</v>
      </c>
      <c r="D10143" s="36" t="s">
        <v>18120</v>
      </c>
      <c r="E10143" s="36" t="s">
        <v>16823</v>
      </c>
      <c r="F10143" s="36" t="s">
        <v>18032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12374</v>
      </c>
      <c r="C10144" s="36" t="s">
        <v>188</v>
      </c>
      <c r="D10144" s="36" t="s">
        <v>18121</v>
      </c>
      <c r="E10144" s="36" t="s">
        <v>16874</v>
      </c>
      <c r="F10144" s="36" t="s">
        <v>18032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12891</v>
      </c>
      <c r="C10145" s="36" t="s">
        <v>188</v>
      </c>
      <c r="D10145" s="36" t="s">
        <v>18122</v>
      </c>
      <c r="E10145" s="36" t="s">
        <v>16823</v>
      </c>
      <c r="F10145" s="36" t="s">
        <v>18032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16355</v>
      </c>
      <c r="C10146" s="36" t="s">
        <v>188</v>
      </c>
      <c r="D10146" s="36" t="s">
        <v>18124</v>
      </c>
      <c r="E10146" s="36" t="s">
        <v>16912</v>
      </c>
      <c r="F10146" s="36" t="s">
        <v>18032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12375</v>
      </c>
      <c r="C10147" s="36" t="s">
        <v>188</v>
      </c>
      <c r="D10147" s="36" t="s">
        <v>18125</v>
      </c>
      <c r="E10147" s="36" t="s">
        <v>16916</v>
      </c>
      <c r="F10147" s="36" t="s">
        <v>18032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16356</v>
      </c>
      <c r="C10148" s="36" t="s">
        <v>188</v>
      </c>
      <c r="D10148" s="36" t="s">
        <v>18126</v>
      </c>
      <c r="E10148" s="36" t="s">
        <v>16875</v>
      </c>
      <c r="F10148" s="36" t="s">
        <v>18032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14886</v>
      </c>
      <c r="C10149" s="36" t="s">
        <v>188</v>
      </c>
      <c r="D10149" s="36" t="s">
        <v>18127</v>
      </c>
      <c r="E10149" s="36" t="s">
        <v>16912</v>
      </c>
      <c r="F10149" s="36" t="s">
        <v>18032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16357</v>
      </c>
      <c r="C10150" s="36" t="s">
        <v>188</v>
      </c>
      <c r="D10150" s="36" t="s">
        <v>18128</v>
      </c>
      <c r="E10150" s="36" t="s">
        <v>16875</v>
      </c>
      <c r="F10150" s="36" t="s">
        <v>18032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20494</v>
      </c>
      <c r="C10151" s="36" t="s">
        <v>188</v>
      </c>
      <c r="D10151" s="36" t="s">
        <v>18154</v>
      </c>
      <c r="E10151" s="36" t="s">
        <v>16912</v>
      </c>
      <c r="F10151" s="36" t="s">
        <v>18032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19552</v>
      </c>
      <c r="C10152" s="36" t="s">
        <v>188</v>
      </c>
      <c r="D10152" s="36" t="s">
        <v>18188</v>
      </c>
      <c r="E10152" s="36" t="s">
        <v>16951</v>
      </c>
      <c r="F10152" s="36" t="s">
        <v>18032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20668</v>
      </c>
      <c r="C10153" s="36" t="s">
        <v>188</v>
      </c>
      <c r="D10153" s="36" t="s">
        <v>18155</v>
      </c>
      <c r="E10153" s="36" t="s">
        <v>16912</v>
      </c>
      <c r="F10153" s="36" t="s">
        <v>18032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20669</v>
      </c>
      <c r="C10154" s="36" t="s">
        <v>188</v>
      </c>
      <c r="D10154" s="36" t="s">
        <v>18189</v>
      </c>
      <c r="E10154" s="36" t="s">
        <v>16824</v>
      </c>
      <c r="F10154" s="36" t="s">
        <v>18032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20670</v>
      </c>
      <c r="C10155" s="36" t="s">
        <v>188</v>
      </c>
      <c r="D10155" s="36" t="s">
        <v>18190</v>
      </c>
      <c r="E10155" s="36" t="s">
        <v>16842</v>
      </c>
      <c r="F10155" s="36" t="s">
        <v>18032</v>
      </c>
      <c r="G10155" s="36" t="s">
        <v>123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21366</v>
      </c>
      <c r="C10156" s="36" t="s">
        <v>188</v>
      </c>
      <c r="D10156" s="36" t="s">
        <v>18156</v>
      </c>
      <c r="E10156" s="36" t="s">
        <v>16842</v>
      </c>
      <c r="F10156" s="36" t="s">
        <v>18032</v>
      </c>
      <c r="G10156" s="36" t="s">
        <v>123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18982</v>
      </c>
      <c r="C10157" s="36" t="s">
        <v>188</v>
      </c>
      <c r="D10157" s="36" t="s">
        <v>18157</v>
      </c>
      <c r="E10157" s="36" t="s">
        <v>16951</v>
      </c>
      <c r="F10157" s="36" t="s">
        <v>18032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20495</v>
      </c>
      <c r="C10158" s="36" t="s">
        <v>188</v>
      </c>
      <c r="D10158" s="36" t="s">
        <v>18191</v>
      </c>
      <c r="E10158" s="36" t="s">
        <v>16917</v>
      </c>
      <c r="F10158" s="36" t="s">
        <v>18032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21367</v>
      </c>
      <c r="C10159" s="36" t="s">
        <v>188</v>
      </c>
      <c r="D10159" s="36" t="s">
        <v>18158</v>
      </c>
      <c r="E10159" s="36" t="s">
        <v>16964</v>
      </c>
      <c r="F10159" s="36" t="s">
        <v>18032</v>
      </c>
      <c r="G10159" s="36" t="s">
        <v>123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19553</v>
      </c>
      <c r="C10160" s="36" t="s">
        <v>188</v>
      </c>
      <c r="D10160" s="36" t="s">
        <v>18159</v>
      </c>
      <c r="E10160" s="36" t="s">
        <v>16824</v>
      </c>
      <c r="F10160" s="36" t="s">
        <v>18032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20671</v>
      </c>
      <c r="C10161" s="36" t="s">
        <v>188</v>
      </c>
      <c r="D10161" s="36" t="s">
        <v>18192</v>
      </c>
      <c r="E10161" s="36" t="s">
        <v>16964</v>
      </c>
      <c r="F10161" s="36" t="s">
        <v>18032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22633</v>
      </c>
      <c r="C10162" s="36" t="s">
        <v>188</v>
      </c>
      <c r="D10162" s="36" t="s">
        <v>17275</v>
      </c>
      <c r="E10162" s="36" t="s">
        <v>20241</v>
      </c>
      <c r="F10162" s="36" t="s">
        <v>18841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20672</v>
      </c>
      <c r="C10163" s="36" t="s">
        <v>188</v>
      </c>
      <c r="D10163" s="36" t="s">
        <v>18160</v>
      </c>
      <c r="E10163" s="36" t="s">
        <v>16848</v>
      </c>
      <c r="F10163" s="36" t="s">
        <v>18032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20673</v>
      </c>
      <c r="C10164" s="36" t="s">
        <v>188</v>
      </c>
      <c r="D10164" s="36" t="s">
        <v>18193</v>
      </c>
      <c r="E10164" s="36" t="s">
        <v>16845</v>
      </c>
      <c r="F10164" s="36" t="s">
        <v>18032</v>
      </c>
      <c r="G10164" s="36" t="s">
        <v>123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20674</v>
      </c>
      <c r="C10165" s="36" t="s">
        <v>188</v>
      </c>
      <c r="D10165" s="36" t="s">
        <v>18161</v>
      </c>
      <c r="E10165" s="36" t="s">
        <v>16845</v>
      </c>
      <c r="F10165" s="36" t="s">
        <v>18032</v>
      </c>
      <c r="G10165" s="36" t="s">
        <v>123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20675</v>
      </c>
      <c r="C10166" s="36" t="s">
        <v>188</v>
      </c>
      <c r="D10166" s="36" t="s">
        <v>18194</v>
      </c>
      <c r="E10166" s="36" t="s">
        <v>16914</v>
      </c>
      <c r="F10166" s="36" t="s">
        <v>18032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20676</v>
      </c>
      <c r="C10167" s="36" t="s">
        <v>188</v>
      </c>
      <c r="D10167" s="36" t="s">
        <v>18162</v>
      </c>
      <c r="E10167" s="36" t="s">
        <v>16921</v>
      </c>
      <c r="F10167" s="36" t="s">
        <v>18032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21368</v>
      </c>
      <c r="C10168" s="36" t="s">
        <v>188</v>
      </c>
      <c r="D10168" s="36" t="s">
        <v>18195</v>
      </c>
      <c r="E10168" s="36" t="s">
        <v>16876</v>
      </c>
      <c r="F10168" s="36" t="s">
        <v>18032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21543</v>
      </c>
      <c r="C10169" s="36" t="s">
        <v>188</v>
      </c>
      <c r="D10169" s="36" t="s">
        <v>18163</v>
      </c>
      <c r="E10169" s="36" t="s">
        <v>16825</v>
      </c>
      <c r="F10169" s="36" t="s">
        <v>18032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21369</v>
      </c>
      <c r="C10170" s="36" t="s">
        <v>188</v>
      </c>
      <c r="D10170" s="36" t="s">
        <v>18196</v>
      </c>
      <c r="E10170" s="36" t="s">
        <v>16920</v>
      </c>
      <c r="F10170" s="36" t="s">
        <v>18032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21370</v>
      </c>
      <c r="C10171" s="36" t="s">
        <v>188</v>
      </c>
      <c r="D10171" s="36" t="s">
        <v>18164</v>
      </c>
      <c r="E10171" s="36" t="s">
        <v>17231</v>
      </c>
      <c r="F10171" s="36" t="s">
        <v>18032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21731</v>
      </c>
      <c r="C10172" s="36" t="s">
        <v>188</v>
      </c>
      <c r="D10172" s="36" t="s">
        <v>18197</v>
      </c>
      <c r="E10172" s="36" t="s">
        <v>17359</v>
      </c>
      <c r="F10172" s="36" t="s">
        <v>18032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21732</v>
      </c>
      <c r="C10173" s="36" t="s">
        <v>188</v>
      </c>
      <c r="D10173" s="36" t="s">
        <v>18165</v>
      </c>
      <c r="E10173" s="36" t="s">
        <v>16923</v>
      </c>
      <c r="F10173" s="36" t="s">
        <v>18032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19221</v>
      </c>
      <c r="C10174" s="36" t="s">
        <v>188</v>
      </c>
      <c r="D10174" s="36" t="s">
        <v>18198</v>
      </c>
      <c r="E10174" s="36" t="s">
        <v>16879</v>
      </c>
      <c r="F10174" s="36" t="s">
        <v>18032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21733</v>
      </c>
      <c r="C10175" s="36" t="s">
        <v>188</v>
      </c>
      <c r="D10175" s="36" t="s">
        <v>21493</v>
      </c>
      <c r="E10175" s="36" t="s">
        <v>16924</v>
      </c>
      <c r="F10175" s="36" t="s">
        <v>18032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21734</v>
      </c>
      <c r="C10176" s="36" t="s">
        <v>188</v>
      </c>
      <c r="D10176" s="36" t="s">
        <v>20535</v>
      </c>
      <c r="E10176" s="36" t="s">
        <v>16826</v>
      </c>
      <c r="F10176" s="36" t="s">
        <v>18032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22634</v>
      </c>
      <c r="C10177" s="36" t="s">
        <v>188</v>
      </c>
      <c r="D10177" s="36" t="s">
        <v>17705</v>
      </c>
      <c r="E10177" s="36" t="s">
        <v>20814</v>
      </c>
      <c r="F10177" s="36" t="s">
        <v>18841</v>
      </c>
      <c r="G10177" s="36" t="s">
        <v>123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21900</v>
      </c>
      <c r="C10178" s="36" t="s">
        <v>188</v>
      </c>
      <c r="D10178" s="36" t="s">
        <v>21129</v>
      </c>
      <c r="E10178" s="36" t="s">
        <v>17309</v>
      </c>
      <c r="F10178" s="36" t="s">
        <v>18032</v>
      </c>
      <c r="G10178" s="36" t="s">
        <v>123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21544</v>
      </c>
      <c r="C10179" s="36" t="s">
        <v>188</v>
      </c>
      <c r="D10179" s="36" t="s">
        <v>20883</v>
      </c>
      <c r="E10179" s="36" t="s">
        <v>16927</v>
      </c>
      <c r="F10179" s="36" t="s">
        <v>18032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22553</v>
      </c>
      <c r="C10180" s="36" t="s">
        <v>188</v>
      </c>
      <c r="D10180" s="36" t="s">
        <v>22249</v>
      </c>
      <c r="E10180" s="36" t="s">
        <v>16973</v>
      </c>
      <c r="F10180" s="36" t="s">
        <v>18032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21735</v>
      </c>
      <c r="C10181" s="36" t="s">
        <v>188</v>
      </c>
      <c r="D10181" s="36" t="s">
        <v>21089</v>
      </c>
      <c r="E10181" s="36" t="s">
        <v>16973</v>
      </c>
      <c r="F10181" s="36" t="s">
        <v>18032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22554</v>
      </c>
      <c r="C10182" s="36" t="s">
        <v>188</v>
      </c>
      <c r="D10182" s="36" t="s">
        <v>22322</v>
      </c>
      <c r="E10182" s="36" t="s">
        <v>17172</v>
      </c>
      <c r="F10182" s="36" t="s">
        <v>18032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22555</v>
      </c>
      <c r="C10183" s="36" t="s">
        <v>188</v>
      </c>
      <c r="D10183" s="36" t="s">
        <v>21091</v>
      </c>
      <c r="E10183" s="36" t="s">
        <v>17546</v>
      </c>
      <c r="F10183" s="36" t="s">
        <v>18032</v>
      </c>
      <c r="G10183" s="36" t="s">
        <v>123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22754</v>
      </c>
      <c r="C10184" s="36" t="s">
        <v>188</v>
      </c>
      <c r="D10184" s="36" t="s">
        <v>22324</v>
      </c>
      <c r="E10184" s="36" t="s">
        <v>17053</v>
      </c>
      <c r="F10184" s="36" t="s">
        <v>18032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21901</v>
      </c>
      <c r="C10185" s="36" t="s">
        <v>188</v>
      </c>
      <c r="D10185" s="36" t="s">
        <v>21093</v>
      </c>
      <c r="E10185" s="36" t="s">
        <v>17236</v>
      </c>
      <c r="F10185" s="36" t="s">
        <v>18032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23207</v>
      </c>
      <c r="C10186" s="36" t="s">
        <v>188</v>
      </c>
      <c r="D10186" s="36" t="s">
        <v>22326</v>
      </c>
      <c r="E10186" s="36" t="s">
        <v>16932</v>
      </c>
      <c r="F10186" s="36" t="s">
        <v>18032</v>
      </c>
      <c r="G10186" s="36" t="s">
        <v>123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22755</v>
      </c>
      <c r="C10187" s="36" t="s">
        <v>188</v>
      </c>
      <c r="D10187" s="36" t="s">
        <v>21095</v>
      </c>
      <c r="E10187" s="36" t="s">
        <v>17174</v>
      </c>
      <c r="F10187" s="36" t="s">
        <v>18032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22756</v>
      </c>
      <c r="C10188" s="36" t="s">
        <v>188</v>
      </c>
      <c r="D10188" s="36" t="s">
        <v>22328</v>
      </c>
      <c r="E10188" s="36" t="s">
        <v>17035</v>
      </c>
      <c r="F10188" s="36" t="s">
        <v>18032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22379</v>
      </c>
      <c r="C10189" s="36" t="s">
        <v>188</v>
      </c>
      <c r="D10189" s="36" t="s">
        <v>20537</v>
      </c>
      <c r="E10189" s="36" t="s">
        <v>16969</v>
      </c>
      <c r="F10189" s="36" t="s">
        <v>18032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23657</v>
      </c>
      <c r="C10190" s="36" t="s">
        <v>188</v>
      </c>
      <c r="D10190" s="36" t="s">
        <v>22330</v>
      </c>
      <c r="E10190" s="36" t="s">
        <v>17055</v>
      </c>
      <c r="F10190" s="36" t="s">
        <v>18032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22757</v>
      </c>
      <c r="C10191" s="36" t="s">
        <v>188</v>
      </c>
      <c r="D10191" s="36" t="s">
        <v>21098</v>
      </c>
      <c r="E10191" s="36" t="s">
        <v>17755</v>
      </c>
      <c r="F10191" s="36" t="s">
        <v>18032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23820</v>
      </c>
      <c r="C10192" s="36" t="s">
        <v>188</v>
      </c>
      <c r="D10192" s="36" t="s">
        <v>22332</v>
      </c>
      <c r="E10192" s="36" t="s">
        <v>17025</v>
      </c>
      <c r="F10192" s="36" t="s">
        <v>18032</v>
      </c>
      <c r="G10192" s="36" t="s">
        <v>123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21545</v>
      </c>
      <c r="C10193" s="36" t="s">
        <v>188</v>
      </c>
      <c r="D10193" s="36" t="s">
        <v>21100</v>
      </c>
      <c r="E10193" s="36" t="s">
        <v>17544</v>
      </c>
      <c r="F10193" s="36" t="s">
        <v>18032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23398</v>
      </c>
      <c r="C10194" s="36" t="s">
        <v>188</v>
      </c>
      <c r="D10194" s="36" t="s">
        <v>22334</v>
      </c>
      <c r="E10194" s="36" t="s">
        <v>17283</v>
      </c>
      <c r="F10194" s="36" t="s">
        <v>18032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22380</v>
      </c>
      <c r="C10195" s="36" t="s">
        <v>188</v>
      </c>
      <c r="D10195" s="36" t="s">
        <v>21102</v>
      </c>
      <c r="E10195" s="36" t="s">
        <v>17425</v>
      </c>
      <c r="F10195" s="36" t="s">
        <v>18032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22973</v>
      </c>
      <c r="C10196" s="36" t="s">
        <v>188</v>
      </c>
      <c r="D10196" s="36" t="s">
        <v>22336</v>
      </c>
      <c r="E10196" s="36" t="s">
        <v>17976</v>
      </c>
      <c r="F10196" s="36" t="s">
        <v>18032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22381</v>
      </c>
      <c r="C10197" s="36" t="s">
        <v>188</v>
      </c>
      <c r="D10197" s="36" t="s">
        <v>21104</v>
      </c>
      <c r="E10197" s="36" t="s">
        <v>17438</v>
      </c>
      <c r="F10197" s="36" t="s">
        <v>18032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23399</v>
      </c>
      <c r="C10198" s="36" t="s">
        <v>188</v>
      </c>
      <c r="D10198" s="36" t="s">
        <v>22338</v>
      </c>
      <c r="E10198" s="36" t="s">
        <v>16833</v>
      </c>
      <c r="F10198" s="36" t="s">
        <v>18032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16358</v>
      </c>
      <c r="C10199" s="36" t="s">
        <v>188</v>
      </c>
      <c r="D10199" s="36" t="s">
        <v>18130</v>
      </c>
      <c r="E10199" s="36" t="s">
        <v>18186</v>
      </c>
      <c r="F10199" s="36" t="s">
        <v>18032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22382</v>
      </c>
      <c r="C10200" s="36" t="s">
        <v>188</v>
      </c>
      <c r="D10200" s="36" t="s">
        <v>21106</v>
      </c>
      <c r="E10200" s="36" t="s">
        <v>25037</v>
      </c>
      <c r="F10200" s="36" t="s">
        <v>18032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23208</v>
      </c>
      <c r="C10201" s="36" t="s">
        <v>188</v>
      </c>
      <c r="D10201" s="36" t="s">
        <v>22340</v>
      </c>
      <c r="E10201" s="36" t="s">
        <v>17095</v>
      </c>
      <c r="F10201" s="36" t="s">
        <v>18032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22383</v>
      </c>
      <c r="C10202" s="36" t="s">
        <v>188</v>
      </c>
      <c r="D10202" s="36" t="s">
        <v>21108</v>
      </c>
      <c r="E10202" s="36" t="s">
        <v>17473</v>
      </c>
      <c r="F10202" s="36" t="s">
        <v>18032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26488</v>
      </c>
      <c r="C10203" s="36" t="s">
        <v>188</v>
      </c>
      <c r="D10203" s="36" t="s">
        <v>24749</v>
      </c>
      <c r="E10203" s="36" t="s">
        <v>16819</v>
      </c>
      <c r="F10203" s="36" t="s">
        <v>18032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22758</v>
      </c>
      <c r="C10204" s="36" t="s">
        <v>188</v>
      </c>
      <c r="D10204" s="36" t="s">
        <v>22342</v>
      </c>
      <c r="E10204" s="36" t="s">
        <v>17534</v>
      </c>
      <c r="F10204" s="36" t="s">
        <v>18032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22384</v>
      </c>
      <c r="C10205" s="36" t="s">
        <v>188</v>
      </c>
      <c r="D10205" s="36" t="s">
        <v>21110</v>
      </c>
      <c r="E10205" s="36" t="s">
        <v>17343</v>
      </c>
      <c r="F10205" s="36" t="s">
        <v>18032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23209</v>
      </c>
      <c r="C10206" s="36" t="s">
        <v>188</v>
      </c>
      <c r="D10206" s="36" t="s">
        <v>22344</v>
      </c>
      <c r="E10206" s="36" t="s">
        <v>18511</v>
      </c>
      <c r="F10206" s="36" t="s">
        <v>18032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26105</v>
      </c>
      <c r="C10207" s="36" t="s">
        <v>188</v>
      </c>
      <c r="D10207" s="36" t="s">
        <v>22301</v>
      </c>
      <c r="E10207" s="36" t="s">
        <v>21644</v>
      </c>
      <c r="F10207" s="36" t="s">
        <v>18032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26919</v>
      </c>
      <c r="C10208" s="36" t="s">
        <v>188</v>
      </c>
      <c r="D10208" s="36" t="s">
        <v>22346</v>
      </c>
      <c r="E10208" s="36" t="s">
        <v>17607</v>
      </c>
      <c r="F10208" s="36" t="s">
        <v>18032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26920</v>
      </c>
      <c r="C10209" s="36" t="s">
        <v>188</v>
      </c>
      <c r="D10209" s="36" t="s">
        <v>22303</v>
      </c>
      <c r="E10209" s="36" t="s">
        <v>19940</v>
      </c>
      <c r="F10209" s="36" t="s">
        <v>18032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26921</v>
      </c>
      <c r="C10210" s="36" t="s">
        <v>188</v>
      </c>
      <c r="D10210" s="36" t="s">
        <v>26672</v>
      </c>
      <c r="E10210" s="36" t="s">
        <v>16968</v>
      </c>
      <c r="F10210" s="36" t="s">
        <v>18032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22385</v>
      </c>
      <c r="C10211" s="36" t="s">
        <v>188</v>
      </c>
      <c r="D10211" s="36" t="s">
        <v>22386</v>
      </c>
      <c r="E10211" s="36" t="s">
        <v>18357</v>
      </c>
      <c r="F10211" s="36" t="s">
        <v>18032</v>
      </c>
      <c r="G10211" s="36" t="s">
        <v>123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22387</v>
      </c>
      <c r="C10212" s="36" t="s">
        <v>188</v>
      </c>
      <c r="D10212" s="36" t="s">
        <v>22348</v>
      </c>
      <c r="E10212" s="36" t="s">
        <v>26922</v>
      </c>
      <c r="F10212" s="36" t="s">
        <v>18032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22388</v>
      </c>
      <c r="C10213" s="36" t="s">
        <v>188</v>
      </c>
      <c r="D10213" s="36" t="s">
        <v>22305</v>
      </c>
      <c r="E10213" s="36" t="s">
        <v>22389</v>
      </c>
      <c r="F10213" s="36" t="s">
        <v>18032</v>
      </c>
      <c r="G10213" s="36" t="s">
        <v>123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22390</v>
      </c>
      <c r="C10214" s="36" t="s">
        <v>188</v>
      </c>
      <c r="D10214" s="36" t="s">
        <v>22391</v>
      </c>
      <c r="E10214" s="36" t="s">
        <v>17744</v>
      </c>
      <c r="F10214" s="36" t="s">
        <v>18032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26489</v>
      </c>
      <c r="C10215" s="36" t="s">
        <v>188</v>
      </c>
      <c r="D10215" s="36" t="s">
        <v>24567</v>
      </c>
      <c r="E10215" s="36" t="s">
        <v>16819</v>
      </c>
      <c r="F10215" s="36" t="s">
        <v>18032</v>
      </c>
      <c r="G10215" s="36" t="s">
        <v>123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24109</v>
      </c>
      <c r="C10216" s="36" t="s">
        <v>188</v>
      </c>
      <c r="D10216" s="36" t="s">
        <v>22350</v>
      </c>
      <c r="E10216" s="36" t="s">
        <v>26923</v>
      </c>
      <c r="F10216" s="36" t="s">
        <v>18032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26924</v>
      </c>
      <c r="C10217" s="36" t="s">
        <v>188</v>
      </c>
      <c r="D10217" s="36" t="s">
        <v>23854</v>
      </c>
      <c r="E10217" s="36" t="s">
        <v>19876</v>
      </c>
      <c r="F10217" s="36" t="s">
        <v>18032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26925</v>
      </c>
      <c r="C10218" s="36" t="s">
        <v>188</v>
      </c>
      <c r="D10218" s="36" t="s">
        <v>22352</v>
      </c>
      <c r="E10218" s="36" t="s">
        <v>24654</v>
      </c>
      <c r="F10218" s="36" t="s">
        <v>18032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22392</v>
      </c>
      <c r="C10219" s="36" t="s">
        <v>188</v>
      </c>
      <c r="D10219" s="36" t="s">
        <v>22393</v>
      </c>
      <c r="E10219" s="36" t="s">
        <v>16995</v>
      </c>
      <c r="F10219" s="36" t="s">
        <v>18032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26106</v>
      </c>
      <c r="C10220" s="36" t="s">
        <v>188</v>
      </c>
      <c r="D10220" s="36" t="s">
        <v>22724</v>
      </c>
      <c r="E10220" s="36" t="s">
        <v>25724</v>
      </c>
      <c r="F10220" s="36" t="s">
        <v>18032</v>
      </c>
      <c r="G10220" s="36" t="s">
        <v>123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25892</v>
      </c>
      <c r="C10221" s="36" t="s">
        <v>188</v>
      </c>
      <c r="D10221" s="36" t="s">
        <v>24197</v>
      </c>
      <c r="E10221" s="36" t="s">
        <v>28042</v>
      </c>
      <c r="F10221" s="36" t="s">
        <v>18199</v>
      </c>
      <c r="G10221" s="36" t="s">
        <v>123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25893</v>
      </c>
      <c r="C10222" s="36" t="s">
        <v>188</v>
      </c>
      <c r="D10222" s="36" t="s">
        <v>24749</v>
      </c>
      <c r="E10222" s="36" t="s">
        <v>25894</v>
      </c>
      <c r="F10222" s="36" t="s">
        <v>18199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25575</v>
      </c>
      <c r="C10223" s="36" t="s">
        <v>188</v>
      </c>
      <c r="D10223" s="36" t="s">
        <v>23854</v>
      </c>
      <c r="E10223" s="36" t="s">
        <v>25576</v>
      </c>
      <c r="F10223" s="36" t="s">
        <v>18199</v>
      </c>
      <c r="G10223" s="36" t="s">
        <v>123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6501</v>
      </c>
      <c r="C10224" s="36" t="s">
        <v>188</v>
      </c>
      <c r="D10224" s="36" t="s">
        <v>17305</v>
      </c>
      <c r="E10224" s="36" t="s">
        <v>16819</v>
      </c>
      <c r="F10224" s="36" t="s">
        <v>18263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6502</v>
      </c>
      <c r="C10225" s="36" t="s">
        <v>188</v>
      </c>
      <c r="D10225" s="36" t="s">
        <v>18076</v>
      </c>
      <c r="E10225" s="36" t="s">
        <v>16819</v>
      </c>
      <c r="F10225" s="36" t="s">
        <v>18263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6503</v>
      </c>
      <c r="C10226" s="36" t="s">
        <v>188</v>
      </c>
      <c r="D10226" s="36" t="s">
        <v>17308</v>
      </c>
      <c r="E10226" s="36" t="s">
        <v>16912</v>
      </c>
      <c r="F10226" s="36" t="s">
        <v>18263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8656</v>
      </c>
      <c r="C10227" s="36" t="s">
        <v>188</v>
      </c>
      <c r="D10227" s="36" t="s">
        <v>18538</v>
      </c>
      <c r="E10227" s="36" t="s">
        <v>16957</v>
      </c>
      <c r="F10227" s="36" t="s">
        <v>18199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8657</v>
      </c>
      <c r="C10228" s="36" t="s">
        <v>188</v>
      </c>
      <c r="D10228" s="36" t="s">
        <v>18088</v>
      </c>
      <c r="E10228" s="36" t="s">
        <v>16957</v>
      </c>
      <c r="F10228" s="36" t="s">
        <v>18199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8658</v>
      </c>
      <c r="C10229" s="36" t="s">
        <v>188</v>
      </c>
      <c r="D10229" s="36" t="s">
        <v>18606</v>
      </c>
      <c r="E10229" s="36" t="s">
        <v>16824</v>
      </c>
      <c r="F10229" s="36" t="s">
        <v>18199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8659</v>
      </c>
      <c r="C10230" s="36" t="s">
        <v>188</v>
      </c>
      <c r="D10230" s="36" t="s">
        <v>18091</v>
      </c>
      <c r="E10230" s="36" t="s">
        <v>17225</v>
      </c>
      <c r="F10230" s="36" t="s">
        <v>18199</v>
      </c>
      <c r="G10230" s="36" t="s">
        <v>123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21434</v>
      </c>
      <c r="C10231" s="36" t="s">
        <v>188</v>
      </c>
      <c r="D10231" s="36" t="s">
        <v>18102</v>
      </c>
      <c r="E10231" s="36" t="s">
        <v>16875</v>
      </c>
      <c r="F10231" s="36" t="s">
        <v>18199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8660</v>
      </c>
      <c r="C10232" s="36" t="s">
        <v>188</v>
      </c>
      <c r="D10232" s="36" t="s">
        <v>18098</v>
      </c>
      <c r="E10232" s="36" t="s">
        <v>16862</v>
      </c>
      <c r="F10232" s="36" t="s">
        <v>18199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8661</v>
      </c>
      <c r="C10233" s="36" t="s">
        <v>188</v>
      </c>
      <c r="D10233" s="36" t="s">
        <v>18104</v>
      </c>
      <c r="E10233" s="36" t="s">
        <v>16916</v>
      </c>
      <c r="F10233" s="36" t="s">
        <v>18199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14431</v>
      </c>
      <c r="C10234" s="36" t="s">
        <v>188</v>
      </c>
      <c r="D10234" s="36" t="s">
        <v>18105</v>
      </c>
      <c r="E10234" s="36" t="s">
        <v>17028</v>
      </c>
      <c r="F10234" s="36" t="s">
        <v>18199</v>
      </c>
      <c r="G10234" s="36" t="s">
        <v>123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12376</v>
      </c>
      <c r="C10235" s="36" t="s">
        <v>188</v>
      </c>
      <c r="D10235" s="36" t="s">
        <v>18096</v>
      </c>
      <c r="E10235" s="36" t="s">
        <v>16951</v>
      </c>
      <c r="F10235" s="36" t="s">
        <v>18199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21566</v>
      </c>
      <c r="C10236" s="36" t="s">
        <v>188</v>
      </c>
      <c r="D10236" s="36" t="s">
        <v>18111</v>
      </c>
      <c r="E10236" s="36" t="s">
        <v>17326</v>
      </c>
      <c r="F10236" s="36" t="s">
        <v>18199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8662</v>
      </c>
      <c r="C10237" s="36" t="s">
        <v>188</v>
      </c>
      <c r="D10237" s="36" t="s">
        <v>18108</v>
      </c>
      <c r="E10237" s="36" t="s">
        <v>16838</v>
      </c>
      <c r="F10237" s="36" t="s">
        <v>18199</v>
      </c>
      <c r="G10237" s="36" t="s">
        <v>123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28043</v>
      </c>
      <c r="C10238" s="36" t="s">
        <v>188</v>
      </c>
      <c r="D10238" s="36" t="s">
        <v>18112</v>
      </c>
      <c r="E10238" s="36" t="s">
        <v>16917</v>
      </c>
      <c r="F10238" s="36" t="s">
        <v>18199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15241</v>
      </c>
      <c r="C10239" s="36" t="s">
        <v>188</v>
      </c>
      <c r="D10239" s="36" t="s">
        <v>18109</v>
      </c>
      <c r="E10239" s="36" t="s">
        <v>16921</v>
      </c>
      <c r="F10239" s="36" t="s">
        <v>18199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14115</v>
      </c>
      <c r="C10240" s="36" t="s">
        <v>188</v>
      </c>
      <c r="D10240" s="36" t="s">
        <v>18110</v>
      </c>
      <c r="E10240" s="36" t="s">
        <v>16845</v>
      </c>
      <c r="F10240" s="36" t="s">
        <v>18199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14432</v>
      </c>
      <c r="C10241" s="36" t="s">
        <v>188</v>
      </c>
      <c r="D10241" s="36" t="s">
        <v>18113</v>
      </c>
      <c r="E10241" s="36" t="s">
        <v>16917</v>
      </c>
      <c r="F10241" s="36" t="s">
        <v>18199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14116</v>
      </c>
      <c r="C10242" s="36" t="s">
        <v>188</v>
      </c>
      <c r="D10242" s="36" t="s">
        <v>18114</v>
      </c>
      <c r="E10242" s="36" t="s">
        <v>16964</v>
      </c>
      <c r="F10242" s="36" t="s">
        <v>18199</v>
      </c>
      <c r="G10242" s="36" t="s">
        <v>123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14433</v>
      </c>
      <c r="C10243" s="36" t="s">
        <v>188</v>
      </c>
      <c r="D10243" s="36" t="s">
        <v>18115</v>
      </c>
      <c r="E10243" s="36" t="s">
        <v>16964</v>
      </c>
      <c r="F10243" s="36" t="s">
        <v>18199</v>
      </c>
      <c r="G10243" s="36" t="s">
        <v>123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26310</v>
      </c>
      <c r="C10244" s="36" t="s">
        <v>188</v>
      </c>
      <c r="D10244" s="36" t="s">
        <v>18121</v>
      </c>
      <c r="E10244" s="36" t="s">
        <v>16878</v>
      </c>
      <c r="F10244" s="36" t="s">
        <v>18199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26311</v>
      </c>
      <c r="C10245" s="36" t="s">
        <v>188</v>
      </c>
      <c r="D10245" s="36" t="s">
        <v>18118</v>
      </c>
      <c r="E10245" s="36" t="s">
        <v>16879</v>
      </c>
      <c r="F10245" s="36" t="s">
        <v>18199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26312</v>
      </c>
      <c r="C10246" s="36" t="s">
        <v>188</v>
      </c>
      <c r="D10246" s="36" t="s">
        <v>18119</v>
      </c>
      <c r="E10246" s="36" t="s">
        <v>16881</v>
      </c>
      <c r="F10246" s="36" t="s">
        <v>18199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21567</v>
      </c>
      <c r="C10247" s="36" t="s">
        <v>188</v>
      </c>
      <c r="D10247" s="36" t="s">
        <v>18127</v>
      </c>
      <c r="E10247" s="36" t="s">
        <v>16876</v>
      </c>
      <c r="F10247" s="36" t="s">
        <v>18199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19805</v>
      </c>
      <c r="C10248" s="36" t="s">
        <v>188</v>
      </c>
      <c r="D10248" s="36" t="s">
        <v>18122</v>
      </c>
      <c r="E10248" s="36" t="s">
        <v>16845</v>
      </c>
      <c r="F10248" s="36" t="s">
        <v>18199</v>
      </c>
      <c r="G10248" s="36" t="s">
        <v>123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28044</v>
      </c>
      <c r="C10249" s="36" t="s">
        <v>188</v>
      </c>
      <c r="D10249" s="36" t="s">
        <v>18154</v>
      </c>
      <c r="E10249" s="36" t="s">
        <v>16877</v>
      </c>
      <c r="F10249" s="36" t="s">
        <v>18199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12377</v>
      </c>
      <c r="C10250" s="36" t="s">
        <v>188</v>
      </c>
      <c r="D10250" s="36" t="s">
        <v>18125</v>
      </c>
      <c r="E10250" s="36" t="s">
        <v>16876</v>
      </c>
      <c r="F10250" s="36" t="s">
        <v>18199</v>
      </c>
      <c r="G10250" s="36" t="s">
        <v>123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28045</v>
      </c>
      <c r="C10251" s="36" t="s">
        <v>188</v>
      </c>
      <c r="D10251" s="36" t="s">
        <v>18126</v>
      </c>
      <c r="E10251" s="36" t="s">
        <v>16850</v>
      </c>
      <c r="F10251" s="36" t="s">
        <v>18199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28046</v>
      </c>
      <c r="C10252" s="36" t="s">
        <v>188</v>
      </c>
      <c r="D10252" s="36" t="s">
        <v>18188</v>
      </c>
      <c r="E10252" s="36" t="s">
        <v>16877</v>
      </c>
      <c r="F10252" s="36" t="s">
        <v>18199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21959</v>
      </c>
      <c r="C10253" s="36" t="s">
        <v>188</v>
      </c>
      <c r="D10253" s="36" t="s">
        <v>18124</v>
      </c>
      <c r="E10253" s="36" t="s">
        <v>16825</v>
      </c>
      <c r="F10253" s="36" t="s">
        <v>18199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28047</v>
      </c>
      <c r="C10254" s="36" t="s">
        <v>188</v>
      </c>
      <c r="D10254" s="36" t="s">
        <v>18157</v>
      </c>
      <c r="E10254" s="36" t="s">
        <v>17357</v>
      </c>
      <c r="F10254" s="36" t="s">
        <v>18199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20533</v>
      </c>
      <c r="C10255" s="36" t="s">
        <v>188</v>
      </c>
      <c r="D10255" s="36" t="s">
        <v>18155</v>
      </c>
      <c r="E10255" s="36" t="s">
        <v>16879</v>
      </c>
      <c r="F10255" s="36" t="s">
        <v>18199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28048</v>
      </c>
      <c r="C10256" s="36" t="s">
        <v>188</v>
      </c>
      <c r="D10256" s="36" t="s">
        <v>18189</v>
      </c>
      <c r="E10256" s="36" t="s">
        <v>16924</v>
      </c>
      <c r="F10256" s="36" t="s">
        <v>18199</v>
      </c>
      <c r="G10256" s="36" t="s">
        <v>123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14117</v>
      </c>
      <c r="C10257" s="36" t="s">
        <v>188</v>
      </c>
      <c r="D10257" s="36" t="s">
        <v>18128</v>
      </c>
      <c r="E10257" s="36" t="s">
        <v>16881</v>
      </c>
      <c r="F10257" s="36" t="s">
        <v>18199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25895</v>
      </c>
      <c r="C10258" s="36" t="s">
        <v>188</v>
      </c>
      <c r="D10258" s="36" t="s">
        <v>18190</v>
      </c>
      <c r="E10258" s="36" t="s">
        <v>17357</v>
      </c>
      <c r="F10258" s="36" t="s">
        <v>18199</v>
      </c>
      <c r="G10258" s="36" t="s">
        <v>123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25577</v>
      </c>
      <c r="C10259" s="36" t="s">
        <v>188</v>
      </c>
      <c r="D10259" s="36" t="s">
        <v>18156</v>
      </c>
      <c r="E10259" s="36" t="s">
        <v>17357</v>
      </c>
      <c r="F10259" s="36" t="s">
        <v>18199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22567</v>
      </c>
      <c r="C10260" s="36" t="s">
        <v>188</v>
      </c>
      <c r="D10260" s="36" t="s">
        <v>18191</v>
      </c>
      <c r="E10260" s="36" t="s">
        <v>16826</v>
      </c>
      <c r="F10260" s="36" t="s">
        <v>18199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21568</v>
      </c>
      <c r="C10261" s="36" t="s">
        <v>188</v>
      </c>
      <c r="D10261" s="36" t="s">
        <v>18158</v>
      </c>
      <c r="E10261" s="36" t="s">
        <v>16852</v>
      </c>
      <c r="F10261" s="36" t="s">
        <v>18199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14434</v>
      </c>
      <c r="C10262" s="36" t="s">
        <v>188</v>
      </c>
      <c r="D10262" s="36" t="s">
        <v>18159</v>
      </c>
      <c r="E10262" s="36" t="s">
        <v>17170</v>
      </c>
      <c r="F10262" s="36" t="s">
        <v>18199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24515</v>
      </c>
      <c r="C10263" s="36" t="s">
        <v>188</v>
      </c>
      <c r="D10263" s="36" t="s">
        <v>18192</v>
      </c>
      <c r="E10263" s="36" t="s">
        <v>17141</v>
      </c>
      <c r="F10263" s="36" t="s">
        <v>18199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25896</v>
      </c>
      <c r="C10264" s="36" t="s">
        <v>188</v>
      </c>
      <c r="D10264" s="36" t="s">
        <v>18160</v>
      </c>
      <c r="E10264" s="36" t="s">
        <v>16927</v>
      </c>
      <c r="F10264" s="36" t="s">
        <v>18199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24781</v>
      </c>
      <c r="C10265" s="36" t="s">
        <v>188</v>
      </c>
      <c r="D10265" s="36" t="s">
        <v>18193</v>
      </c>
      <c r="E10265" s="36" t="s">
        <v>16885</v>
      </c>
      <c r="F10265" s="36" t="s">
        <v>18199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24782</v>
      </c>
      <c r="C10266" s="36" t="s">
        <v>188</v>
      </c>
      <c r="D10266" s="36" t="s">
        <v>18161</v>
      </c>
      <c r="E10266" s="36" t="s">
        <v>17022</v>
      </c>
      <c r="F10266" s="36" t="s">
        <v>18199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28049</v>
      </c>
      <c r="C10267" s="36" t="s">
        <v>188</v>
      </c>
      <c r="D10267" s="36" t="s">
        <v>18194</v>
      </c>
      <c r="E10267" s="36" t="s">
        <v>16841</v>
      </c>
      <c r="F10267" s="36" t="s">
        <v>18199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25897</v>
      </c>
      <c r="C10268" s="36" t="s">
        <v>188</v>
      </c>
      <c r="D10268" s="36" t="s">
        <v>18162</v>
      </c>
      <c r="E10268" s="36" t="s">
        <v>17106</v>
      </c>
      <c r="F10268" s="36" t="s">
        <v>18199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25578</v>
      </c>
      <c r="C10269" s="36" t="s">
        <v>188</v>
      </c>
      <c r="D10269" s="36" t="s">
        <v>18195</v>
      </c>
      <c r="E10269" s="36" t="s">
        <v>16975</v>
      </c>
      <c r="F10269" s="36" t="s">
        <v>18199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26313</v>
      </c>
      <c r="C10270" s="36" t="s">
        <v>188</v>
      </c>
      <c r="D10270" s="36" t="s">
        <v>18163</v>
      </c>
      <c r="E10270" s="36" t="s">
        <v>16827</v>
      </c>
      <c r="F10270" s="36" t="s">
        <v>18199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25579</v>
      </c>
      <c r="C10271" s="36" t="s">
        <v>188</v>
      </c>
      <c r="D10271" s="36" t="s">
        <v>18196</v>
      </c>
      <c r="E10271" s="36" t="s">
        <v>17290</v>
      </c>
      <c r="F10271" s="36" t="s">
        <v>18199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28050</v>
      </c>
      <c r="C10272" s="36" t="s">
        <v>188</v>
      </c>
      <c r="D10272" s="36" t="s">
        <v>18164</v>
      </c>
      <c r="E10272" s="36" t="s">
        <v>17290</v>
      </c>
      <c r="F10272" s="36" t="s">
        <v>18199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25580</v>
      </c>
      <c r="C10273" s="36" t="s">
        <v>188</v>
      </c>
      <c r="D10273" s="36" t="s">
        <v>18197</v>
      </c>
      <c r="E10273" s="36" t="s">
        <v>17412</v>
      </c>
      <c r="F10273" s="36" t="s">
        <v>18199</v>
      </c>
      <c r="G10273" s="36" t="s">
        <v>123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26314</v>
      </c>
      <c r="C10274" s="36" t="s">
        <v>188</v>
      </c>
      <c r="D10274" s="36" t="s">
        <v>18165</v>
      </c>
      <c r="E10274" s="36" t="s">
        <v>17174</v>
      </c>
      <c r="F10274" s="36" t="s">
        <v>18199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28051</v>
      </c>
      <c r="C10275" s="36" t="s">
        <v>188</v>
      </c>
      <c r="D10275" s="36" t="s">
        <v>18198</v>
      </c>
      <c r="E10275" s="36" t="s">
        <v>17035</v>
      </c>
      <c r="F10275" s="36" t="s">
        <v>18199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26315</v>
      </c>
      <c r="C10276" s="36" t="s">
        <v>188</v>
      </c>
      <c r="D10276" s="36" t="s">
        <v>21493</v>
      </c>
      <c r="E10276" s="36" t="s">
        <v>16828</v>
      </c>
      <c r="F10276" s="36" t="s">
        <v>18199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20534</v>
      </c>
      <c r="C10277" s="36" t="s">
        <v>188</v>
      </c>
      <c r="D10277" s="36" t="s">
        <v>20535</v>
      </c>
      <c r="E10277" s="36" t="s">
        <v>17032</v>
      </c>
      <c r="F10277" s="36" t="s">
        <v>18199</v>
      </c>
      <c r="G10277" s="36" t="s">
        <v>123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25581</v>
      </c>
      <c r="C10278" s="36" t="s">
        <v>188</v>
      </c>
      <c r="D10278" s="36" t="s">
        <v>21129</v>
      </c>
      <c r="E10278" s="36" t="s">
        <v>16936</v>
      </c>
      <c r="F10278" s="36" t="s">
        <v>18199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25255</v>
      </c>
      <c r="C10279" s="36" t="s">
        <v>188</v>
      </c>
      <c r="D10279" s="36" t="s">
        <v>20883</v>
      </c>
      <c r="E10279" s="36" t="s">
        <v>17241</v>
      </c>
      <c r="F10279" s="36" t="s">
        <v>18199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25256</v>
      </c>
      <c r="C10280" s="36" t="s">
        <v>188</v>
      </c>
      <c r="D10280" s="36" t="s">
        <v>22249</v>
      </c>
      <c r="E10280" s="36" t="s">
        <v>16843</v>
      </c>
      <c r="F10280" s="36" t="s">
        <v>18199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23004</v>
      </c>
      <c r="C10281" s="36" t="s">
        <v>188</v>
      </c>
      <c r="D10281" s="36" t="s">
        <v>22322</v>
      </c>
      <c r="E10281" s="36" t="s">
        <v>17565</v>
      </c>
      <c r="F10281" s="36" t="s">
        <v>18199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24159</v>
      </c>
      <c r="C10282" s="36" t="s">
        <v>188</v>
      </c>
      <c r="D10282" s="36" t="s">
        <v>22324</v>
      </c>
      <c r="E10282" s="36" t="s">
        <v>17115</v>
      </c>
      <c r="F10282" s="36" t="s">
        <v>18199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25257</v>
      </c>
      <c r="C10283" s="36" t="s">
        <v>188</v>
      </c>
      <c r="D10283" s="36" t="s">
        <v>21093</v>
      </c>
      <c r="E10283" s="36" t="s">
        <v>16832</v>
      </c>
      <c r="F10283" s="36" t="s">
        <v>18199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25258</v>
      </c>
      <c r="C10284" s="36" t="s">
        <v>188</v>
      </c>
      <c r="D10284" s="36" t="s">
        <v>21095</v>
      </c>
      <c r="E10284" s="36" t="s">
        <v>17445</v>
      </c>
      <c r="F10284" s="36" t="s">
        <v>18199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20536</v>
      </c>
      <c r="C10285" s="36" t="s">
        <v>188</v>
      </c>
      <c r="D10285" s="36" t="s">
        <v>20537</v>
      </c>
      <c r="E10285" s="36" t="s">
        <v>17009</v>
      </c>
      <c r="F10285" s="36" t="s">
        <v>18199</v>
      </c>
      <c r="G10285" s="36" t="s">
        <v>123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25582</v>
      </c>
      <c r="C10286" s="36" t="s">
        <v>188</v>
      </c>
      <c r="D10286" s="36" t="s">
        <v>22330</v>
      </c>
      <c r="E10286" s="36" t="s">
        <v>18168</v>
      </c>
      <c r="F10286" s="36" t="s">
        <v>18199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25259</v>
      </c>
      <c r="C10287" s="36" t="s">
        <v>188</v>
      </c>
      <c r="D10287" s="36" t="s">
        <v>21098</v>
      </c>
      <c r="E10287" s="36" t="s">
        <v>18509</v>
      </c>
      <c r="F10287" s="36" t="s">
        <v>18199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25260</v>
      </c>
      <c r="C10288" s="36" t="s">
        <v>188</v>
      </c>
      <c r="D10288" s="36" t="s">
        <v>21100</v>
      </c>
      <c r="E10288" s="36" t="s">
        <v>17613</v>
      </c>
      <c r="F10288" s="36" t="s">
        <v>18199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25898</v>
      </c>
      <c r="C10289" s="36" t="s">
        <v>188</v>
      </c>
      <c r="D10289" s="36" t="s">
        <v>22334</v>
      </c>
      <c r="E10289" s="36" t="s">
        <v>17253</v>
      </c>
      <c r="F10289" s="36" t="s">
        <v>18199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25261</v>
      </c>
      <c r="C10290" s="36" t="s">
        <v>188</v>
      </c>
      <c r="D10290" s="36" t="s">
        <v>21102</v>
      </c>
      <c r="E10290" s="36" t="s">
        <v>26850</v>
      </c>
      <c r="F10290" s="36" t="s">
        <v>18199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25583</v>
      </c>
      <c r="C10291" s="36" t="s">
        <v>188</v>
      </c>
      <c r="D10291" s="36" t="s">
        <v>21104</v>
      </c>
      <c r="E10291" s="36" t="s">
        <v>17816</v>
      </c>
      <c r="F10291" s="36" t="s">
        <v>18199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25899</v>
      </c>
      <c r="C10292" s="36" t="s">
        <v>188</v>
      </c>
      <c r="D10292" s="36" t="s">
        <v>22338</v>
      </c>
      <c r="E10292" s="36" t="s">
        <v>18367</v>
      </c>
      <c r="F10292" s="36" t="s">
        <v>18199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21960</v>
      </c>
      <c r="C10293" s="36" t="s">
        <v>188</v>
      </c>
      <c r="D10293" s="36" t="s">
        <v>21106</v>
      </c>
      <c r="E10293" s="36" t="s">
        <v>24060</v>
      </c>
      <c r="F10293" s="36" t="s">
        <v>18199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25900</v>
      </c>
      <c r="C10294" s="36" t="s">
        <v>188</v>
      </c>
      <c r="D10294" s="36" t="s">
        <v>22342</v>
      </c>
      <c r="E10294" s="36" t="s">
        <v>28052</v>
      </c>
      <c r="F10294" s="36" t="s">
        <v>18199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26316</v>
      </c>
      <c r="C10295" s="36" t="s">
        <v>188</v>
      </c>
      <c r="D10295" s="36" t="s">
        <v>21110</v>
      </c>
      <c r="E10295" s="36" t="s">
        <v>18888</v>
      </c>
      <c r="F10295" s="36" t="s">
        <v>18199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28053</v>
      </c>
      <c r="C10296" s="36" t="s">
        <v>188</v>
      </c>
      <c r="D10296" s="36" t="s">
        <v>22346</v>
      </c>
      <c r="E10296" s="36" t="s">
        <v>28054</v>
      </c>
      <c r="F10296" s="36" t="s">
        <v>18199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28055</v>
      </c>
      <c r="C10297" s="36" t="s">
        <v>188</v>
      </c>
      <c r="D10297" s="36" t="s">
        <v>22348</v>
      </c>
      <c r="E10297" s="36" t="s">
        <v>19807</v>
      </c>
      <c r="F10297" s="36" t="s">
        <v>18199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25584</v>
      </c>
      <c r="C10298" s="36" t="s">
        <v>188</v>
      </c>
      <c r="D10298" s="36" t="s">
        <v>22350</v>
      </c>
      <c r="E10298" s="36" t="s">
        <v>26201</v>
      </c>
      <c r="F10298" s="36" t="s">
        <v>18199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25901</v>
      </c>
      <c r="C10299" s="36" t="s">
        <v>188</v>
      </c>
      <c r="D10299" s="36" t="s">
        <v>22354</v>
      </c>
      <c r="E10299" s="36" t="s">
        <v>17407</v>
      </c>
      <c r="F10299" s="36" t="s">
        <v>18199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7375</v>
      </c>
      <c r="C10300" s="36" t="s">
        <v>188</v>
      </c>
      <c r="D10300" s="36" t="s">
        <v>18606</v>
      </c>
      <c r="E10300" s="36" t="s">
        <v>16912</v>
      </c>
      <c r="F10300" s="36" t="s">
        <v>18205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19294</v>
      </c>
      <c r="C10301" s="36" t="s">
        <v>188</v>
      </c>
      <c r="D10301" s="36" t="s">
        <v>18102</v>
      </c>
      <c r="E10301" s="36" t="s">
        <v>17777</v>
      </c>
      <c r="F10301" s="36" t="s">
        <v>18205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15993</v>
      </c>
      <c r="C10302" s="36" t="s">
        <v>188</v>
      </c>
      <c r="D10302" s="36" t="s">
        <v>18103</v>
      </c>
      <c r="E10302" s="36" t="s">
        <v>16921</v>
      </c>
      <c r="F10302" s="36" t="s">
        <v>18205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8663</v>
      </c>
      <c r="C10303" s="36" t="s">
        <v>188</v>
      </c>
      <c r="D10303" s="36" t="s">
        <v>18098</v>
      </c>
      <c r="E10303" s="36" t="s">
        <v>17325</v>
      </c>
      <c r="F10303" s="36" t="s">
        <v>18205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15994</v>
      </c>
      <c r="C10304" s="36" t="s">
        <v>188</v>
      </c>
      <c r="D10304" s="36" t="s">
        <v>18107</v>
      </c>
      <c r="E10304" s="36" t="s">
        <v>17006</v>
      </c>
      <c r="F10304" s="36" t="s">
        <v>18205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19176</v>
      </c>
      <c r="C10305" s="36" t="s">
        <v>188</v>
      </c>
      <c r="D10305" s="36" t="s">
        <v>18105</v>
      </c>
      <c r="E10305" s="36" t="s">
        <v>17769</v>
      </c>
      <c r="F10305" s="36" t="s">
        <v>18205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12378</v>
      </c>
      <c r="C10306" s="36" t="s">
        <v>188</v>
      </c>
      <c r="D10306" s="36" t="s">
        <v>18096</v>
      </c>
      <c r="E10306" s="36" t="s">
        <v>17325</v>
      </c>
      <c r="F10306" s="36" t="s">
        <v>18205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8664</v>
      </c>
      <c r="C10307" s="36" t="s">
        <v>188</v>
      </c>
      <c r="D10307" s="36" t="s">
        <v>18109</v>
      </c>
      <c r="E10307" s="36" t="s">
        <v>18167</v>
      </c>
      <c r="F10307" s="36" t="s">
        <v>18205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14081</v>
      </c>
      <c r="C10308" s="36" t="s">
        <v>188</v>
      </c>
      <c r="D10308" s="36" t="s">
        <v>18110</v>
      </c>
      <c r="E10308" s="36" t="s">
        <v>17075</v>
      </c>
      <c r="F10308" s="36" t="s">
        <v>18205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14592</v>
      </c>
      <c r="C10309" s="36" t="s">
        <v>188</v>
      </c>
      <c r="D10309" s="36" t="s">
        <v>18111</v>
      </c>
      <c r="E10309" s="36" t="s">
        <v>16825</v>
      </c>
      <c r="F10309" s="36" t="s">
        <v>18205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7376</v>
      </c>
      <c r="C10310" s="36" t="s">
        <v>188</v>
      </c>
      <c r="D10310" s="36" t="s">
        <v>18112</v>
      </c>
      <c r="E10310" s="36" t="s">
        <v>16920</v>
      </c>
      <c r="F10310" s="36" t="s">
        <v>18205</v>
      </c>
      <c r="G10310" s="36" t="s">
        <v>123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21226</v>
      </c>
      <c r="C10311" s="36" t="s">
        <v>188</v>
      </c>
      <c r="D10311" s="36" t="s">
        <v>18113</v>
      </c>
      <c r="E10311" s="36" t="s">
        <v>16862</v>
      </c>
      <c r="F10311" s="36" t="s">
        <v>18205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15995</v>
      </c>
      <c r="C10312" s="36" t="s">
        <v>188</v>
      </c>
      <c r="D10312" s="36" t="s">
        <v>18153</v>
      </c>
      <c r="E10312" s="36" t="s">
        <v>17106</v>
      </c>
      <c r="F10312" s="36" t="s">
        <v>18205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21227</v>
      </c>
      <c r="C10313" s="36" t="s">
        <v>188</v>
      </c>
      <c r="D10313" s="36" t="s">
        <v>18114</v>
      </c>
      <c r="E10313" s="36" t="s">
        <v>17231</v>
      </c>
      <c r="F10313" s="36" t="s">
        <v>18205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14972</v>
      </c>
      <c r="C10314" s="36" t="s">
        <v>188</v>
      </c>
      <c r="D10314" s="36" t="s">
        <v>18115</v>
      </c>
      <c r="E10314" s="36" t="s">
        <v>17856</v>
      </c>
      <c r="F10314" s="36" t="s">
        <v>18205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14973</v>
      </c>
      <c r="C10315" s="36" t="s">
        <v>188</v>
      </c>
      <c r="D10315" s="36" t="s">
        <v>18117</v>
      </c>
      <c r="E10315" s="36" t="s">
        <v>17075</v>
      </c>
      <c r="F10315" s="36" t="s">
        <v>18205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28279</v>
      </c>
      <c r="C10316" s="36" t="s">
        <v>188</v>
      </c>
      <c r="D10316" s="36" t="s">
        <v>18118</v>
      </c>
      <c r="E10316" s="36" t="s">
        <v>16826</v>
      </c>
      <c r="F10316" s="36" t="s">
        <v>18205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12379</v>
      </c>
      <c r="C10317" s="36" t="s">
        <v>188</v>
      </c>
      <c r="D10317" s="36" t="s">
        <v>18127</v>
      </c>
      <c r="E10317" s="36" t="s">
        <v>16835</v>
      </c>
      <c r="F10317" s="36" t="s">
        <v>18205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28280</v>
      </c>
      <c r="C10318" s="36" t="s">
        <v>188</v>
      </c>
      <c r="D10318" s="36" t="s">
        <v>18188</v>
      </c>
      <c r="E10318" s="36" t="s">
        <v>17021</v>
      </c>
      <c r="F10318" s="36" t="s">
        <v>18205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28281</v>
      </c>
      <c r="C10319" s="36" t="s">
        <v>188</v>
      </c>
      <c r="D10319" s="36" t="s">
        <v>18189</v>
      </c>
      <c r="E10319" s="36" t="s">
        <v>17006</v>
      </c>
      <c r="F10319" s="36" t="s">
        <v>18205</v>
      </c>
      <c r="G10319" s="36" t="s">
        <v>123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28282</v>
      </c>
      <c r="C10320" s="36" t="s">
        <v>188</v>
      </c>
      <c r="D10320" s="36" t="s">
        <v>18159</v>
      </c>
      <c r="E10320" s="36" t="s">
        <v>17006</v>
      </c>
      <c r="F10320" s="36" t="s">
        <v>18205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28283</v>
      </c>
      <c r="C10321" s="36" t="s">
        <v>188</v>
      </c>
      <c r="D10321" s="36" t="s">
        <v>18190</v>
      </c>
      <c r="E10321" s="36" t="s">
        <v>16841</v>
      </c>
      <c r="F10321" s="36" t="s">
        <v>18205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23960</v>
      </c>
      <c r="C10322" s="36" t="s">
        <v>188</v>
      </c>
      <c r="D10322" s="36" t="s">
        <v>18160</v>
      </c>
      <c r="E10322" s="36" t="s">
        <v>17023</v>
      </c>
      <c r="F10322" s="36" t="s">
        <v>18205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23901</v>
      </c>
      <c r="C10323" s="36" t="s">
        <v>188</v>
      </c>
      <c r="D10323" s="36" t="s">
        <v>22249</v>
      </c>
      <c r="E10323" s="36" t="s">
        <v>17036</v>
      </c>
      <c r="F10323" s="36" t="s">
        <v>18205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28284</v>
      </c>
      <c r="C10324" s="36" t="s">
        <v>188</v>
      </c>
      <c r="D10324" s="36" t="s">
        <v>21095</v>
      </c>
      <c r="E10324" s="36" t="s">
        <v>17498</v>
      </c>
      <c r="F10324" s="36" t="s">
        <v>18205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28285</v>
      </c>
      <c r="C10325" s="36" t="s">
        <v>188</v>
      </c>
      <c r="D10325" s="36" t="s">
        <v>21098</v>
      </c>
      <c r="E10325" s="36" t="s">
        <v>17497</v>
      </c>
      <c r="F10325" s="36" t="s">
        <v>18205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28286</v>
      </c>
      <c r="C10326" s="36" t="s">
        <v>188</v>
      </c>
      <c r="D10326" s="36" t="s">
        <v>21106</v>
      </c>
      <c r="E10326" s="36" t="s">
        <v>16903</v>
      </c>
      <c r="F10326" s="36" t="s">
        <v>18205</v>
      </c>
      <c r="G10326" s="36" t="s">
        <v>123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25290</v>
      </c>
      <c r="C10327" s="36" t="s">
        <v>188</v>
      </c>
      <c r="D10327" s="36" t="s">
        <v>21110</v>
      </c>
      <c r="E10327" s="36" t="s">
        <v>20236</v>
      </c>
      <c r="F10327" s="36" t="s">
        <v>18205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25952</v>
      </c>
      <c r="C10328" s="36" t="s">
        <v>188</v>
      </c>
      <c r="D10328" s="36" t="s">
        <v>22481</v>
      </c>
      <c r="E10328" s="36" t="s">
        <v>25953</v>
      </c>
      <c r="F10328" s="36" t="s">
        <v>18210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8466</v>
      </c>
      <c r="C10329" s="36" t="s">
        <v>188</v>
      </c>
      <c r="D10329" s="36" t="s">
        <v>17629</v>
      </c>
      <c r="E10329" s="36" t="s">
        <v>16824</v>
      </c>
      <c r="F10329" s="36" t="s">
        <v>18210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8467</v>
      </c>
      <c r="C10330" s="36" t="s">
        <v>188</v>
      </c>
      <c r="D10330" s="36" t="s">
        <v>18086</v>
      </c>
      <c r="E10330" s="36" t="s">
        <v>17007</v>
      </c>
      <c r="F10330" s="36" t="s">
        <v>18210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8468</v>
      </c>
      <c r="C10331" s="36" t="s">
        <v>188</v>
      </c>
      <c r="D10331" s="36" t="s">
        <v>18087</v>
      </c>
      <c r="E10331" s="36" t="s">
        <v>16856</v>
      </c>
      <c r="F10331" s="36" t="s">
        <v>18210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8469</v>
      </c>
      <c r="C10332" s="36" t="s">
        <v>188</v>
      </c>
      <c r="D10332" s="36" t="s">
        <v>18088</v>
      </c>
      <c r="E10332" s="36" t="s">
        <v>16889</v>
      </c>
      <c r="F10332" s="36" t="s">
        <v>18210</v>
      </c>
      <c r="G10332" s="36" t="s">
        <v>123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8470</v>
      </c>
      <c r="C10333" s="36" t="s">
        <v>188</v>
      </c>
      <c r="D10333" s="36" t="s">
        <v>18089</v>
      </c>
      <c r="E10333" s="36" t="s">
        <v>17296</v>
      </c>
      <c r="F10333" s="36" t="s">
        <v>18210</v>
      </c>
      <c r="G10333" s="36" t="s">
        <v>123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8471</v>
      </c>
      <c r="C10334" s="36" t="s">
        <v>188</v>
      </c>
      <c r="D10334" s="36" t="s">
        <v>18090</v>
      </c>
      <c r="E10334" s="36" t="s">
        <v>16951</v>
      </c>
      <c r="F10334" s="36" t="s">
        <v>18210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8472</v>
      </c>
      <c r="C10335" s="36" t="s">
        <v>188</v>
      </c>
      <c r="D10335" s="36" t="s">
        <v>18091</v>
      </c>
      <c r="E10335" s="36" t="s">
        <v>17678</v>
      </c>
      <c r="F10335" s="36" t="s">
        <v>18210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8473</v>
      </c>
      <c r="C10336" s="36" t="s">
        <v>188</v>
      </c>
      <c r="D10336" s="36" t="s">
        <v>18093</v>
      </c>
      <c r="E10336" s="36" t="s">
        <v>16948</v>
      </c>
      <c r="F10336" s="36" t="s">
        <v>18210</v>
      </c>
      <c r="G10336" s="36" t="s">
        <v>123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8474</v>
      </c>
      <c r="C10337" s="36" t="s">
        <v>188</v>
      </c>
      <c r="D10337" s="36" t="s">
        <v>18243</v>
      </c>
      <c r="E10337" s="36" t="s">
        <v>17136</v>
      </c>
      <c r="F10337" s="36" t="s">
        <v>18210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8475</v>
      </c>
      <c r="C10338" s="36" t="s">
        <v>188</v>
      </c>
      <c r="D10338" s="36" t="s">
        <v>18097</v>
      </c>
      <c r="E10338" s="36" t="s">
        <v>17004</v>
      </c>
      <c r="F10338" s="36" t="s">
        <v>18210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8476</v>
      </c>
      <c r="C10339" s="36" t="s">
        <v>188</v>
      </c>
      <c r="D10339" s="36" t="s">
        <v>18100</v>
      </c>
      <c r="E10339" s="36" t="s">
        <v>17360</v>
      </c>
      <c r="F10339" s="36" t="s">
        <v>18210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8477</v>
      </c>
      <c r="C10340" s="36" t="s">
        <v>188</v>
      </c>
      <c r="D10340" s="36" t="s">
        <v>18102</v>
      </c>
      <c r="E10340" s="36" t="s">
        <v>16984</v>
      </c>
      <c r="F10340" s="36" t="s">
        <v>18210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8478</v>
      </c>
      <c r="C10341" s="36" t="s">
        <v>188</v>
      </c>
      <c r="D10341" s="36" t="s">
        <v>18101</v>
      </c>
      <c r="E10341" s="36" t="s">
        <v>17087</v>
      </c>
      <c r="F10341" s="36" t="s">
        <v>18210</v>
      </c>
      <c r="G10341" s="36" t="s">
        <v>123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8479</v>
      </c>
      <c r="C10342" s="36" t="s">
        <v>188</v>
      </c>
      <c r="D10342" s="36" t="s">
        <v>18105</v>
      </c>
      <c r="E10342" s="36" t="s">
        <v>17814</v>
      </c>
      <c r="F10342" s="36" t="s">
        <v>18210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9765</v>
      </c>
      <c r="C10343" s="36" t="s">
        <v>188</v>
      </c>
      <c r="D10343" s="36" t="s">
        <v>18096</v>
      </c>
      <c r="E10343" s="36" t="s">
        <v>17243</v>
      </c>
      <c r="F10343" s="36" t="s">
        <v>18210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7377</v>
      </c>
      <c r="C10344" s="36" t="s">
        <v>188</v>
      </c>
      <c r="D10344" s="36" t="s">
        <v>18108</v>
      </c>
      <c r="E10344" s="36" t="s">
        <v>17001</v>
      </c>
      <c r="F10344" s="36" t="s">
        <v>18210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7378</v>
      </c>
      <c r="C10345" s="36" t="s">
        <v>188</v>
      </c>
      <c r="D10345" s="36" t="s">
        <v>18110</v>
      </c>
      <c r="E10345" s="36" t="s">
        <v>16862</v>
      </c>
      <c r="F10345" s="36" t="s">
        <v>18210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7379</v>
      </c>
      <c r="C10346" s="36" t="s">
        <v>188</v>
      </c>
      <c r="D10346" s="36" t="s">
        <v>18111</v>
      </c>
      <c r="E10346" s="36" t="s">
        <v>17076</v>
      </c>
      <c r="F10346" s="36" t="s">
        <v>18210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8480</v>
      </c>
      <c r="C10347" s="36" t="s">
        <v>188</v>
      </c>
      <c r="D10347" s="36" t="s">
        <v>18113</v>
      </c>
      <c r="E10347" s="36" t="s">
        <v>17087</v>
      </c>
      <c r="F10347" s="36" t="s">
        <v>18210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8481</v>
      </c>
      <c r="C10348" s="36" t="s">
        <v>188</v>
      </c>
      <c r="D10348" s="36" t="s">
        <v>18115</v>
      </c>
      <c r="E10348" s="36" t="s">
        <v>16984</v>
      </c>
      <c r="F10348" s="36" t="s">
        <v>18210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14122</v>
      </c>
      <c r="C10349" s="36" t="s">
        <v>188</v>
      </c>
      <c r="D10349" s="36" t="s">
        <v>18117</v>
      </c>
      <c r="E10349" s="36" t="s">
        <v>16951</v>
      </c>
      <c r="F10349" s="36" t="s">
        <v>18210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14123</v>
      </c>
      <c r="C10350" s="36" t="s">
        <v>188</v>
      </c>
      <c r="D10350" s="36" t="s">
        <v>18120</v>
      </c>
      <c r="E10350" s="36" t="s">
        <v>17493</v>
      </c>
      <c r="F10350" s="36" t="s">
        <v>18210</v>
      </c>
      <c r="G10350" s="36" t="s">
        <v>123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13872</v>
      </c>
      <c r="C10351" s="36" t="s">
        <v>188</v>
      </c>
      <c r="D10351" s="36" t="s">
        <v>18122</v>
      </c>
      <c r="E10351" s="36" t="s">
        <v>17236</v>
      </c>
      <c r="F10351" s="36" t="s">
        <v>18210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15802</v>
      </c>
      <c r="C10352" s="36" t="s">
        <v>188</v>
      </c>
      <c r="D10352" s="36" t="s">
        <v>18124</v>
      </c>
      <c r="E10352" s="36" t="s">
        <v>17400</v>
      </c>
      <c r="F10352" s="36" t="s">
        <v>18210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14261</v>
      </c>
      <c r="C10353" s="36" t="s">
        <v>188</v>
      </c>
      <c r="D10353" s="36" t="s">
        <v>18119</v>
      </c>
      <c r="E10353" s="36" t="s">
        <v>17243</v>
      </c>
      <c r="F10353" s="36" t="s">
        <v>18210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15803</v>
      </c>
      <c r="C10354" s="36" t="s">
        <v>188</v>
      </c>
      <c r="D10354" s="36" t="s">
        <v>18126</v>
      </c>
      <c r="E10354" s="36" t="s">
        <v>17032</v>
      </c>
      <c r="F10354" s="36" t="s">
        <v>18210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9766</v>
      </c>
      <c r="C10355" s="36" t="s">
        <v>188</v>
      </c>
      <c r="D10355" s="36" t="s">
        <v>18127</v>
      </c>
      <c r="E10355" s="36" t="s">
        <v>20397</v>
      </c>
      <c r="F10355" s="36" t="s">
        <v>18210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20741</v>
      </c>
      <c r="C10356" s="36" t="s">
        <v>188</v>
      </c>
      <c r="D10356" s="36" t="s">
        <v>18189</v>
      </c>
      <c r="E10356" s="36" t="s">
        <v>17505</v>
      </c>
      <c r="F10356" s="36" t="s">
        <v>18210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21223</v>
      </c>
      <c r="C10357" s="36" t="s">
        <v>188</v>
      </c>
      <c r="D10357" s="36" t="s">
        <v>18190</v>
      </c>
      <c r="E10357" s="36" t="s">
        <v>20399</v>
      </c>
      <c r="F10357" s="36" t="s">
        <v>18210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21042</v>
      </c>
      <c r="C10358" s="36" t="s">
        <v>188</v>
      </c>
      <c r="D10358" s="36" t="s">
        <v>18191</v>
      </c>
      <c r="E10358" s="36" t="s">
        <v>16981</v>
      </c>
      <c r="F10358" s="36" t="s">
        <v>18210</v>
      </c>
      <c r="G10358" s="36" t="s">
        <v>123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21412</v>
      </c>
      <c r="C10359" s="36" t="s">
        <v>188</v>
      </c>
      <c r="D10359" s="36" t="s">
        <v>18192</v>
      </c>
      <c r="E10359" s="36" t="s">
        <v>21447</v>
      </c>
      <c r="F10359" s="36" t="s">
        <v>18210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21811</v>
      </c>
      <c r="C10360" s="36" t="s">
        <v>188</v>
      </c>
      <c r="D10360" s="36" t="s">
        <v>18193</v>
      </c>
      <c r="E10360" s="36" t="s">
        <v>16891</v>
      </c>
      <c r="F10360" s="36" t="s">
        <v>18210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21812</v>
      </c>
      <c r="C10361" s="36" t="s">
        <v>188</v>
      </c>
      <c r="D10361" s="36" t="s">
        <v>18194</v>
      </c>
      <c r="E10361" s="36" t="s">
        <v>17479</v>
      </c>
      <c r="F10361" s="36" t="s">
        <v>18210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25624</v>
      </c>
      <c r="C10362" s="36" t="s">
        <v>188</v>
      </c>
      <c r="D10362" s="36" t="s">
        <v>18162</v>
      </c>
      <c r="E10362" s="36" t="s">
        <v>17399</v>
      </c>
      <c r="F10362" s="36" t="s">
        <v>18210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21813</v>
      </c>
      <c r="C10363" s="36" t="s">
        <v>188</v>
      </c>
      <c r="D10363" s="36" t="s">
        <v>18195</v>
      </c>
      <c r="E10363" s="36" t="s">
        <v>17690</v>
      </c>
      <c r="F10363" s="36" t="s">
        <v>18210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22890</v>
      </c>
      <c r="C10364" s="36" t="s">
        <v>188</v>
      </c>
      <c r="D10364" s="36" t="s">
        <v>18196</v>
      </c>
      <c r="E10364" s="36" t="s">
        <v>17011</v>
      </c>
      <c r="F10364" s="36" t="s">
        <v>18210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22274</v>
      </c>
      <c r="C10365" s="36" t="s">
        <v>188</v>
      </c>
      <c r="D10365" s="36" t="s">
        <v>18197</v>
      </c>
      <c r="E10365" s="36" t="s">
        <v>17401</v>
      </c>
      <c r="F10365" s="36" t="s">
        <v>18210</v>
      </c>
      <c r="G10365" s="36" t="s">
        <v>123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22070</v>
      </c>
      <c r="C10366" s="36" t="s">
        <v>188</v>
      </c>
      <c r="D10366" s="36" t="s">
        <v>18198</v>
      </c>
      <c r="E10366" s="36" t="s">
        <v>21487</v>
      </c>
      <c r="F10366" s="36" t="s">
        <v>18210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22470</v>
      </c>
      <c r="C10367" s="36" t="s">
        <v>188</v>
      </c>
      <c r="D10367" s="36" t="s">
        <v>20535</v>
      </c>
      <c r="E10367" s="36" t="s">
        <v>17277</v>
      </c>
      <c r="F10367" s="36" t="s">
        <v>18210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22891</v>
      </c>
      <c r="C10368" s="36" t="s">
        <v>188</v>
      </c>
      <c r="D10368" s="36" t="s">
        <v>20883</v>
      </c>
      <c r="E10368" s="36" t="s">
        <v>17771</v>
      </c>
      <c r="F10368" s="36" t="s">
        <v>18210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22646</v>
      </c>
      <c r="C10369" s="36" t="s">
        <v>188</v>
      </c>
      <c r="D10369" s="36" t="s">
        <v>21089</v>
      </c>
      <c r="E10369" s="36" t="s">
        <v>18511</v>
      </c>
      <c r="F10369" s="36" t="s">
        <v>18210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22647</v>
      </c>
      <c r="C10370" s="36" t="s">
        <v>188</v>
      </c>
      <c r="D10370" s="36" t="s">
        <v>21091</v>
      </c>
      <c r="E10370" s="36" t="s">
        <v>17833</v>
      </c>
      <c r="F10370" s="36" t="s">
        <v>18210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25625</v>
      </c>
      <c r="C10371" s="36" t="s">
        <v>188</v>
      </c>
      <c r="D10371" s="36" t="s">
        <v>22324</v>
      </c>
      <c r="E10371" s="36" t="s">
        <v>17816</v>
      </c>
      <c r="F10371" s="36" t="s">
        <v>18210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23121</v>
      </c>
      <c r="C10372" s="36" t="s">
        <v>188</v>
      </c>
      <c r="D10372" s="36" t="s">
        <v>21093</v>
      </c>
      <c r="E10372" s="36" t="s">
        <v>21827</v>
      </c>
      <c r="F10372" s="36" t="s">
        <v>18210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23262</v>
      </c>
      <c r="C10373" s="36" t="s">
        <v>188</v>
      </c>
      <c r="D10373" s="36" t="s">
        <v>21095</v>
      </c>
      <c r="E10373" s="36" t="s">
        <v>17480</v>
      </c>
      <c r="F10373" s="36" t="s">
        <v>18210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23122</v>
      </c>
      <c r="C10374" s="36" t="s">
        <v>188</v>
      </c>
      <c r="D10374" s="36" t="s">
        <v>20537</v>
      </c>
      <c r="E10374" s="36" t="s">
        <v>17404</v>
      </c>
      <c r="F10374" s="36" t="s">
        <v>18210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23749</v>
      </c>
      <c r="C10375" s="36" t="s">
        <v>188</v>
      </c>
      <c r="D10375" s="36" t="s">
        <v>21098</v>
      </c>
      <c r="E10375" s="36" t="s">
        <v>24044</v>
      </c>
      <c r="F10375" s="36" t="s">
        <v>18210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23900</v>
      </c>
      <c r="C10376" s="36" t="s">
        <v>188</v>
      </c>
      <c r="D10376" s="36" t="s">
        <v>21100</v>
      </c>
      <c r="E10376" s="36" t="s">
        <v>17793</v>
      </c>
      <c r="F10376" s="36" t="s">
        <v>18210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24636</v>
      </c>
      <c r="C10377" s="36" t="s">
        <v>188</v>
      </c>
      <c r="D10377" s="36" t="s">
        <v>21102</v>
      </c>
      <c r="E10377" s="36" t="s">
        <v>17815</v>
      </c>
      <c r="F10377" s="36" t="s">
        <v>18210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28572</v>
      </c>
      <c r="C10378" s="36" t="s">
        <v>188</v>
      </c>
      <c r="D10378" s="36" t="s">
        <v>22336</v>
      </c>
      <c r="E10378" s="36" t="s">
        <v>25726</v>
      </c>
      <c r="F10378" s="36" t="s">
        <v>18210</v>
      </c>
      <c r="G10378" s="36" t="s">
        <v>123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24637</v>
      </c>
      <c r="C10379" s="36" t="s">
        <v>188</v>
      </c>
      <c r="D10379" s="36" t="s">
        <v>21104</v>
      </c>
      <c r="E10379" s="36" t="s">
        <v>22289</v>
      </c>
      <c r="F10379" s="36" t="s">
        <v>18210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25954</v>
      </c>
      <c r="C10380" s="36" t="s">
        <v>188</v>
      </c>
      <c r="D10380" s="36" t="s">
        <v>21106</v>
      </c>
      <c r="E10380" s="36" t="s">
        <v>18000</v>
      </c>
      <c r="F10380" s="36" t="s">
        <v>18210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23263</v>
      </c>
      <c r="C10381" s="36" t="s">
        <v>188</v>
      </c>
      <c r="D10381" s="36" t="s">
        <v>21108</v>
      </c>
      <c r="E10381" s="36" t="s">
        <v>26717</v>
      </c>
      <c r="F10381" s="36" t="s">
        <v>18210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23264</v>
      </c>
      <c r="C10382" s="36" t="s">
        <v>188</v>
      </c>
      <c r="D10382" s="36" t="s">
        <v>22301</v>
      </c>
      <c r="E10382" s="36" t="s">
        <v>20109</v>
      </c>
      <c r="F10382" s="36" t="s">
        <v>18210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24319</v>
      </c>
      <c r="C10383" s="36" t="s">
        <v>188</v>
      </c>
      <c r="D10383" s="36" t="s">
        <v>24197</v>
      </c>
      <c r="E10383" s="36" t="s">
        <v>16819</v>
      </c>
      <c r="F10383" s="36" t="s">
        <v>18210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25955</v>
      </c>
      <c r="C10384" s="36" t="s">
        <v>188</v>
      </c>
      <c r="D10384" s="36" t="s">
        <v>22393</v>
      </c>
      <c r="E10384" s="36" t="s">
        <v>25956</v>
      </c>
      <c r="F10384" s="36" t="s">
        <v>18210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25957</v>
      </c>
      <c r="C10385" s="36" t="s">
        <v>188</v>
      </c>
      <c r="D10385" s="36" t="s">
        <v>22309</v>
      </c>
      <c r="E10385" s="36" t="s">
        <v>25729</v>
      </c>
      <c r="F10385" s="36" t="s">
        <v>18210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8538</v>
      </c>
      <c r="C10386" s="36" t="s">
        <v>188</v>
      </c>
      <c r="D10386" s="36" t="s">
        <v>18532</v>
      </c>
      <c r="E10386" s="36" t="s">
        <v>16822</v>
      </c>
      <c r="F10386" s="36" t="s">
        <v>18251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8539</v>
      </c>
      <c r="C10387" s="36" t="s">
        <v>188</v>
      </c>
      <c r="D10387" s="36" t="s">
        <v>18533</v>
      </c>
      <c r="E10387" s="36" t="s">
        <v>16821</v>
      </c>
      <c r="F10387" s="36" t="s">
        <v>18251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7164</v>
      </c>
      <c r="C10388" s="36" t="s">
        <v>188</v>
      </c>
      <c r="D10388" s="36" t="s">
        <v>18534</v>
      </c>
      <c r="E10388" s="36" t="s">
        <v>16819</v>
      </c>
      <c r="F10388" s="36" t="s">
        <v>18251</v>
      </c>
      <c r="G10388" s="36" t="s">
        <v>123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8540</v>
      </c>
      <c r="C10389" s="36" t="s">
        <v>188</v>
      </c>
      <c r="D10389" s="36" t="s">
        <v>18083</v>
      </c>
      <c r="E10389" s="36" t="s">
        <v>16819</v>
      </c>
      <c r="F10389" s="36" t="s">
        <v>18251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7165</v>
      </c>
      <c r="C10390" s="36" t="s">
        <v>188</v>
      </c>
      <c r="D10390" s="36" t="s">
        <v>18536</v>
      </c>
      <c r="E10390" s="36" t="s">
        <v>16819</v>
      </c>
      <c r="F10390" s="36" t="s">
        <v>18251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8541</v>
      </c>
      <c r="C10391" s="36" t="s">
        <v>188</v>
      </c>
      <c r="D10391" s="36" t="s">
        <v>18537</v>
      </c>
      <c r="E10391" s="36" t="s">
        <v>16819</v>
      </c>
      <c r="F10391" s="36" t="s">
        <v>18251</v>
      </c>
      <c r="G10391" s="36" t="s">
        <v>123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7166</v>
      </c>
      <c r="C10392" s="36" t="s">
        <v>188</v>
      </c>
      <c r="D10392" s="36" t="s">
        <v>18538</v>
      </c>
      <c r="E10392" s="36" t="s">
        <v>16819</v>
      </c>
      <c r="F10392" s="36" t="s">
        <v>18251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8542</v>
      </c>
      <c r="C10393" s="36" t="s">
        <v>188</v>
      </c>
      <c r="D10393" s="36" t="s">
        <v>18539</v>
      </c>
      <c r="E10393" s="36" t="s">
        <v>16819</v>
      </c>
      <c r="F10393" s="36" t="s">
        <v>18251</v>
      </c>
      <c r="G10393" s="36" t="s">
        <v>123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7167</v>
      </c>
      <c r="C10394" s="36" t="s">
        <v>188</v>
      </c>
      <c r="D10394" s="36" t="s">
        <v>18540</v>
      </c>
      <c r="E10394" s="36" t="s">
        <v>16958</v>
      </c>
      <c r="F10394" s="36" t="s">
        <v>18251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8543</v>
      </c>
      <c r="C10395" s="36" t="s">
        <v>188</v>
      </c>
      <c r="D10395" s="36" t="s">
        <v>17892</v>
      </c>
      <c r="E10395" s="36" t="s">
        <v>17500</v>
      </c>
      <c r="F10395" s="36" t="s">
        <v>18251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6504</v>
      </c>
      <c r="C10396" s="36" t="s">
        <v>188</v>
      </c>
      <c r="D10396" s="36" t="s">
        <v>18089</v>
      </c>
      <c r="E10396" s="36" t="s">
        <v>16932</v>
      </c>
      <c r="F10396" s="36" t="s">
        <v>18246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8544</v>
      </c>
      <c r="C10397" s="36" t="s">
        <v>188</v>
      </c>
      <c r="D10397" s="36" t="s">
        <v>18541</v>
      </c>
      <c r="E10397" s="36" t="s">
        <v>16835</v>
      </c>
      <c r="F10397" s="36" t="s">
        <v>18251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8545</v>
      </c>
      <c r="C10398" s="36" t="s">
        <v>188</v>
      </c>
      <c r="D10398" s="36" t="s">
        <v>18102</v>
      </c>
      <c r="E10398" s="36" t="s">
        <v>18542</v>
      </c>
      <c r="F10398" s="36" t="s">
        <v>18251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12380</v>
      </c>
      <c r="C10399" s="36" t="s">
        <v>188</v>
      </c>
      <c r="D10399" s="36" t="s">
        <v>18096</v>
      </c>
      <c r="E10399" s="36" t="s">
        <v>16903</v>
      </c>
      <c r="F10399" s="36" t="s">
        <v>18251</v>
      </c>
      <c r="G10399" s="36" t="s">
        <v>123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7380</v>
      </c>
      <c r="C10400" s="36" t="s">
        <v>188</v>
      </c>
      <c r="D10400" s="36" t="s">
        <v>18106</v>
      </c>
      <c r="E10400" s="36" t="s">
        <v>17895</v>
      </c>
      <c r="F10400" s="36" t="s">
        <v>18251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6505</v>
      </c>
      <c r="C10401" s="36" t="s">
        <v>188</v>
      </c>
      <c r="D10401" s="36" t="s">
        <v>18115</v>
      </c>
      <c r="E10401" s="36" t="s">
        <v>17685</v>
      </c>
      <c r="F10401" s="36" t="s">
        <v>18246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8546</v>
      </c>
      <c r="C10402" s="36" t="s">
        <v>188</v>
      </c>
      <c r="D10402" s="36" t="s">
        <v>18116</v>
      </c>
      <c r="E10402" s="36" t="s">
        <v>17623</v>
      </c>
      <c r="F10402" s="36" t="s">
        <v>18251</v>
      </c>
      <c r="G10402" s="36" t="s">
        <v>123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21033</v>
      </c>
      <c r="C10403" s="36" t="s">
        <v>188</v>
      </c>
      <c r="D10403" s="36" t="s">
        <v>18118</v>
      </c>
      <c r="E10403" s="36" t="s">
        <v>17372</v>
      </c>
      <c r="F10403" s="36" t="s">
        <v>18251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8547</v>
      </c>
      <c r="C10404" s="36" t="s">
        <v>188</v>
      </c>
      <c r="D10404" s="36" t="s">
        <v>18119</v>
      </c>
      <c r="E10404" s="36" t="s">
        <v>17816</v>
      </c>
      <c r="F10404" s="36" t="s">
        <v>18251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12381</v>
      </c>
      <c r="C10405" s="36" t="s">
        <v>188</v>
      </c>
      <c r="D10405" s="36" t="s">
        <v>18127</v>
      </c>
      <c r="E10405" s="36" t="s">
        <v>18543</v>
      </c>
      <c r="F10405" s="36" t="s">
        <v>18251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12382</v>
      </c>
      <c r="C10406" s="36" t="s">
        <v>188</v>
      </c>
      <c r="D10406" s="36" t="s">
        <v>18154</v>
      </c>
      <c r="E10406" s="36" t="s">
        <v>17075</v>
      </c>
      <c r="F10406" s="36" t="s">
        <v>18251</v>
      </c>
      <c r="G10406" s="36" t="s">
        <v>123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21034</v>
      </c>
      <c r="C10407" s="36" t="s">
        <v>188</v>
      </c>
      <c r="D10407" s="36" t="s">
        <v>18159</v>
      </c>
      <c r="E10407" s="36" t="s">
        <v>17617</v>
      </c>
      <c r="F10407" s="36" t="s">
        <v>18251</v>
      </c>
      <c r="G10407" s="36" t="s">
        <v>123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21035</v>
      </c>
      <c r="C10408" s="36" t="s">
        <v>188</v>
      </c>
      <c r="D10408" s="36" t="s">
        <v>18163</v>
      </c>
      <c r="E10408" s="36" t="s">
        <v>21036</v>
      </c>
      <c r="F10408" s="36" t="s">
        <v>18251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24621</v>
      </c>
      <c r="C10409" s="36" t="s">
        <v>188</v>
      </c>
      <c r="D10409" s="36" t="s">
        <v>20537</v>
      </c>
      <c r="E10409" s="36" t="s">
        <v>16903</v>
      </c>
      <c r="F10409" s="36" t="s">
        <v>18251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24622</v>
      </c>
      <c r="C10410" s="36" t="s">
        <v>188</v>
      </c>
      <c r="D10410" s="36" t="s">
        <v>22334</v>
      </c>
      <c r="E10410" s="36" t="s">
        <v>16879</v>
      </c>
      <c r="F10410" s="36" t="s">
        <v>18251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22271</v>
      </c>
      <c r="C10411" s="36" t="s">
        <v>188</v>
      </c>
      <c r="D10411" s="36" t="s">
        <v>22272</v>
      </c>
      <c r="E10411" s="36" t="s">
        <v>16819</v>
      </c>
      <c r="F10411" s="36" t="s">
        <v>18251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14868</v>
      </c>
      <c r="C10412" s="36" t="s">
        <v>188</v>
      </c>
      <c r="D10412" s="36" t="s">
        <v>18097</v>
      </c>
      <c r="E10412" s="36" t="s">
        <v>16819</v>
      </c>
      <c r="F10412" s="36" t="s">
        <v>18252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12383</v>
      </c>
      <c r="C10413" s="36" t="s">
        <v>188</v>
      </c>
      <c r="D10413" s="36" t="s">
        <v>18096</v>
      </c>
      <c r="E10413" s="36" t="s">
        <v>16834</v>
      </c>
      <c r="F10413" s="36" t="s">
        <v>18252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22061</v>
      </c>
      <c r="C10414" s="36" t="s">
        <v>188</v>
      </c>
      <c r="D10414" s="36" t="s">
        <v>18114</v>
      </c>
      <c r="E10414" s="36" t="s">
        <v>17226</v>
      </c>
      <c r="F10414" s="36" t="s">
        <v>18252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12384</v>
      </c>
      <c r="C10415" s="36" t="s">
        <v>188</v>
      </c>
      <c r="D10415" s="36" t="s">
        <v>18154</v>
      </c>
      <c r="E10415" s="36" t="s">
        <v>18366</v>
      </c>
      <c r="F10415" s="36" t="s">
        <v>18252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23076</v>
      </c>
      <c r="C10416" s="36" t="s">
        <v>188</v>
      </c>
      <c r="D10416" s="36" t="s">
        <v>18156</v>
      </c>
      <c r="E10416" s="36" t="s">
        <v>20502</v>
      </c>
      <c r="F10416" s="36" t="s">
        <v>18252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23737</v>
      </c>
      <c r="C10417" s="36" t="s">
        <v>188</v>
      </c>
      <c r="D10417" s="36" t="s">
        <v>21129</v>
      </c>
      <c r="E10417" s="36" t="s">
        <v>17500</v>
      </c>
      <c r="F10417" s="36" t="s">
        <v>18252</v>
      </c>
      <c r="G10417" s="36" t="s">
        <v>123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6557</v>
      </c>
      <c r="C10418" s="36" t="s">
        <v>188</v>
      </c>
      <c r="D10418" s="36" t="s">
        <v>18105</v>
      </c>
      <c r="E10418" s="36" t="s">
        <v>16835</v>
      </c>
      <c r="F10418" s="36" t="s">
        <v>18247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6559</v>
      </c>
      <c r="C10419" s="36" t="s">
        <v>188</v>
      </c>
      <c r="D10419" s="36" t="s">
        <v>18096</v>
      </c>
      <c r="E10419" s="36" t="s">
        <v>16841</v>
      </c>
      <c r="F10419" s="36" t="s">
        <v>18247</v>
      </c>
      <c r="G10419" s="36" t="s">
        <v>123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6562</v>
      </c>
      <c r="C10420" s="36" t="s">
        <v>188</v>
      </c>
      <c r="D10420" s="36" t="s">
        <v>18108</v>
      </c>
      <c r="E10420" s="36" t="s">
        <v>16889</v>
      </c>
      <c r="F10420" s="36" t="s">
        <v>18247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15690</v>
      </c>
      <c r="C10421" s="36" t="s">
        <v>188</v>
      </c>
      <c r="D10421" s="36" t="s">
        <v>18110</v>
      </c>
      <c r="E10421" s="36" t="s">
        <v>17393</v>
      </c>
      <c r="F10421" s="36" t="s">
        <v>18247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13869</v>
      </c>
      <c r="C10422" s="36" t="s">
        <v>188</v>
      </c>
      <c r="D10422" s="36" t="s">
        <v>18111</v>
      </c>
      <c r="E10422" s="36" t="s">
        <v>16827</v>
      </c>
      <c r="F10422" s="36" t="s">
        <v>18247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15691</v>
      </c>
      <c r="C10423" s="36" t="s">
        <v>188</v>
      </c>
      <c r="D10423" s="36" t="s">
        <v>18113</v>
      </c>
      <c r="E10423" s="36" t="s">
        <v>16862</v>
      </c>
      <c r="F10423" s="36" t="s">
        <v>18247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15005</v>
      </c>
      <c r="C10424" s="36" t="s">
        <v>188</v>
      </c>
      <c r="D10424" s="36" t="s">
        <v>18115</v>
      </c>
      <c r="E10424" s="36" t="s">
        <v>20502</v>
      </c>
      <c r="F10424" s="36" t="s">
        <v>18247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15242</v>
      </c>
      <c r="C10425" s="36" t="s">
        <v>188</v>
      </c>
      <c r="D10425" s="36" t="s">
        <v>18117</v>
      </c>
      <c r="E10425" s="36" t="s">
        <v>17690</v>
      </c>
      <c r="F10425" s="36" t="s">
        <v>18247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14865</v>
      </c>
      <c r="C10426" s="36" t="s">
        <v>188</v>
      </c>
      <c r="D10426" s="36" t="s">
        <v>18120</v>
      </c>
      <c r="E10426" s="36" t="s">
        <v>16854</v>
      </c>
      <c r="F10426" s="36" t="s">
        <v>18247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14499</v>
      </c>
      <c r="C10427" s="36" t="s">
        <v>188</v>
      </c>
      <c r="D10427" s="36" t="s">
        <v>18122</v>
      </c>
      <c r="E10427" s="36" t="s">
        <v>17196</v>
      </c>
      <c r="F10427" s="36" t="s">
        <v>18247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15692</v>
      </c>
      <c r="C10428" s="36" t="s">
        <v>188</v>
      </c>
      <c r="D10428" s="36" t="s">
        <v>18124</v>
      </c>
      <c r="E10428" s="36" t="s">
        <v>17813</v>
      </c>
      <c r="F10428" s="36" t="s">
        <v>18247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122</v>
      </c>
      <c r="B10429" s="36" t="s">
        <v>14593</v>
      </c>
      <c r="C10429" s="36" t="s">
        <v>188</v>
      </c>
      <c r="D10429" s="36" t="s">
        <v>18119</v>
      </c>
      <c r="E10429" s="36" t="s">
        <v>16893</v>
      </c>
      <c r="F10429" s="36" t="s">
        <v>18247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15693</v>
      </c>
      <c r="C10430" s="36" t="s">
        <v>188</v>
      </c>
      <c r="D10430" s="36" t="s">
        <v>18126</v>
      </c>
      <c r="E10430" s="36" t="s">
        <v>16937</v>
      </c>
      <c r="F10430" s="36" t="s">
        <v>18247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14594</v>
      </c>
      <c r="C10431" s="36" t="s">
        <v>188</v>
      </c>
      <c r="D10431" s="36" t="s">
        <v>18127</v>
      </c>
      <c r="E10431" s="36" t="s">
        <v>17351</v>
      </c>
      <c r="F10431" s="36" t="s">
        <v>18247</v>
      </c>
      <c r="G10431" s="36" t="s">
        <v>123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6579</v>
      </c>
      <c r="C10432" s="36" t="s">
        <v>188</v>
      </c>
      <c r="D10432" s="36" t="s">
        <v>18127</v>
      </c>
      <c r="E10432" s="36" t="s">
        <v>17225</v>
      </c>
      <c r="F10432" s="36" t="s">
        <v>18248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21619</v>
      </c>
      <c r="C10433" s="36" t="s">
        <v>188</v>
      </c>
      <c r="D10433" s="36" t="s">
        <v>18188</v>
      </c>
      <c r="E10433" s="36" t="s">
        <v>17965</v>
      </c>
      <c r="F10433" s="36" t="s">
        <v>18247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20718</v>
      </c>
      <c r="C10434" s="36" t="s">
        <v>188</v>
      </c>
      <c r="D10434" s="36" t="s">
        <v>18189</v>
      </c>
      <c r="E10434" s="36" t="s">
        <v>20717</v>
      </c>
      <c r="F10434" s="36" t="s">
        <v>18247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22062</v>
      </c>
      <c r="C10435" s="36" t="s">
        <v>188</v>
      </c>
      <c r="D10435" s="36" t="s">
        <v>18191</v>
      </c>
      <c r="E10435" s="36" t="s">
        <v>17028</v>
      </c>
      <c r="F10435" s="36" t="s">
        <v>18247</v>
      </c>
      <c r="G10435" s="36" t="s">
        <v>123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21620</v>
      </c>
      <c r="C10436" s="36" t="s">
        <v>188</v>
      </c>
      <c r="D10436" s="36" t="s">
        <v>18192</v>
      </c>
      <c r="E10436" s="36" t="s">
        <v>17383</v>
      </c>
      <c r="F10436" s="36" t="s">
        <v>18247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22063</v>
      </c>
      <c r="C10437" s="36" t="s">
        <v>188</v>
      </c>
      <c r="D10437" s="36" t="s">
        <v>18193</v>
      </c>
      <c r="E10437" s="36" t="s">
        <v>18915</v>
      </c>
      <c r="F10437" s="36" t="s">
        <v>18247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22064</v>
      </c>
      <c r="C10438" s="36" t="s">
        <v>188</v>
      </c>
      <c r="D10438" s="36" t="s">
        <v>18195</v>
      </c>
      <c r="E10438" s="36" t="s">
        <v>18177</v>
      </c>
      <c r="F10438" s="36" t="s">
        <v>18247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22875</v>
      </c>
      <c r="C10439" s="36" t="s">
        <v>188</v>
      </c>
      <c r="D10439" s="36" t="s">
        <v>18196</v>
      </c>
      <c r="E10439" s="36" t="s">
        <v>17736</v>
      </c>
      <c r="F10439" s="36" t="s">
        <v>18247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23080</v>
      </c>
      <c r="C10440" s="36" t="s">
        <v>188</v>
      </c>
      <c r="D10440" s="36" t="s">
        <v>18197</v>
      </c>
      <c r="E10440" s="36" t="s">
        <v>18575</v>
      </c>
      <c r="F10440" s="36" t="s">
        <v>18247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22252</v>
      </c>
      <c r="C10441" s="36" t="s">
        <v>188</v>
      </c>
      <c r="D10441" s="36" t="s">
        <v>20535</v>
      </c>
      <c r="E10441" s="36" t="s">
        <v>17405</v>
      </c>
      <c r="F10441" s="36" t="s">
        <v>18247</v>
      </c>
      <c r="G10441" s="36" t="s">
        <v>123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23544</v>
      </c>
      <c r="C10442" s="36" t="s">
        <v>188</v>
      </c>
      <c r="D10442" s="36" t="s">
        <v>20883</v>
      </c>
      <c r="E10442" s="36" t="s">
        <v>17695</v>
      </c>
      <c r="F10442" s="36" t="s">
        <v>18247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22876</v>
      </c>
      <c r="C10443" s="36" t="s">
        <v>188</v>
      </c>
      <c r="D10443" s="36" t="s">
        <v>21091</v>
      </c>
      <c r="E10443" s="36" t="s">
        <v>18129</v>
      </c>
      <c r="F10443" s="36" t="s">
        <v>18247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23891</v>
      </c>
      <c r="C10444" s="36" t="s">
        <v>188</v>
      </c>
      <c r="D10444" s="36" t="s">
        <v>21093</v>
      </c>
      <c r="E10444" s="36" t="s">
        <v>21299</v>
      </c>
      <c r="F10444" s="36" t="s">
        <v>18247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23081</v>
      </c>
      <c r="C10445" s="36" t="s">
        <v>188</v>
      </c>
      <c r="D10445" s="36" t="s">
        <v>21095</v>
      </c>
      <c r="E10445" s="36" t="s">
        <v>17553</v>
      </c>
      <c r="F10445" s="36" t="s">
        <v>18247</v>
      </c>
      <c r="G10445" s="36" t="s">
        <v>123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23082</v>
      </c>
      <c r="C10446" s="36" t="s">
        <v>188</v>
      </c>
      <c r="D10446" s="36" t="s">
        <v>20537</v>
      </c>
      <c r="E10446" s="36" t="s">
        <v>17655</v>
      </c>
      <c r="F10446" s="36" t="s">
        <v>18247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23892</v>
      </c>
      <c r="C10447" s="36" t="s">
        <v>188</v>
      </c>
      <c r="D10447" s="36" t="s">
        <v>21098</v>
      </c>
      <c r="E10447" s="36" t="s">
        <v>22490</v>
      </c>
      <c r="F10447" s="36" t="s">
        <v>18247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24287</v>
      </c>
      <c r="C10448" s="36" t="s">
        <v>188</v>
      </c>
      <c r="D10448" s="36" t="s">
        <v>21100</v>
      </c>
      <c r="E10448" s="36" t="s">
        <v>17934</v>
      </c>
      <c r="F10448" s="36" t="s">
        <v>18247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25346</v>
      </c>
      <c r="C10449" s="36" t="s">
        <v>188</v>
      </c>
      <c r="D10449" s="36" t="s">
        <v>21102</v>
      </c>
      <c r="E10449" s="36" t="s">
        <v>26393</v>
      </c>
      <c r="F10449" s="36" t="s">
        <v>18247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24586</v>
      </c>
      <c r="C10450" s="36" t="s">
        <v>188</v>
      </c>
      <c r="D10450" s="36" t="s">
        <v>21104</v>
      </c>
      <c r="E10450" s="36" t="s">
        <v>28854</v>
      </c>
      <c r="F10450" s="36" t="s">
        <v>18247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26394</v>
      </c>
      <c r="C10451" s="36" t="s">
        <v>188</v>
      </c>
      <c r="D10451" s="36" t="s">
        <v>21106</v>
      </c>
      <c r="E10451" s="36" t="s">
        <v>28855</v>
      </c>
      <c r="F10451" s="36" t="s">
        <v>18247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26395</v>
      </c>
      <c r="C10452" s="36" t="s">
        <v>188</v>
      </c>
      <c r="D10452" s="36" t="s">
        <v>21108</v>
      </c>
      <c r="E10452" s="36" t="s">
        <v>28856</v>
      </c>
      <c r="F10452" s="36" t="s">
        <v>18247</v>
      </c>
      <c r="G10452" s="36" t="s">
        <v>123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25347</v>
      </c>
      <c r="C10453" s="36" t="s">
        <v>188</v>
      </c>
      <c r="D10453" s="36" t="s">
        <v>22301</v>
      </c>
      <c r="E10453" s="36" t="s">
        <v>17615</v>
      </c>
      <c r="F10453" s="36" t="s">
        <v>18247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25348</v>
      </c>
      <c r="C10454" s="36" t="s">
        <v>188</v>
      </c>
      <c r="D10454" s="36" t="s">
        <v>22516</v>
      </c>
      <c r="E10454" s="36" t="s">
        <v>24752</v>
      </c>
      <c r="F10454" s="36" t="s">
        <v>18247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25349</v>
      </c>
      <c r="C10455" s="36" t="s">
        <v>188</v>
      </c>
      <c r="D10455" s="36" t="s">
        <v>22391</v>
      </c>
      <c r="E10455" s="36" t="s">
        <v>25350</v>
      </c>
      <c r="F10455" s="36" t="s">
        <v>18247</v>
      </c>
      <c r="G10455" s="36" t="s">
        <v>123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14256</v>
      </c>
      <c r="C10456" s="36" t="s">
        <v>188</v>
      </c>
      <c r="D10456" s="36" t="s">
        <v>18096</v>
      </c>
      <c r="E10456" s="36" t="s">
        <v>17158</v>
      </c>
      <c r="F10456" s="36" t="s">
        <v>18249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21621</v>
      </c>
      <c r="C10457" s="36" t="s">
        <v>188</v>
      </c>
      <c r="D10457" s="36" t="s">
        <v>18190</v>
      </c>
      <c r="E10457" s="36" t="s">
        <v>21622</v>
      </c>
      <c r="F10457" s="36" t="s">
        <v>18249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21406</v>
      </c>
      <c r="C10458" s="36" t="s">
        <v>188</v>
      </c>
      <c r="D10458" s="36" t="s">
        <v>17271</v>
      </c>
      <c r="E10458" s="36" t="s">
        <v>19224</v>
      </c>
      <c r="F10458" s="36" t="s">
        <v>18253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14866</v>
      </c>
      <c r="C10459" s="36" t="s">
        <v>188</v>
      </c>
      <c r="D10459" s="36" t="s">
        <v>18195</v>
      </c>
      <c r="E10459" s="36" t="s">
        <v>28718</v>
      </c>
      <c r="F10459" s="36" t="s">
        <v>18256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16652</v>
      </c>
      <c r="C10460" s="36" t="s">
        <v>188</v>
      </c>
      <c r="D10460" s="36" t="s">
        <v>18096</v>
      </c>
      <c r="E10460" s="36" t="s">
        <v>16819</v>
      </c>
      <c r="F10460" s="36" t="s">
        <v>18250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16653</v>
      </c>
      <c r="C10461" s="36" t="s">
        <v>188</v>
      </c>
      <c r="D10461" s="36" t="s">
        <v>18108</v>
      </c>
      <c r="E10461" s="36" t="s">
        <v>16819</v>
      </c>
      <c r="F10461" s="36" t="s">
        <v>18250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28719</v>
      </c>
      <c r="C10462" s="36" t="s">
        <v>188</v>
      </c>
      <c r="D10462" s="36" t="s">
        <v>17549</v>
      </c>
      <c r="E10462" s="36" t="s">
        <v>20397</v>
      </c>
      <c r="F10462" s="36" t="s">
        <v>18254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16630</v>
      </c>
      <c r="C10463" s="36" t="s">
        <v>188</v>
      </c>
      <c r="D10463" s="36" t="s">
        <v>18113</v>
      </c>
      <c r="E10463" s="36" t="s">
        <v>16842</v>
      </c>
      <c r="F10463" s="36" t="s">
        <v>18250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7953</v>
      </c>
      <c r="C10464" s="36" t="s">
        <v>188</v>
      </c>
      <c r="D10464" s="36" t="s">
        <v>18117</v>
      </c>
      <c r="E10464" s="36" t="s">
        <v>16819</v>
      </c>
      <c r="F10464" s="36" t="s">
        <v>18250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16631</v>
      </c>
      <c r="C10465" s="36" t="s">
        <v>188</v>
      </c>
      <c r="D10465" s="36" t="s">
        <v>18120</v>
      </c>
      <c r="E10465" s="36" t="s">
        <v>19965</v>
      </c>
      <c r="F10465" s="36" t="s">
        <v>18250</v>
      </c>
      <c r="G10465" s="36" t="s">
        <v>123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19966</v>
      </c>
      <c r="C10466" s="36" t="s">
        <v>188</v>
      </c>
      <c r="D10466" s="36" t="s">
        <v>18122</v>
      </c>
      <c r="E10466" s="36" t="s">
        <v>16940</v>
      </c>
      <c r="F10466" s="36" t="s">
        <v>18250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16632</v>
      </c>
      <c r="C10467" s="36" t="s">
        <v>188</v>
      </c>
      <c r="D10467" s="36" t="s">
        <v>18119</v>
      </c>
      <c r="E10467" s="36" t="s">
        <v>17440</v>
      </c>
      <c r="F10467" s="36" t="s">
        <v>18250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16633</v>
      </c>
      <c r="C10468" s="36" t="s">
        <v>188</v>
      </c>
      <c r="D10468" s="36" t="s">
        <v>18127</v>
      </c>
      <c r="E10468" s="36" t="s">
        <v>17402</v>
      </c>
      <c r="F10468" s="36" t="s">
        <v>18250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19967</v>
      </c>
      <c r="C10469" s="36" t="s">
        <v>188</v>
      </c>
      <c r="D10469" s="36" t="s">
        <v>18124</v>
      </c>
      <c r="E10469" s="36" t="s">
        <v>17376</v>
      </c>
      <c r="F10469" s="36" t="s">
        <v>18250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19968</v>
      </c>
      <c r="C10470" s="36" t="s">
        <v>188</v>
      </c>
      <c r="D10470" s="36" t="s">
        <v>18126</v>
      </c>
      <c r="E10470" s="36" t="s">
        <v>17845</v>
      </c>
      <c r="F10470" s="36" t="s">
        <v>18250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20720</v>
      </c>
      <c r="C10471" s="36" t="s">
        <v>188</v>
      </c>
      <c r="D10471" s="36" t="s">
        <v>18188</v>
      </c>
      <c r="E10471" s="36" t="s">
        <v>17376</v>
      </c>
      <c r="F10471" s="36" t="s">
        <v>18250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20721</v>
      </c>
      <c r="C10472" s="36" t="s">
        <v>188</v>
      </c>
      <c r="D10472" s="36" t="s">
        <v>18189</v>
      </c>
      <c r="E10472" s="36" t="s">
        <v>17225</v>
      </c>
      <c r="F10472" s="36" t="s">
        <v>18250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20323</v>
      </c>
      <c r="C10473" s="36" t="s">
        <v>188</v>
      </c>
      <c r="D10473" s="36" t="s">
        <v>18190</v>
      </c>
      <c r="E10473" s="36" t="s">
        <v>21212</v>
      </c>
      <c r="F10473" s="36" t="s">
        <v>18250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20324</v>
      </c>
      <c r="C10474" s="36" t="s">
        <v>188</v>
      </c>
      <c r="D10474" s="36" t="s">
        <v>18191</v>
      </c>
      <c r="E10474" s="36" t="s">
        <v>17604</v>
      </c>
      <c r="F10474" s="36" t="s">
        <v>18250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21798</v>
      </c>
      <c r="C10475" s="36" t="s">
        <v>188</v>
      </c>
      <c r="D10475" s="36" t="s">
        <v>18194</v>
      </c>
      <c r="E10475" s="36" t="s">
        <v>21291</v>
      </c>
      <c r="F10475" s="36" t="s">
        <v>18250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21799</v>
      </c>
      <c r="C10476" s="36" t="s">
        <v>188</v>
      </c>
      <c r="D10476" s="36" t="s">
        <v>18195</v>
      </c>
      <c r="E10476" s="36" t="s">
        <v>18286</v>
      </c>
      <c r="F10476" s="36" t="s">
        <v>18250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23542</v>
      </c>
      <c r="C10477" s="36" t="s">
        <v>188</v>
      </c>
      <c r="D10477" s="36" t="s">
        <v>18196</v>
      </c>
      <c r="E10477" s="36" t="s">
        <v>17225</v>
      </c>
      <c r="F10477" s="36" t="s">
        <v>18250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22463</v>
      </c>
      <c r="C10478" s="36" t="s">
        <v>188</v>
      </c>
      <c r="D10478" s="36" t="s">
        <v>18197</v>
      </c>
      <c r="E10478" s="36" t="s">
        <v>17607</v>
      </c>
      <c r="F10478" s="36" t="s">
        <v>18250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22253</v>
      </c>
      <c r="C10479" s="36" t="s">
        <v>188</v>
      </c>
      <c r="D10479" s="36" t="s">
        <v>18198</v>
      </c>
      <c r="E10479" s="36" t="s">
        <v>19876</v>
      </c>
      <c r="F10479" s="36" t="s">
        <v>18250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22464</v>
      </c>
      <c r="C10480" s="36" t="s">
        <v>188</v>
      </c>
      <c r="D10480" s="36" t="s">
        <v>20535</v>
      </c>
      <c r="E10480" s="36" t="s">
        <v>21491</v>
      </c>
      <c r="F10480" s="36" t="s">
        <v>18250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25344</v>
      </c>
      <c r="C10481" s="36" t="s">
        <v>188</v>
      </c>
      <c r="D10481" s="36" t="s">
        <v>20883</v>
      </c>
      <c r="E10481" s="36" t="s">
        <v>17406</v>
      </c>
      <c r="F10481" s="36" t="s">
        <v>18250</v>
      </c>
      <c r="G10481" s="36" t="s">
        <v>123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22635</v>
      </c>
      <c r="C10482" s="36" t="s">
        <v>188</v>
      </c>
      <c r="D10482" s="36" t="s">
        <v>21089</v>
      </c>
      <c r="E10482" s="36" t="s">
        <v>22289</v>
      </c>
      <c r="F10482" s="36" t="s">
        <v>18250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22636</v>
      </c>
      <c r="C10483" s="36" t="s">
        <v>188</v>
      </c>
      <c r="D10483" s="36" t="s">
        <v>21091</v>
      </c>
      <c r="E10483" s="36" t="s">
        <v>17858</v>
      </c>
      <c r="F10483" s="36" t="s">
        <v>18250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26382</v>
      </c>
      <c r="C10484" s="36" t="s">
        <v>188</v>
      </c>
      <c r="D10484" s="36" t="s">
        <v>21093</v>
      </c>
      <c r="E10484" s="36" t="s">
        <v>18562</v>
      </c>
      <c r="F10484" s="36" t="s">
        <v>18250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23077</v>
      </c>
      <c r="C10485" s="36" t="s">
        <v>188</v>
      </c>
      <c r="D10485" s="36" t="s">
        <v>21095</v>
      </c>
      <c r="E10485" s="36" t="s">
        <v>28054</v>
      </c>
      <c r="F10485" s="36" t="s">
        <v>18250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23078</v>
      </c>
      <c r="C10486" s="36" t="s">
        <v>188</v>
      </c>
      <c r="D10486" s="36" t="s">
        <v>20537</v>
      </c>
      <c r="E10486" s="36" t="s">
        <v>24872</v>
      </c>
      <c r="F10486" s="36" t="s">
        <v>18250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23738</v>
      </c>
      <c r="C10487" s="36" t="s">
        <v>188</v>
      </c>
      <c r="D10487" s="36" t="s">
        <v>21098</v>
      </c>
      <c r="E10487" s="36" t="s">
        <v>23709</v>
      </c>
      <c r="F10487" s="36" t="s">
        <v>18250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23888</v>
      </c>
      <c r="C10488" s="36" t="s">
        <v>188</v>
      </c>
      <c r="D10488" s="36" t="s">
        <v>21100</v>
      </c>
      <c r="E10488" s="36" t="s">
        <v>16994</v>
      </c>
      <c r="F10488" s="36" t="s">
        <v>18250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25661</v>
      </c>
      <c r="C10489" s="36" t="s">
        <v>188</v>
      </c>
      <c r="D10489" s="36" t="s">
        <v>21102</v>
      </c>
      <c r="E10489" s="36" t="s">
        <v>28738</v>
      </c>
      <c r="F10489" s="36" t="s">
        <v>18250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24583</v>
      </c>
      <c r="C10490" s="36" t="s">
        <v>188</v>
      </c>
      <c r="D10490" s="36" t="s">
        <v>21104</v>
      </c>
      <c r="E10490" s="36" t="s">
        <v>17567</v>
      </c>
      <c r="F10490" s="36" t="s">
        <v>18250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25983</v>
      </c>
      <c r="C10491" s="36" t="s">
        <v>188</v>
      </c>
      <c r="D10491" s="36" t="s">
        <v>21106</v>
      </c>
      <c r="E10491" s="36" t="s">
        <v>24654</v>
      </c>
      <c r="F10491" s="36" t="s">
        <v>18250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28739</v>
      </c>
      <c r="C10492" s="36" t="s">
        <v>188</v>
      </c>
      <c r="D10492" s="36" t="s">
        <v>21108</v>
      </c>
      <c r="E10492" s="36" t="s">
        <v>20837</v>
      </c>
      <c r="F10492" s="36" t="s">
        <v>18250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28740</v>
      </c>
      <c r="C10493" s="36" t="s">
        <v>188</v>
      </c>
      <c r="D10493" s="36" t="s">
        <v>21110</v>
      </c>
      <c r="E10493" s="36" t="s">
        <v>18203</v>
      </c>
      <c r="F10493" s="36" t="s">
        <v>18250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22637</v>
      </c>
      <c r="C10494" s="36" t="s">
        <v>188</v>
      </c>
      <c r="D10494" s="36" t="s">
        <v>18790</v>
      </c>
      <c r="E10494" s="36" t="s">
        <v>17281</v>
      </c>
      <c r="F10494" s="36" t="s">
        <v>18265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22877</v>
      </c>
      <c r="C10495" s="36" t="s">
        <v>188</v>
      </c>
      <c r="D10495" s="36" t="s">
        <v>22866</v>
      </c>
      <c r="E10495" s="36" t="s">
        <v>22878</v>
      </c>
      <c r="F10495" s="36" t="s">
        <v>18265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26385</v>
      </c>
      <c r="C10496" s="36" t="s">
        <v>188</v>
      </c>
      <c r="D10496" s="36" t="s">
        <v>18794</v>
      </c>
      <c r="E10496" s="36" t="s">
        <v>27190</v>
      </c>
      <c r="F10496" s="36" t="s">
        <v>18265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26386</v>
      </c>
      <c r="C10497" s="36" t="s">
        <v>188</v>
      </c>
      <c r="D10497" s="36" t="s">
        <v>21825</v>
      </c>
      <c r="E10497" s="36" t="s">
        <v>28805</v>
      </c>
      <c r="F10497" s="36" t="s">
        <v>18265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28806</v>
      </c>
      <c r="C10498" s="36" t="s">
        <v>188</v>
      </c>
      <c r="D10498" s="36" t="s">
        <v>18799</v>
      </c>
      <c r="E10498" s="36" t="s">
        <v>28807</v>
      </c>
      <c r="F10498" s="36" t="s">
        <v>18265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24286</v>
      </c>
      <c r="C10499" s="36" t="s">
        <v>188</v>
      </c>
      <c r="D10499" s="36" t="s">
        <v>18136</v>
      </c>
      <c r="E10499" s="36" t="s">
        <v>16939</v>
      </c>
      <c r="F10499" s="36" t="s">
        <v>18265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16038</v>
      </c>
      <c r="C10500" s="36" t="s">
        <v>188</v>
      </c>
      <c r="D10500" s="36" t="s">
        <v>17049</v>
      </c>
      <c r="E10500" s="36" t="s">
        <v>17172</v>
      </c>
      <c r="F10500" s="36" t="s">
        <v>18265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16039</v>
      </c>
      <c r="C10501" s="36" t="s">
        <v>188</v>
      </c>
      <c r="D10501" s="36" t="s">
        <v>17051</v>
      </c>
      <c r="E10501" s="36" t="s">
        <v>16819</v>
      </c>
      <c r="F10501" s="36" t="s">
        <v>18265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16040</v>
      </c>
      <c r="C10502" s="36" t="s">
        <v>188</v>
      </c>
      <c r="D10502" s="36" t="s">
        <v>17052</v>
      </c>
      <c r="E10502" s="36" t="s">
        <v>16819</v>
      </c>
      <c r="F10502" s="36" t="s">
        <v>18265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16041</v>
      </c>
      <c r="C10503" s="36" t="s">
        <v>188</v>
      </c>
      <c r="D10503" s="36" t="s">
        <v>17054</v>
      </c>
      <c r="E10503" s="36" t="s">
        <v>16819</v>
      </c>
      <c r="F10503" s="36" t="s">
        <v>18265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16042</v>
      </c>
      <c r="C10504" s="36" t="s">
        <v>188</v>
      </c>
      <c r="D10504" s="36" t="s">
        <v>17059</v>
      </c>
      <c r="E10504" s="36" t="s">
        <v>16819</v>
      </c>
      <c r="F10504" s="36" t="s">
        <v>18265</v>
      </c>
      <c r="G10504" s="36" t="s">
        <v>123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16043</v>
      </c>
      <c r="C10505" s="36" t="s">
        <v>188</v>
      </c>
      <c r="D10505" s="36" t="s">
        <v>17060</v>
      </c>
      <c r="E10505" s="36" t="s">
        <v>16819</v>
      </c>
      <c r="F10505" s="36" t="s">
        <v>18265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15668</v>
      </c>
      <c r="C10506" s="36" t="s">
        <v>188</v>
      </c>
      <c r="D10506" s="36" t="s">
        <v>17470</v>
      </c>
      <c r="E10506" s="36" t="s">
        <v>17075</v>
      </c>
      <c r="F10506" s="36" t="s">
        <v>18265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16044</v>
      </c>
      <c r="C10507" s="36" t="s">
        <v>188</v>
      </c>
      <c r="D10507" s="36" t="s">
        <v>17560</v>
      </c>
      <c r="E10507" s="36" t="s">
        <v>16819</v>
      </c>
      <c r="F10507" s="36" t="s">
        <v>18265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16045</v>
      </c>
      <c r="C10508" s="36" t="s">
        <v>188</v>
      </c>
      <c r="D10508" s="36" t="s">
        <v>17331</v>
      </c>
      <c r="E10508" s="36" t="s">
        <v>16819</v>
      </c>
      <c r="F10508" s="36" t="s">
        <v>18265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15669</v>
      </c>
      <c r="C10509" s="36" t="s">
        <v>188</v>
      </c>
      <c r="D10509" s="36" t="s">
        <v>17472</v>
      </c>
      <c r="E10509" s="36" t="s">
        <v>16876</v>
      </c>
      <c r="F10509" s="36" t="s">
        <v>18265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15670</v>
      </c>
      <c r="C10510" s="36" t="s">
        <v>188</v>
      </c>
      <c r="D10510" s="36" t="s">
        <v>17474</v>
      </c>
      <c r="E10510" s="36" t="s">
        <v>17278</v>
      </c>
      <c r="F10510" s="36" t="s">
        <v>18265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19794</v>
      </c>
      <c r="C10511" s="36" t="s">
        <v>188</v>
      </c>
      <c r="D10511" s="36" t="s">
        <v>17950</v>
      </c>
      <c r="E10511" s="36" t="s">
        <v>18358</v>
      </c>
      <c r="F10511" s="36" t="s">
        <v>18265</v>
      </c>
      <c r="G10511" s="36" t="s">
        <v>123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15671</v>
      </c>
      <c r="C10512" s="36" t="s">
        <v>188</v>
      </c>
      <c r="D10512" s="36" t="s">
        <v>17549</v>
      </c>
      <c r="E10512" s="36" t="s">
        <v>16935</v>
      </c>
      <c r="F10512" s="36" t="s">
        <v>18265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21213</v>
      </c>
      <c r="C10513" s="36" t="s">
        <v>188</v>
      </c>
      <c r="D10513" s="36" t="s">
        <v>17701</v>
      </c>
      <c r="E10513" s="36" t="s">
        <v>17162</v>
      </c>
      <c r="F10513" s="36" t="s">
        <v>21194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22638</v>
      </c>
      <c r="C10514" s="36" t="s">
        <v>188</v>
      </c>
      <c r="D10514" s="36" t="s">
        <v>21222</v>
      </c>
      <c r="E10514" s="36" t="s">
        <v>17030</v>
      </c>
      <c r="F10514" s="36" t="s">
        <v>18265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22465</v>
      </c>
      <c r="C10515" s="36" t="s">
        <v>188</v>
      </c>
      <c r="D10515" s="36" t="s">
        <v>17275</v>
      </c>
      <c r="E10515" s="36" t="s">
        <v>17379</v>
      </c>
      <c r="F10515" s="36" t="s">
        <v>21194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15672</v>
      </c>
      <c r="C10516" s="36" t="s">
        <v>188</v>
      </c>
      <c r="D10516" s="36" t="s">
        <v>17275</v>
      </c>
      <c r="E10516" s="36" t="s">
        <v>17280</v>
      </c>
      <c r="F10516" s="36" t="s">
        <v>18265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22254</v>
      </c>
      <c r="C10517" s="36" t="s">
        <v>188</v>
      </c>
      <c r="D10517" s="36" t="s">
        <v>17276</v>
      </c>
      <c r="E10517" s="36" t="s">
        <v>17030</v>
      </c>
      <c r="F10517" s="36" t="s">
        <v>18265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22255</v>
      </c>
      <c r="C10518" s="36" t="s">
        <v>188</v>
      </c>
      <c r="D10518" s="36" t="s">
        <v>17155</v>
      </c>
      <c r="E10518" s="36" t="s">
        <v>16819</v>
      </c>
      <c r="F10518" s="36" t="s">
        <v>18265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22256</v>
      </c>
      <c r="C10519" s="36" t="s">
        <v>188</v>
      </c>
      <c r="D10519" s="36" t="s">
        <v>17705</v>
      </c>
      <c r="E10519" s="36" t="s">
        <v>17000</v>
      </c>
      <c r="F10519" s="36" t="s">
        <v>18265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22257</v>
      </c>
      <c r="C10520" s="36" t="s">
        <v>188</v>
      </c>
      <c r="D10520" s="36" t="s">
        <v>17706</v>
      </c>
      <c r="E10520" s="36" t="s">
        <v>17281</v>
      </c>
      <c r="F10520" s="36" t="s">
        <v>18265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24584</v>
      </c>
      <c r="C10521" s="36" t="s">
        <v>188</v>
      </c>
      <c r="D10521" s="36" t="s">
        <v>17157</v>
      </c>
      <c r="E10521" s="36" t="s">
        <v>24585</v>
      </c>
      <c r="F10521" s="36" t="s">
        <v>18265</v>
      </c>
      <c r="G10521" s="36" t="s">
        <v>123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23889</v>
      </c>
      <c r="C10522" s="36" t="s">
        <v>188</v>
      </c>
      <c r="D10522" s="36" t="s">
        <v>17157</v>
      </c>
      <c r="E10522" s="36" t="s">
        <v>17763</v>
      </c>
      <c r="F10522" s="36" t="s">
        <v>21194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22258</v>
      </c>
      <c r="C10523" s="36" t="s">
        <v>188</v>
      </c>
      <c r="D10523" s="36" t="s">
        <v>17707</v>
      </c>
      <c r="E10523" s="36" t="s">
        <v>16960</v>
      </c>
      <c r="F10523" s="36" t="s">
        <v>18265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22259</v>
      </c>
      <c r="C10524" s="36" t="s">
        <v>188</v>
      </c>
      <c r="D10524" s="36" t="s">
        <v>21114</v>
      </c>
      <c r="E10524" s="36" t="s">
        <v>17148</v>
      </c>
      <c r="F10524" s="36" t="s">
        <v>18265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22260</v>
      </c>
      <c r="C10525" s="36" t="s">
        <v>188</v>
      </c>
      <c r="D10525" s="36" t="s">
        <v>17282</v>
      </c>
      <c r="E10525" s="36" t="s">
        <v>22261</v>
      </c>
      <c r="F10525" s="36" t="s">
        <v>18265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22262</v>
      </c>
      <c r="C10526" s="36" t="s">
        <v>188</v>
      </c>
      <c r="D10526" s="36" t="s">
        <v>18791</v>
      </c>
      <c r="E10526" s="36" t="s">
        <v>16821</v>
      </c>
      <c r="F10526" s="36" t="s">
        <v>18265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22263</v>
      </c>
      <c r="C10527" s="36" t="s">
        <v>188</v>
      </c>
      <c r="D10527" s="36" t="s">
        <v>17708</v>
      </c>
      <c r="E10527" s="36" t="s">
        <v>21648</v>
      </c>
      <c r="F10527" s="36" t="s">
        <v>18265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22639</v>
      </c>
      <c r="C10528" s="36" t="s">
        <v>188</v>
      </c>
      <c r="D10528" s="36" t="s">
        <v>17709</v>
      </c>
      <c r="E10528" s="36" t="s">
        <v>16957</v>
      </c>
      <c r="F10528" s="36" t="s">
        <v>18265</v>
      </c>
      <c r="G10528" s="36" t="s">
        <v>123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22264</v>
      </c>
      <c r="C10529" s="36" t="s">
        <v>188</v>
      </c>
      <c r="D10529" s="36" t="s">
        <v>18042</v>
      </c>
      <c r="E10529" s="36" t="s">
        <v>16819</v>
      </c>
      <c r="F10529" s="36" t="s">
        <v>18265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22265</v>
      </c>
      <c r="C10530" s="36" t="s">
        <v>188</v>
      </c>
      <c r="D10530" s="36" t="s">
        <v>18043</v>
      </c>
      <c r="E10530" s="36" t="s">
        <v>19958</v>
      </c>
      <c r="F10530" s="36" t="s">
        <v>18265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22266</v>
      </c>
      <c r="C10531" s="36" t="s">
        <v>188</v>
      </c>
      <c r="D10531" s="36" t="s">
        <v>18201</v>
      </c>
      <c r="E10531" s="36" t="s">
        <v>16819</v>
      </c>
      <c r="F10531" s="36" t="s">
        <v>18265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22267</v>
      </c>
      <c r="C10532" s="36" t="s">
        <v>188</v>
      </c>
      <c r="D10532" s="36" t="s">
        <v>18792</v>
      </c>
      <c r="E10532" s="36" t="s">
        <v>16884</v>
      </c>
      <c r="F10532" s="36" t="s">
        <v>18265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22268</v>
      </c>
      <c r="C10533" s="36" t="s">
        <v>188</v>
      </c>
      <c r="D10533" s="36" t="s">
        <v>18793</v>
      </c>
      <c r="E10533" s="36" t="s">
        <v>17977</v>
      </c>
      <c r="F10533" s="36" t="s">
        <v>18265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16785</v>
      </c>
      <c r="C10534" s="36" t="s">
        <v>120</v>
      </c>
      <c r="D10534" s="36" t="s">
        <v>17049</v>
      </c>
      <c r="E10534" s="36" t="s">
        <v>19199</v>
      </c>
      <c r="F10534" s="36" t="s">
        <v>18032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22099</v>
      </c>
      <c r="C10535" s="36" t="s">
        <v>120</v>
      </c>
      <c r="D10535" s="36" t="s">
        <v>26929</v>
      </c>
      <c r="E10535" s="36" t="s">
        <v>16939</v>
      </c>
      <c r="F10535" s="36" t="s">
        <v>18032</v>
      </c>
      <c r="G10535" s="36" t="s">
        <v>121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20602</v>
      </c>
      <c r="C10536" s="36" t="s">
        <v>120</v>
      </c>
      <c r="D10536" s="36" t="s">
        <v>17051</v>
      </c>
      <c r="E10536" s="36" t="s">
        <v>16831</v>
      </c>
      <c r="F10536" s="36" t="s">
        <v>18032</v>
      </c>
      <c r="G10536" s="36" t="s">
        <v>121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21679</v>
      </c>
      <c r="C10537" s="36" t="s">
        <v>120</v>
      </c>
      <c r="D10537" s="36" t="s">
        <v>26930</v>
      </c>
      <c r="E10537" s="36" t="s">
        <v>16939</v>
      </c>
      <c r="F10537" s="36" t="s">
        <v>18032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20603</v>
      </c>
      <c r="C10538" s="36" t="s">
        <v>120</v>
      </c>
      <c r="D10538" s="36" t="s">
        <v>17052</v>
      </c>
      <c r="E10538" s="36" t="s">
        <v>17712</v>
      </c>
      <c r="F10538" s="36" t="s">
        <v>18032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19240</v>
      </c>
      <c r="C10539" s="36" t="s">
        <v>120</v>
      </c>
      <c r="D10539" s="36" t="s">
        <v>17466</v>
      </c>
      <c r="E10539" s="36" t="s">
        <v>17564</v>
      </c>
      <c r="F10539" s="36" t="s">
        <v>18032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20604</v>
      </c>
      <c r="C10540" s="36" t="s">
        <v>120</v>
      </c>
      <c r="D10540" s="36" t="s">
        <v>17054</v>
      </c>
      <c r="E10540" s="36" t="s">
        <v>17176</v>
      </c>
      <c r="F10540" s="36" t="s">
        <v>18032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21111</v>
      </c>
      <c r="C10541" s="36" t="s">
        <v>120</v>
      </c>
      <c r="D10541" s="36" t="s">
        <v>17059</v>
      </c>
      <c r="E10541" s="36" t="s">
        <v>17034</v>
      </c>
      <c r="F10541" s="36" t="s">
        <v>18032</v>
      </c>
      <c r="G10541" s="36" t="s">
        <v>121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20884</v>
      </c>
      <c r="C10542" s="36" t="s">
        <v>120</v>
      </c>
      <c r="D10542" s="36" t="s">
        <v>17060</v>
      </c>
      <c r="E10542" s="36" t="s">
        <v>17326</v>
      </c>
      <c r="F10542" s="36" t="s">
        <v>18032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19871</v>
      </c>
      <c r="C10543" s="36" t="s">
        <v>120</v>
      </c>
      <c r="D10543" s="36" t="s">
        <v>17330</v>
      </c>
      <c r="E10543" s="36" t="s">
        <v>16850</v>
      </c>
      <c r="F10543" s="36" t="s">
        <v>18032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20605</v>
      </c>
      <c r="C10544" s="36" t="s">
        <v>120</v>
      </c>
      <c r="D10544" s="36" t="s">
        <v>17470</v>
      </c>
      <c r="E10544" s="36" t="s">
        <v>17000</v>
      </c>
      <c r="F10544" s="36" t="s">
        <v>18032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24668</v>
      </c>
      <c r="C10545" s="36" t="s">
        <v>120</v>
      </c>
      <c r="D10545" s="36" t="s">
        <v>26673</v>
      </c>
      <c r="E10545" s="36" t="s">
        <v>16842</v>
      </c>
      <c r="F10545" s="36" t="s">
        <v>18032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23796</v>
      </c>
      <c r="C10546" s="36" t="s">
        <v>120</v>
      </c>
      <c r="D10546" s="36" t="s">
        <v>26932</v>
      </c>
      <c r="E10546" s="36" t="s">
        <v>16996</v>
      </c>
      <c r="F10546" s="36" t="s">
        <v>18032</v>
      </c>
      <c r="G10546" s="36" t="s">
        <v>121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21680</v>
      </c>
      <c r="C10547" s="36" t="s">
        <v>120</v>
      </c>
      <c r="D10547" s="36" t="s">
        <v>27199</v>
      </c>
      <c r="E10547" s="36" t="s">
        <v>16921</v>
      </c>
      <c r="F10547" s="36" t="s">
        <v>18032</v>
      </c>
      <c r="G10547" s="36" t="s">
        <v>121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23612</v>
      </c>
      <c r="C10548" s="36" t="s">
        <v>120</v>
      </c>
      <c r="D10548" s="36" t="s">
        <v>26935</v>
      </c>
      <c r="E10548" s="36" t="s">
        <v>17445</v>
      </c>
      <c r="F10548" s="36" t="s">
        <v>18032</v>
      </c>
      <c r="G10548" s="36" t="s">
        <v>121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21681</v>
      </c>
      <c r="C10549" s="36" t="s">
        <v>120</v>
      </c>
      <c r="D10549" s="36" t="s">
        <v>26936</v>
      </c>
      <c r="E10549" s="36" t="s">
        <v>17091</v>
      </c>
      <c r="F10549" s="36" t="s">
        <v>18032</v>
      </c>
      <c r="G10549" s="36" t="s">
        <v>121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21682</v>
      </c>
      <c r="C10550" s="36" t="s">
        <v>120</v>
      </c>
      <c r="D10550" s="36" t="s">
        <v>26937</v>
      </c>
      <c r="E10550" s="36" t="s">
        <v>16981</v>
      </c>
      <c r="F10550" s="36" t="s">
        <v>18032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21857</v>
      </c>
      <c r="C10551" s="36" t="s">
        <v>120</v>
      </c>
      <c r="D10551" s="36" t="s">
        <v>26938</v>
      </c>
      <c r="E10551" s="36" t="s">
        <v>17399</v>
      </c>
      <c r="F10551" s="36" t="s">
        <v>18032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22312</v>
      </c>
      <c r="C10552" s="36" t="s">
        <v>120</v>
      </c>
      <c r="D10552" s="36" t="s">
        <v>26939</v>
      </c>
      <c r="E10552" s="36" t="s">
        <v>17678</v>
      </c>
      <c r="F10552" s="36" t="s">
        <v>18032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22100</v>
      </c>
      <c r="C10553" s="36" t="s">
        <v>120</v>
      </c>
      <c r="D10553" s="36" t="s">
        <v>26940</v>
      </c>
      <c r="E10553" s="36" t="s">
        <v>17389</v>
      </c>
      <c r="F10553" s="36" t="s">
        <v>18032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22313</v>
      </c>
      <c r="C10554" s="36" t="s">
        <v>120</v>
      </c>
      <c r="D10554" s="36" t="s">
        <v>26941</v>
      </c>
      <c r="E10554" s="36" t="s">
        <v>17546</v>
      </c>
      <c r="F10554" s="36" t="s">
        <v>18032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22101</v>
      </c>
      <c r="C10555" s="36" t="s">
        <v>120</v>
      </c>
      <c r="D10555" s="36" t="s">
        <v>26942</v>
      </c>
      <c r="E10555" s="36" t="s">
        <v>17170</v>
      </c>
      <c r="F10555" s="36" t="s">
        <v>18032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23700</v>
      </c>
      <c r="C10556" s="36" t="s">
        <v>120</v>
      </c>
      <c r="D10556" s="36" t="s">
        <v>26937</v>
      </c>
      <c r="E10556" s="36" t="s">
        <v>17252</v>
      </c>
      <c r="F10556" s="36" t="s">
        <v>18199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27558</v>
      </c>
      <c r="C10557" s="36" t="s">
        <v>120</v>
      </c>
      <c r="D10557" s="36" t="s">
        <v>26930</v>
      </c>
      <c r="E10557" s="36" t="s">
        <v>17425</v>
      </c>
      <c r="F10557" s="36" t="s">
        <v>18199</v>
      </c>
      <c r="G10557" s="36" t="s">
        <v>121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25516</v>
      </c>
      <c r="C10558" s="36" t="s">
        <v>120</v>
      </c>
      <c r="D10558" s="36" t="s">
        <v>26938</v>
      </c>
      <c r="E10558" s="36" t="s">
        <v>17262</v>
      </c>
      <c r="F10558" s="36" t="s">
        <v>18199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27559</v>
      </c>
      <c r="C10559" s="36" t="s">
        <v>120</v>
      </c>
      <c r="D10559" s="36" t="s">
        <v>26939</v>
      </c>
      <c r="E10559" s="36" t="s">
        <v>17555</v>
      </c>
      <c r="F10559" s="36" t="s">
        <v>18199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22600</v>
      </c>
      <c r="C10560" s="36" t="s">
        <v>120</v>
      </c>
      <c r="D10560" s="36" t="s">
        <v>26940</v>
      </c>
      <c r="E10560" s="36" t="s">
        <v>17283</v>
      </c>
      <c r="F10560" s="36" t="s">
        <v>18199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22832</v>
      </c>
      <c r="C10561" s="36" t="s">
        <v>120</v>
      </c>
      <c r="D10561" s="36" t="s">
        <v>26941</v>
      </c>
      <c r="E10561" s="36" t="s">
        <v>17752</v>
      </c>
      <c r="F10561" s="36" t="s">
        <v>18199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27560</v>
      </c>
      <c r="C10562" s="36" t="s">
        <v>120</v>
      </c>
      <c r="D10562" s="36" t="s">
        <v>27561</v>
      </c>
      <c r="E10562" s="36" t="s">
        <v>17390</v>
      </c>
      <c r="F10562" s="36" t="s">
        <v>18199</v>
      </c>
      <c r="G10562" s="36" t="s">
        <v>121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27562</v>
      </c>
      <c r="C10563" s="36" t="s">
        <v>120</v>
      </c>
      <c r="D10563" s="36" t="s">
        <v>27199</v>
      </c>
      <c r="E10563" s="36" t="s">
        <v>17359</v>
      </c>
      <c r="F10563" s="36" t="s">
        <v>18199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24466</v>
      </c>
      <c r="C10564" s="36" t="s">
        <v>120</v>
      </c>
      <c r="D10564" s="36" t="s">
        <v>26942</v>
      </c>
      <c r="E10564" s="36" t="s">
        <v>17412</v>
      </c>
      <c r="F10564" s="36" t="s">
        <v>18199</v>
      </c>
      <c r="G10564" s="36" t="s">
        <v>121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27697</v>
      </c>
      <c r="C10565" s="36" t="s">
        <v>120</v>
      </c>
      <c r="D10565" s="36" t="s">
        <v>27698</v>
      </c>
      <c r="E10565" s="36" t="s">
        <v>16886</v>
      </c>
      <c r="F10565" s="36" t="s">
        <v>18199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27699</v>
      </c>
      <c r="C10566" s="36" t="s">
        <v>120</v>
      </c>
      <c r="D10566" s="36" t="s">
        <v>27700</v>
      </c>
      <c r="E10566" s="36" t="s">
        <v>17141</v>
      </c>
      <c r="F10566" s="36" t="s">
        <v>18199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15996</v>
      </c>
      <c r="C10567" s="36" t="s">
        <v>120</v>
      </c>
      <c r="D10567" s="36" t="s">
        <v>17630</v>
      </c>
      <c r="E10567" s="36" t="s">
        <v>17030</v>
      </c>
      <c r="F10567" s="36" t="s">
        <v>18205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15997</v>
      </c>
      <c r="C10568" s="36" t="s">
        <v>120</v>
      </c>
      <c r="D10568" s="36" t="s">
        <v>17056</v>
      </c>
      <c r="E10568" s="36" t="s">
        <v>16940</v>
      </c>
      <c r="F10568" s="36" t="s">
        <v>18205</v>
      </c>
      <c r="G10568" s="36" t="s">
        <v>123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21371</v>
      </c>
      <c r="C10569" s="36" t="s">
        <v>188</v>
      </c>
      <c r="D10569" s="36" t="s">
        <v>17349</v>
      </c>
      <c r="E10569" s="36" t="s">
        <v>16951</v>
      </c>
      <c r="F10569" s="36" t="s">
        <v>18032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26107</v>
      </c>
      <c r="C10570" s="36" t="s">
        <v>188</v>
      </c>
      <c r="D10570" s="36" t="s">
        <v>26952</v>
      </c>
      <c r="E10570" s="36" t="s">
        <v>16912</v>
      </c>
      <c r="F10570" s="36" t="s">
        <v>18032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22974</v>
      </c>
      <c r="C10571" s="36" t="s">
        <v>188</v>
      </c>
      <c r="D10571" s="36" t="s">
        <v>26926</v>
      </c>
      <c r="E10571" s="36" t="s">
        <v>16968</v>
      </c>
      <c r="F10571" s="36" t="s">
        <v>18032</v>
      </c>
      <c r="G10571" s="36" t="s">
        <v>123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22394</v>
      </c>
      <c r="C10572" s="36" t="s">
        <v>188</v>
      </c>
      <c r="D10572" s="36" t="s">
        <v>26953</v>
      </c>
      <c r="E10572" s="36" t="s">
        <v>16912</v>
      </c>
      <c r="F10572" s="36" t="s">
        <v>18032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22975</v>
      </c>
      <c r="C10573" s="36" t="s">
        <v>188</v>
      </c>
      <c r="D10573" s="36" t="s">
        <v>26927</v>
      </c>
      <c r="E10573" s="36" t="s">
        <v>16842</v>
      </c>
      <c r="F10573" s="36" t="s">
        <v>18032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19934</v>
      </c>
      <c r="C10574" s="36" t="s">
        <v>188</v>
      </c>
      <c r="D10574" s="36" t="s">
        <v>17547</v>
      </c>
      <c r="E10574" s="36" t="s">
        <v>17365</v>
      </c>
      <c r="F10574" s="36" t="s">
        <v>18032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19935</v>
      </c>
      <c r="C10575" s="36" t="s">
        <v>188</v>
      </c>
      <c r="D10575" s="36" t="s">
        <v>17557</v>
      </c>
      <c r="E10575" s="36" t="s">
        <v>16883</v>
      </c>
      <c r="F10575" s="36" t="s">
        <v>18032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19717</v>
      </c>
      <c r="C10576" s="36" t="s">
        <v>188</v>
      </c>
      <c r="D10576" s="36" t="s">
        <v>17048</v>
      </c>
      <c r="E10576" s="36" t="s">
        <v>17152</v>
      </c>
      <c r="F10576" s="36" t="s">
        <v>18032</v>
      </c>
      <c r="G10576" s="36" t="s">
        <v>123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22133</v>
      </c>
      <c r="C10577" s="36" t="s">
        <v>188</v>
      </c>
      <c r="D10577" s="36" t="s">
        <v>26928</v>
      </c>
      <c r="E10577" s="36" t="s">
        <v>16845</v>
      </c>
      <c r="F10577" s="36" t="s">
        <v>18032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19936</v>
      </c>
      <c r="C10578" s="36" t="s">
        <v>188</v>
      </c>
      <c r="D10578" s="36" t="s">
        <v>17049</v>
      </c>
      <c r="E10578" s="36" t="s">
        <v>16932</v>
      </c>
      <c r="F10578" s="36" t="s">
        <v>18032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25041</v>
      </c>
      <c r="C10579" s="36" t="s">
        <v>188</v>
      </c>
      <c r="D10579" s="36" t="s">
        <v>26929</v>
      </c>
      <c r="E10579" s="36" t="s">
        <v>17357</v>
      </c>
      <c r="F10579" s="36" t="s">
        <v>18032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19718</v>
      </c>
      <c r="C10580" s="36" t="s">
        <v>188</v>
      </c>
      <c r="D10580" s="36" t="s">
        <v>17051</v>
      </c>
      <c r="E10580" s="36" t="s">
        <v>17350</v>
      </c>
      <c r="F10580" s="36" t="s">
        <v>18032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24694</v>
      </c>
      <c r="C10581" s="36" t="s">
        <v>188</v>
      </c>
      <c r="D10581" s="36" t="s">
        <v>26930</v>
      </c>
      <c r="E10581" s="36" t="s">
        <v>17310</v>
      </c>
      <c r="F10581" s="36" t="s">
        <v>18032</v>
      </c>
      <c r="G10581" s="36" t="s">
        <v>123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19937</v>
      </c>
      <c r="C10582" s="36" t="s">
        <v>188</v>
      </c>
      <c r="D10582" s="36" t="s">
        <v>17052</v>
      </c>
      <c r="E10582" s="36" t="s">
        <v>16893</v>
      </c>
      <c r="F10582" s="36" t="s">
        <v>18032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21000</v>
      </c>
      <c r="C10583" s="36" t="s">
        <v>188</v>
      </c>
      <c r="D10583" s="36" t="s">
        <v>17466</v>
      </c>
      <c r="E10583" s="36" t="s">
        <v>17154</v>
      </c>
      <c r="F10583" s="36" t="s">
        <v>18032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21001</v>
      </c>
      <c r="C10584" s="36" t="s">
        <v>188</v>
      </c>
      <c r="D10584" s="36" t="s">
        <v>17054</v>
      </c>
      <c r="E10584" s="36" t="s">
        <v>17682</v>
      </c>
      <c r="F10584" s="36" t="s">
        <v>18032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26109</v>
      </c>
      <c r="C10585" s="36" t="s">
        <v>188</v>
      </c>
      <c r="D10585" s="36" t="s">
        <v>26931</v>
      </c>
      <c r="E10585" s="36" t="s">
        <v>17641</v>
      </c>
      <c r="F10585" s="36" t="s">
        <v>18032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21902</v>
      </c>
      <c r="C10586" s="36" t="s">
        <v>188</v>
      </c>
      <c r="D10586" s="36" t="s">
        <v>26932</v>
      </c>
      <c r="E10586" s="36" t="s">
        <v>16957</v>
      </c>
      <c r="F10586" s="36" t="s">
        <v>18032</v>
      </c>
      <c r="G10586" s="36" t="s">
        <v>123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21736</v>
      </c>
      <c r="C10587" s="36" t="s">
        <v>188</v>
      </c>
      <c r="D10587" s="36" t="s">
        <v>26933</v>
      </c>
      <c r="E10587" s="36" t="s">
        <v>16824</v>
      </c>
      <c r="F10587" s="36" t="s">
        <v>18032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21903</v>
      </c>
      <c r="C10588" s="36" t="s">
        <v>188</v>
      </c>
      <c r="D10588" s="36" t="s">
        <v>26934</v>
      </c>
      <c r="E10588" s="36" t="s">
        <v>16823</v>
      </c>
      <c r="F10588" s="36" t="s">
        <v>18032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21904</v>
      </c>
      <c r="C10589" s="36" t="s">
        <v>188</v>
      </c>
      <c r="D10589" s="36" t="s">
        <v>26935</v>
      </c>
      <c r="E10589" s="36" t="s">
        <v>16848</v>
      </c>
      <c r="F10589" s="36" t="s">
        <v>18032</v>
      </c>
      <c r="G10589" s="36" t="s">
        <v>123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21905</v>
      </c>
      <c r="C10590" s="36" t="s">
        <v>188</v>
      </c>
      <c r="D10590" s="36" t="s">
        <v>26936</v>
      </c>
      <c r="E10590" s="36" t="s">
        <v>16825</v>
      </c>
      <c r="F10590" s="36" t="s">
        <v>18032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21906</v>
      </c>
      <c r="C10591" s="36" t="s">
        <v>188</v>
      </c>
      <c r="D10591" s="36" t="s">
        <v>26937</v>
      </c>
      <c r="E10591" s="36" t="s">
        <v>17359</v>
      </c>
      <c r="F10591" s="36" t="s">
        <v>18032</v>
      </c>
      <c r="G10591" s="36" t="s">
        <v>123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22976</v>
      </c>
      <c r="C10592" s="36" t="s">
        <v>188</v>
      </c>
      <c r="D10592" s="36" t="s">
        <v>26938</v>
      </c>
      <c r="E10592" s="36" t="s">
        <v>17148</v>
      </c>
      <c r="F10592" s="36" t="s">
        <v>18032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24695</v>
      </c>
      <c r="C10593" s="36" t="s">
        <v>188</v>
      </c>
      <c r="D10593" s="36" t="s">
        <v>26939</v>
      </c>
      <c r="E10593" s="36" t="s">
        <v>16841</v>
      </c>
      <c r="F10593" s="36" t="s">
        <v>18032</v>
      </c>
      <c r="G10593" s="36" t="s">
        <v>123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23658</v>
      </c>
      <c r="C10594" s="36" t="s">
        <v>188</v>
      </c>
      <c r="D10594" s="36" t="s">
        <v>26940</v>
      </c>
      <c r="E10594" s="36" t="s">
        <v>17345</v>
      </c>
      <c r="F10594" s="36" t="s">
        <v>18032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24696</v>
      </c>
      <c r="C10595" s="36" t="s">
        <v>188</v>
      </c>
      <c r="D10595" s="36" t="s">
        <v>26941</v>
      </c>
      <c r="E10595" s="36" t="s">
        <v>17467</v>
      </c>
      <c r="F10595" s="36" t="s">
        <v>18032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24697</v>
      </c>
      <c r="C10596" s="36" t="s">
        <v>188</v>
      </c>
      <c r="D10596" s="36" t="s">
        <v>26942</v>
      </c>
      <c r="E10596" s="36" t="s">
        <v>17372</v>
      </c>
      <c r="F10596" s="36" t="s">
        <v>18032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28056</v>
      </c>
      <c r="C10597" s="36" t="s">
        <v>188</v>
      </c>
      <c r="D10597" s="36" t="s">
        <v>26952</v>
      </c>
      <c r="E10597" s="36" t="s">
        <v>16842</v>
      </c>
      <c r="F10597" s="36" t="s">
        <v>18199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28057</v>
      </c>
      <c r="C10598" s="36" t="s">
        <v>188</v>
      </c>
      <c r="D10598" s="36" t="s">
        <v>26934</v>
      </c>
      <c r="E10598" s="36" t="s">
        <v>17106</v>
      </c>
      <c r="F10598" s="36" t="s">
        <v>18199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25585</v>
      </c>
      <c r="C10599" s="36" t="s">
        <v>188</v>
      </c>
      <c r="D10599" s="36" t="s">
        <v>26936</v>
      </c>
      <c r="E10599" s="36" t="s">
        <v>17188</v>
      </c>
      <c r="F10599" s="36" t="s">
        <v>18199</v>
      </c>
      <c r="G10599" s="36" t="s">
        <v>123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28058</v>
      </c>
      <c r="C10600" s="36" t="s">
        <v>188</v>
      </c>
      <c r="D10600" s="36" t="s">
        <v>26929</v>
      </c>
      <c r="E10600" s="36" t="s">
        <v>17058</v>
      </c>
      <c r="F10600" s="36" t="s">
        <v>18199</v>
      </c>
      <c r="G10600" s="36" t="s">
        <v>123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25262</v>
      </c>
      <c r="C10601" s="36" t="s">
        <v>188</v>
      </c>
      <c r="D10601" s="36" t="s">
        <v>26937</v>
      </c>
      <c r="E10601" s="36" t="s">
        <v>17237</v>
      </c>
      <c r="F10601" s="36" t="s">
        <v>18199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25586</v>
      </c>
      <c r="C10602" s="36" t="s">
        <v>188</v>
      </c>
      <c r="D10602" s="36" t="s">
        <v>26938</v>
      </c>
      <c r="E10602" s="36" t="s">
        <v>16970</v>
      </c>
      <c r="F10602" s="36" t="s">
        <v>18199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25263</v>
      </c>
      <c r="C10603" s="36" t="s">
        <v>188</v>
      </c>
      <c r="D10603" s="36" t="s">
        <v>26940</v>
      </c>
      <c r="E10603" s="36" t="s">
        <v>16972</v>
      </c>
      <c r="F10603" s="36" t="s">
        <v>18199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28059</v>
      </c>
      <c r="C10604" s="36" t="s">
        <v>188</v>
      </c>
      <c r="D10604" s="36" t="s">
        <v>27199</v>
      </c>
      <c r="E10604" s="36" t="s">
        <v>16920</v>
      </c>
      <c r="F10604" s="36" t="s">
        <v>18199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15998</v>
      </c>
      <c r="C10605" s="36" t="s">
        <v>188</v>
      </c>
      <c r="D10605" s="36" t="s">
        <v>17048</v>
      </c>
      <c r="E10605" s="36" t="s">
        <v>16940</v>
      </c>
      <c r="F10605" s="36" t="s">
        <v>18205</v>
      </c>
      <c r="G10605" s="36" t="s">
        <v>123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28287</v>
      </c>
      <c r="C10606" s="36" t="s">
        <v>188</v>
      </c>
      <c r="D10606" s="36" t="s">
        <v>26936</v>
      </c>
      <c r="E10606" s="36" t="s">
        <v>17023</v>
      </c>
      <c r="F10606" s="36" t="s">
        <v>18205</v>
      </c>
      <c r="G10606" s="36" t="s">
        <v>123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28288</v>
      </c>
      <c r="C10607" s="36" t="s">
        <v>188</v>
      </c>
      <c r="D10607" s="36" t="s">
        <v>26937</v>
      </c>
      <c r="E10607" s="36" t="s">
        <v>17350</v>
      </c>
      <c r="F10607" s="36" t="s">
        <v>18205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/>
      <c r="B10608" s="36" t="s">
        <v>29017</v>
      </c>
      <c r="C10608" s="36" t="s">
        <v>120</v>
      </c>
      <c r="D10608" s="36" t="s">
        <v>17013</v>
      </c>
      <c r="E10608" s="36" t="s">
        <v>17159</v>
      </c>
      <c r="F10608" s="36" t="s">
        <v>18032</v>
      </c>
      <c r="G10608" s="36" t="s">
        <v>121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19594</v>
      </c>
      <c r="C10609" s="36" t="s">
        <v>120</v>
      </c>
      <c r="D10609" s="36" t="s">
        <v>17122</v>
      </c>
      <c r="E10609" s="36" t="s">
        <v>26674</v>
      </c>
      <c r="F10609" s="36" t="s">
        <v>18032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9729</v>
      </c>
      <c r="C10610" s="36" t="s">
        <v>120</v>
      </c>
      <c r="D10610" s="36" t="s">
        <v>17636</v>
      </c>
      <c r="E10610" s="36" t="s">
        <v>24044</v>
      </c>
      <c r="F10610" s="36" t="s">
        <v>18032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27200</v>
      </c>
      <c r="C10611" s="36" t="s">
        <v>120</v>
      </c>
      <c r="D10611" s="36" t="s">
        <v>17016</v>
      </c>
      <c r="E10611" s="36" t="s">
        <v>17018</v>
      </c>
      <c r="F10611" s="36" t="s">
        <v>18032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27201</v>
      </c>
      <c r="C10612" s="36" t="s">
        <v>120</v>
      </c>
      <c r="D10612" s="36" t="s">
        <v>17017</v>
      </c>
      <c r="E10612" s="36" t="s">
        <v>17002</v>
      </c>
      <c r="F10612" s="36" t="s">
        <v>18032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7402</v>
      </c>
      <c r="C10613" s="36" t="s">
        <v>120</v>
      </c>
      <c r="D10613" s="36" t="s">
        <v>17316</v>
      </c>
      <c r="E10613" s="36" t="s">
        <v>17904</v>
      </c>
      <c r="F10613" s="36" t="s">
        <v>18032</v>
      </c>
      <c r="G10613" s="36" t="s">
        <v>121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12892</v>
      </c>
      <c r="C10614" s="36" t="s">
        <v>120</v>
      </c>
      <c r="D10614" s="36" t="s">
        <v>17079</v>
      </c>
      <c r="E10614" s="36" t="s">
        <v>17714</v>
      </c>
      <c r="F10614" s="36" t="s">
        <v>18032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7182</v>
      </c>
      <c r="C10615" s="36" t="s">
        <v>120</v>
      </c>
      <c r="D10615" s="36" t="s">
        <v>17080</v>
      </c>
      <c r="E10615" s="36" t="s">
        <v>17323</v>
      </c>
      <c r="F10615" s="36" t="s">
        <v>18032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20915</v>
      </c>
      <c r="C10616" s="36" t="s">
        <v>120</v>
      </c>
      <c r="D10616" s="36" t="s">
        <v>17286</v>
      </c>
      <c r="E10616" s="36" t="s">
        <v>17245</v>
      </c>
      <c r="F10616" s="36" t="s">
        <v>18032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7183</v>
      </c>
      <c r="C10617" s="36" t="s">
        <v>120</v>
      </c>
      <c r="D10617" s="36" t="s">
        <v>17081</v>
      </c>
      <c r="E10617" s="36" t="s">
        <v>17350</v>
      </c>
      <c r="F10617" s="36" t="s">
        <v>18032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8353</v>
      </c>
      <c r="C10618" s="36" t="s">
        <v>120</v>
      </c>
      <c r="D10618" s="36" t="s">
        <v>17128</v>
      </c>
      <c r="E10618" s="36" t="s">
        <v>17198</v>
      </c>
      <c r="F10618" s="36" t="s">
        <v>18032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9753</v>
      </c>
      <c r="C10619" s="36" t="s">
        <v>120</v>
      </c>
      <c r="D10619" s="36" t="s">
        <v>17082</v>
      </c>
      <c r="E10619" s="36" t="s">
        <v>17023</v>
      </c>
      <c r="F10619" s="36" t="s">
        <v>18032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8354</v>
      </c>
      <c r="C10620" s="36" t="s">
        <v>120</v>
      </c>
      <c r="D10620" s="36" t="s">
        <v>17287</v>
      </c>
      <c r="E10620" s="36" t="s">
        <v>16967</v>
      </c>
      <c r="F10620" s="36" t="s">
        <v>18032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27202</v>
      </c>
      <c r="C10621" s="36" t="s">
        <v>120</v>
      </c>
      <c r="D10621" s="36" t="s">
        <v>17083</v>
      </c>
      <c r="E10621" s="36" t="s">
        <v>17106</v>
      </c>
      <c r="F10621" s="36" t="s">
        <v>18032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13839</v>
      </c>
      <c r="C10622" s="36" t="s">
        <v>120</v>
      </c>
      <c r="D10622" s="36" t="s">
        <v>17084</v>
      </c>
      <c r="E10622" s="36" t="s">
        <v>16924</v>
      </c>
      <c r="F10622" s="36" t="s">
        <v>18032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20916</v>
      </c>
      <c r="C10623" s="36" t="s">
        <v>120</v>
      </c>
      <c r="D10623" s="36" t="s">
        <v>17061</v>
      </c>
      <c r="E10623" s="36" t="s">
        <v>16879</v>
      </c>
      <c r="F10623" s="36" t="s">
        <v>18032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7403</v>
      </c>
      <c r="C10624" s="36" t="s">
        <v>120</v>
      </c>
      <c r="D10624" s="36" t="s">
        <v>17085</v>
      </c>
      <c r="E10624" s="36" t="s">
        <v>17014</v>
      </c>
      <c r="F10624" s="36" t="s">
        <v>18032</v>
      </c>
      <c r="G10624" s="36" t="s">
        <v>121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8355</v>
      </c>
      <c r="C10625" s="36" t="s">
        <v>120</v>
      </c>
      <c r="D10625" s="36" t="s">
        <v>17289</v>
      </c>
      <c r="E10625" s="36" t="s">
        <v>16914</v>
      </c>
      <c r="F10625" s="36" t="s">
        <v>18032</v>
      </c>
      <c r="G10625" s="36" t="s">
        <v>123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20258</v>
      </c>
      <c r="C10626" s="36" t="s">
        <v>120</v>
      </c>
      <c r="D10626" s="36" t="s">
        <v>17086</v>
      </c>
      <c r="E10626" s="36" t="s">
        <v>16845</v>
      </c>
      <c r="F10626" s="36" t="s">
        <v>18032</v>
      </c>
      <c r="G10626" s="36" t="s">
        <v>121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13896</v>
      </c>
      <c r="C10627" s="36" t="s">
        <v>120</v>
      </c>
      <c r="D10627" s="36" t="s">
        <v>17063</v>
      </c>
      <c r="E10627" s="36" t="s">
        <v>16951</v>
      </c>
      <c r="F10627" s="36" t="s">
        <v>18032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27203</v>
      </c>
      <c r="C10628" s="36" t="s">
        <v>120</v>
      </c>
      <c r="D10628" s="36" t="s">
        <v>16844</v>
      </c>
      <c r="E10628" s="36" t="s">
        <v>16874</v>
      </c>
      <c r="F10628" s="36" t="s">
        <v>18032</v>
      </c>
      <c r="G10628" s="36" t="s">
        <v>121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122</v>
      </c>
      <c r="B10629" s="36" t="s">
        <v>12893</v>
      </c>
      <c r="C10629" s="36" t="s">
        <v>120</v>
      </c>
      <c r="D10629" s="36" t="s">
        <v>16846</v>
      </c>
      <c r="E10629" s="36" t="s">
        <v>16823</v>
      </c>
      <c r="F10629" s="36" t="s">
        <v>18032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23797</v>
      </c>
      <c r="C10630" s="36" t="s">
        <v>120</v>
      </c>
      <c r="D10630" s="36" t="s">
        <v>16847</v>
      </c>
      <c r="E10630" s="36" t="s">
        <v>16823</v>
      </c>
      <c r="F10630" s="36" t="s">
        <v>18032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12894</v>
      </c>
      <c r="C10631" s="36" t="s">
        <v>120</v>
      </c>
      <c r="D10631" s="36" t="s">
        <v>17065</v>
      </c>
      <c r="E10631" s="36" t="s">
        <v>16958</v>
      </c>
      <c r="F10631" s="36" t="s">
        <v>18032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13897</v>
      </c>
      <c r="C10632" s="36" t="s">
        <v>120</v>
      </c>
      <c r="D10632" s="36" t="s">
        <v>16849</v>
      </c>
      <c r="E10632" s="36" t="s">
        <v>16958</v>
      </c>
      <c r="F10632" s="36" t="s">
        <v>18032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19223</v>
      </c>
      <c r="C10633" s="36" t="s">
        <v>120</v>
      </c>
      <c r="D10633" s="36" t="s">
        <v>17067</v>
      </c>
      <c r="E10633" s="36" t="s">
        <v>16960</v>
      </c>
      <c r="F10633" s="36" t="s">
        <v>18032</v>
      </c>
      <c r="G10633" s="36" t="s">
        <v>123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9754</v>
      </c>
      <c r="C10634" s="36" t="s">
        <v>120</v>
      </c>
      <c r="D10634" s="36" t="s">
        <v>16997</v>
      </c>
      <c r="E10634" s="36" t="s">
        <v>16957</v>
      </c>
      <c r="F10634" s="36" t="s">
        <v>18032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8356</v>
      </c>
      <c r="C10635" s="36" t="s">
        <v>120</v>
      </c>
      <c r="D10635" s="36" t="s">
        <v>17069</v>
      </c>
      <c r="E10635" s="36" t="s">
        <v>16957</v>
      </c>
      <c r="F10635" s="36" t="s">
        <v>18032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14463</v>
      </c>
      <c r="C10636" s="36" t="s">
        <v>120</v>
      </c>
      <c r="D10636" s="36" t="s">
        <v>16851</v>
      </c>
      <c r="E10636" s="36" t="s">
        <v>16957</v>
      </c>
      <c r="F10636" s="36" t="s">
        <v>18032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8357</v>
      </c>
      <c r="C10637" s="36" t="s">
        <v>120</v>
      </c>
      <c r="D10637" s="36" t="s">
        <v>17071</v>
      </c>
      <c r="E10637" s="36" t="s">
        <v>16822</v>
      </c>
      <c r="F10637" s="36" t="s">
        <v>18032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23358</v>
      </c>
      <c r="C10638" s="36" t="s">
        <v>120</v>
      </c>
      <c r="D10638" s="36" t="s">
        <v>17073</v>
      </c>
      <c r="E10638" s="36" t="s">
        <v>16957</v>
      </c>
      <c r="F10638" s="36" t="s">
        <v>18032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16359</v>
      </c>
      <c r="C10639" s="36" t="s">
        <v>120</v>
      </c>
      <c r="D10639" s="36" t="s">
        <v>17074</v>
      </c>
      <c r="E10639" s="36" t="s">
        <v>16822</v>
      </c>
      <c r="F10639" s="36" t="s">
        <v>18032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16667</v>
      </c>
      <c r="C10640" s="36" t="s">
        <v>120</v>
      </c>
      <c r="D10640" s="36" t="s">
        <v>16853</v>
      </c>
      <c r="E10640" s="36" t="s">
        <v>16822</v>
      </c>
      <c r="F10640" s="36" t="s">
        <v>18032</v>
      </c>
      <c r="G10640" s="36" t="s">
        <v>121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16128</v>
      </c>
      <c r="C10641" s="36" t="s">
        <v>120</v>
      </c>
      <c r="D10641" s="36" t="s">
        <v>16998</v>
      </c>
      <c r="E10641" s="36" t="s">
        <v>16822</v>
      </c>
      <c r="F10641" s="36" t="s">
        <v>18032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14191</v>
      </c>
      <c r="C10642" s="36" t="s">
        <v>120</v>
      </c>
      <c r="D10642" s="36" t="s">
        <v>17531</v>
      </c>
      <c r="E10642" s="36" t="s">
        <v>16821</v>
      </c>
      <c r="F10642" s="36" t="s">
        <v>18032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14292</v>
      </c>
      <c r="C10643" s="36" t="s">
        <v>120</v>
      </c>
      <c r="D10643" s="36" t="s">
        <v>16857</v>
      </c>
      <c r="E10643" s="36" t="s">
        <v>16821</v>
      </c>
      <c r="F10643" s="36" t="s">
        <v>18032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24719</v>
      </c>
      <c r="C10644" s="36" t="s">
        <v>120</v>
      </c>
      <c r="D10644" s="36" t="s">
        <v>16861</v>
      </c>
      <c r="E10644" s="36" t="s">
        <v>16821</v>
      </c>
      <c r="F10644" s="36" t="s">
        <v>18032</v>
      </c>
      <c r="G10644" s="36" t="s">
        <v>121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24720</v>
      </c>
      <c r="C10645" s="36" t="s">
        <v>120</v>
      </c>
      <c r="D10645" s="36" t="s">
        <v>17003</v>
      </c>
      <c r="E10645" s="36" t="s">
        <v>16819</v>
      </c>
      <c r="F10645" s="36" t="s">
        <v>18032</v>
      </c>
      <c r="G10645" s="36" t="s">
        <v>121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8358</v>
      </c>
      <c r="C10646" s="36" t="s">
        <v>120</v>
      </c>
      <c r="D10646" s="36" t="s">
        <v>17846</v>
      </c>
      <c r="E10646" s="36" t="s">
        <v>16819</v>
      </c>
      <c r="F10646" s="36" t="s">
        <v>18032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27204</v>
      </c>
      <c r="C10647" s="36" t="s">
        <v>120</v>
      </c>
      <c r="D10647" s="36" t="s">
        <v>16865</v>
      </c>
      <c r="E10647" s="36" t="s">
        <v>16819</v>
      </c>
      <c r="F10647" s="36" t="s">
        <v>18032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14464</v>
      </c>
      <c r="C10648" s="36" t="s">
        <v>120</v>
      </c>
      <c r="D10648" s="36" t="s">
        <v>17661</v>
      </c>
      <c r="E10648" s="36" t="s">
        <v>16819</v>
      </c>
      <c r="F10648" s="36" t="s">
        <v>18032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14192</v>
      </c>
      <c r="C10649" s="36" t="s">
        <v>120</v>
      </c>
      <c r="D10649" s="36" t="s">
        <v>16867</v>
      </c>
      <c r="E10649" s="36" t="s">
        <v>16819</v>
      </c>
      <c r="F10649" s="36" t="s">
        <v>18032</v>
      </c>
      <c r="G10649" s="36" t="s">
        <v>121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15889</v>
      </c>
      <c r="C10650" s="36" t="s">
        <v>120</v>
      </c>
      <c r="D10650" s="36" t="s">
        <v>17013</v>
      </c>
      <c r="E10650" s="36" t="s">
        <v>16947</v>
      </c>
      <c r="F10650" s="36" t="s">
        <v>18199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20355</v>
      </c>
      <c r="C10651" s="36" t="s">
        <v>120</v>
      </c>
      <c r="D10651" s="36" t="s">
        <v>17633</v>
      </c>
      <c r="E10651" s="36" t="s">
        <v>17039</v>
      </c>
      <c r="F10651" s="36" t="s">
        <v>18199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19806</v>
      </c>
      <c r="C10652" s="36" t="s">
        <v>120</v>
      </c>
      <c r="D10652" s="36" t="s">
        <v>17122</v>
      </c>
      <c r="E10652" s="36" t="s">
        <v>18906</v>
      </c>
      <c r="F10652" s="36" t="s">
        <v>18199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27563</v>
      </c>
      <c r="C10653" s="36" t="s">
        <v>120</v>
      </c>
      <c r="D10653" s="36" t="s">
        <v>17015</v>
      </c>
      <c r="E10653" s="36" t="s">
        <v>17158</v>
      </c>
      <c r="F10653" s="36" t="s">
        <v>18199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26245</v>
      </c>
      <c r="C10654" s="36" t="s">
        <v>120</v>
      </c>
      <c r="D10654" s="36" t="s">
        <v>17316</v>
      </c>
      <c r="E10654" s="36" t="s">
        <v>17678</v>
      </c>
      <c r="F10654" s="36" t="s">
        <v>18199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21190</v>
      </c>
      <c r="C10655" s="36" t="s">
        <v>120</v>
      </c>
      <c r="D10655" s="36" t="s">
        <v>17081</v>
      </c>
      <c r="E10655" s="36" t="s">
        <v>17018</v>
      </c>
      <c r="F10655" s="36" t="s">
        <v>18199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27564</v>
      </c>
      <c r="C10656" s="36" t="s">
        <v>120</v>
      </c>
      <c r="D10656" s="36" t="s">
        <v>17083</v>
      </c>
      <c r="E10656" s="36" t="s">
        <v>17238</v>
      </c>
      <c r="F10656" s="36" t="s">
        <v>18199</v>
      </c>
      <c r="G10656" s="36" t="s">
        <v>121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14467</v>
      </c>
      <c r="C10657" s="36" t="s">
        <v>120</v>
      </c>
      <c r="D10657" s="36" t="s">
        <v>17084</v>
      </c>
      <c r="E10657" s="36" t="s">
        <v>17345</v>
      </c>
      <c r="F10657" s="36" t="s">
        <v>18199</v>
      </c>
      <c r="G10657" s="36" t="s">
        <v>121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24198</v>
      </c>
      <c r="C10658" s="36" t="s">
        <v>120</v>
      </c>
      <c r="D10658" s="36" t="s">
        <v>17085</v>
      </c>
      <c r="E10658" s="36" t="s">
        <v>17235</v>
      </c>
      <c r="F10658" s="36" t="s">
        <v>18199</v>
      </c>
      <c r="G10658" s="36" t="s">
        <v>121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14516</v>
      </c>
      <c r="C10659" s="36" t="s">
        <v>120</v>
      </c>
      <c r="D10659" s="36" t="s">
        <v>17063</v>
      </c>
      <c r="E10659" s="36" t="s">
        <v>16852</v>
      </c>
      <c r="F10659" s="36" t="s">
        <v>18199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14500</v>
      </c>
      <c r="C10660" s="36" t="s">
        <v>120</v>
      </c>
      <c r="D10660" s="36" t="s">
        <v>17064</v>
      </c>
      <c r="E10660" s="36" t="s">
        <v>17000</v>
      </c>
      <c r="F10660" s="36" t="s">
        <v>18199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27565</v>
      </c>
      <c r="C10661" s="36" t="s">
        <v>120</v>
      </c>
      <c r="D10661" s="36" t="s">
        <v>16847</v>
      </c>
      <c r="E10661" s="36" t="s">
        <v>17014</v>
      </c>
      <c r="F10661" s="36" t="s">
        <v>18199</v>
      </c>
      <c r="G10661" s="36" t="s">
        <v>121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14468</v>
      </c>
      <c r="C10662" s="36" t="s">
        <v>120</v>
      </c>
      <c r="D10662" s="36" t="s">
        <v>16849</v>
      </c>
      <c r="E10662" s="36" t="s">
        <v>16850</v>
      </c>
      <c r="F10662" s="36" t="s">
        <v>18199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16436</v>
      </c>
      <c r="C10663" s="36" t="s">
        <v>120</v>
      </c>
      <c r="D10663" s="36" t="s">
        <v>16997</v>
      </c>
      <c r="E10663" s="36" t="s">
        <v>16959</v>
      </c>
      <c r="F10663" s="36" t="s">
        <v>18199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15890</v>
      </c>
      <c r="C10664" s="36" t="s">
        <v>120</v>
      </c>
      <c r="D10664" s="36" t="s">
        <v>17069</v>
      </c>
      <c r="E10664" s="36" t="s">
        <v>16964</v>
      </c>
      <c r="F10664" s="36" t="s">
        <v>18199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14501</v>
      </c>
      <c r="C10665" s="36" t="s">
        <v>120</v>
      </c>
      <c r="D10665" s="36" t="s">
        <v>17071</v>
      </c>
      <c r="E10665" s="36" t="s">
        <v>16964</v>
      </c>
      <c r="F10665" s="36" t="s">
        <v>18199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22438</v>
      </c>
      <c r="C10666" s="36" t="s">
        <v>120</v>
      </c>
      <c r="D10666" s="36" t="s">
        <v>17073</v>
      </c>
      <c r="E10666" s="36" t="s">
        <v>16951</v>
      </c>
      <c r="F10666" s="36" t="s">
        <v>18199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16437</v>
      </c>
      <c r="C10667" s="36" t="s">
        <v>120</v>
      </c>
      <c r="D10667" s="36" t="s">
        <v>16855</v>
      </c>
      <c r="E10667" s="36" t="s">
        <v>16912</v>
      </c>
      <c r="F10667" s="36" t="s">
        <v>18199</v>
      </c>
      <c r="G10667" s="36" t="s">
        <v>123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27566</v>
      </c>
      <c r="C10668" s="36" t="s">
        <v>120</v>
      </c>
      <c r="D10668" s="36" t="s">
        <v>16857</v>
      </c>
      <c r="E10668" s="36" t="s">
        <v>16823</v>
      </c>
      <c r="F10668" s="36" t="s">
        <v>18199</v>
      </c>
      <c r="G10668" s="36" t="s">
        <v>121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14399</v>
      </c>
      <c r="C10669" s="36" t="s">
        <v>120</v>
      </c>
      <c r="D10669" s="36" t="s">
        <v>16861</v>
      </c>
      <c r="E10669" s="36" t="s">
        <v>16958</v>
      </c>
      <c r="F10669" s="36" t="s">
        <v>18199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27567</v>
      </c>
      <c r="C10670" s="36" t="s">
        <v>120</v>
      </c>
      <c r="D10670" s="36" t="s">
        <v>17003</v>
      </c>
      <c r="E10670" s="36" t="s">
        <v>16957</v>
      </c>
      <c r="F10670" s="36" t="s">
        <v>18199</v>
      </c>
      <c r="G10670" s="36" t="s">
        <v>121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21390</v>
      </c>
      <c r="C10671" s="36" t="s">
        <v>120</v>
      </c>
      <c r="D10671" s="36" t="s">
        <v>17005</v>
      </c>
      <c r="E10671" s="36" t="s">
        <v>16822</v>
      </c>
      <c r="F10671" s="36" t="s">
        <v>18199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25517</v>
      </c>
      <c r="C10672" s="36" t="s">
        <v>120</v>
      </c>
      <c r="D10672" s="36" t="s">
        <v>16865</v>
      </c>
      <c r="E10672" s="36" t="s">
        <v>16822</v>
      </c>
      <c r="F10672" s="36" t="s">
        <v>18199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14082</v>
      </c>
      <c r="C10673" s="36" t="s">
        <v>120</v>
      </c>
      <c r="D10673" s="36" t="s">
        <v>17013</v>
      </c>
      <c r="E10673" s="36" t="s">
        <v>17966</v>
      </c>
      <c r="F10673" s="36" t="s">
        <v>18205</v>
      </c>
      <c r="G10673" s="36" t="s">
        <v>121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26347</v>
      </c>
      <c r="C10674" s="36" t="s">
        <v>120</v>
      </c>
      <c r="D10674" s="36" t="s">
        <v>17316</v>
      </c>
      <c r="E10674" s="36" t="s">
        <v>16819</v>
      </c>
      <c r="F10674" s="36" t="s">
        <v>18205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23447</v>
      </c>
      <c r="C10675" s="36" t="s">
        <v>120</v>
      </c>
      <c r="D10675" s="36" t="s">
        <v>17082</v>
      </c>
      <c r="E10675" s="36" t="s">
        <v>16819</v>
      </c>
      <c r="F10675" s="36" t="s">
        <v>18205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28451</v>
      </c>
      <c r="C10676" s="36" t="s">
        <v>120</v>
      </c>
      <c r="D10676" s="36" t="s">
        <v>17083</v>
      </c>
      <c r="E10676" s="36" t="s">
        <v>16937</v>
      </c>
      <c r="F10676" s="36" t="s">
        <v>18205</v>
      </c>
      <c r="G10676" s="36" t="s">
        <v>121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26348</v>
      </c>
      <c r="C10677" s="36" t="s">
        <v>120</v>
      </c>
      <c r="D10677" s="36" t="s">
        <v>17084</v>
      </c>
      <c r="E10677" s="36" t="s">
        <v>17678</v>
      </c>
      <c r="F10677" s="36" t="s">
        <v>18205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15999</v>
      </c>
      <c r="C10678" s="36" t="s">
        <v>120</v>
      </c>
      <c r="D10678" s="36" t="s">
        <v>17085</v>
      </c>
      <c r="E10678" s="36" t="s">
        <v>17032</v>
      </c>
      <c r="F10678" s="36" t="s">
        <v>18205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22442</v>
      </c>
      <c r="C10679" s="36" t="s">
        <v>120</v>
      </c>
      <c r="D10679" s="36" t="s">
        <v>17086</v>
      </c>
      <c r="E10679" s="36" t="s">
        <v>16963</v>
      </c>
      <c r="F10679" s="36" t="s">
        <v>18205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25302</v>
      </c>
      <c r="C10680" s="36" t="s">
        <v>120</v>
      </c>
      <c r="D10680" s="36" t="s">
        <v>17063</v>
      </c>
      <c r="E10680" s="36" t="s">
        <v>16854</v>
      </c>
      <c r="F10680" s="36" t="s">
        <v>18205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18870</v>
      </c>
      <c r="C10681" s="36" t="s">
        <v>120</v>
      </c>
      <c r="D10681" s="36" t="s">
        <v>17064</v>
      </c>
      <c r="E10681" s="36" t="s">
        <v>17190</v>
      </c>
      <c r="F10681" s="36" t="s">
        <v>18205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23448</v>
      </c>
      <c r="C10682" s="36" t="s">
        <v>120</v>
      </c>
      <c r="D10682" s="36" t="s">
        <v>16844</v>
      </c>
      <c r="E10682" s="36" t="s">
        <v>17022</v>
      </c>
      <c r="F10682" s="36" t="s">
        <v>18205</v>
      </c>
      <c r="G10682" s="36" t="s">
        <v>121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26349</v>
      </c>
      <c r="C10683" s="36" t="s">
        <v>120</v>
      </c>
      <c r="D10683" s="36" t="s">
        <v>16847</v>
      </c>
      <c r="E10683" s="36" t="s">
        <v>17233</v>
      </c>
      <c r="F10683" s="36" t="s">
        <v>18205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25924</v>
      </c>
      <c r="C10684" s="36" t="s">
        <v>120</v>
      </c>
      <c r="D10684" s="36" t="s">
        <v>17065</v>
      </c>
      <c r="E10684" s="36" t="s">
        <v>17233</v>
      </c>
      <c r="F10684" s="36" t="s">
        <v>18205</v>
      </c>
      <c r="G10684" s="36" t="s">
        <v>123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25291</v>
      </c>
      <c r="C10685" s="36" t="s">
        <v>120</v>
      </c>
      <c r="D10685" s="36" t="s">
        <v>17067</v>
      </c>
      <c r="E10685" s="36" t="s">
        <v>16827</v>
      </c>
      <c r="F10685" s="36" t="s">
        <v>18205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22443</v>
      </c>
      <c r="C10686" s="36" t="s">
        <v>120</v>
      </c>
      <c r="D10686" s="36" t="s">
        <v>16997</v>
      </c>
      <c r="E10686" s="36" t="s">
        <v>17359</v>
      </c>
      <c r="F10686" s="36" t="s">
        <v>18205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23757</v>
      </c>
      <c r="C10687" s="36" t="s">
        <v>120</v>
      </c>
      <c r="D10687" s="36" t="s">
        <v>17071</v>
      </c>
      <c r="E10687" s="36" t="s">
        <v>17014</v>
      </c>
      <c r="F10687" s="36" t="s">
        <v>18205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23449</v>
      </c>
      <c r="C10688" s="36" t="s">
        <v>120</v>
      </c>
      <c r="D10688" s="36" t="s">
        <v>17073</v>
      </c>
      <c r="E10688" s="36" t="s">
        <v>16850</v>
      </c>
      <c r="F10688" s="36" t="s">
        <v>18205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18871</v>
      </c>
      <c r="C10689" s="36" t="s">
        <v>120</v>
      </c>
      <c r="D10689" s="36" t="s">
        <v>17074</v>
      </c>
      <c r="E10689" s="36" t="s">
        <v>16862</v>
      </c>
      <c r="F10689" s="36" t="s">
        <v>18205</v>
      </c>
      <c r="G10689" s="36" t="s">
        <v>123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22444</v>
      </c>
      <c r="C10690" s="36" t="s">
        <v>120</v>
      </c>
      <c r="D10690" s="36" t="s">
        <v>16998</v>
      </c>
      <c r="E10690" s="36" t="s">
        <v>16845</v>
      </c>
      <c r="F10690" s="36" t="s">
        <v>18205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24800</v>
      </c>
      <c r="C10691" s="36" t="s">
        <v>120</v>
      </c>
      <c r="D10691" s="36" t="s">
        <v>16871</v>
      </c>
      <c r="E10691" s="36" t="s">
        <v>16842</v>
      </c>
      <c r="F10691" s="36" t="s">
        <v>18205</v>
      </c>
      <c r="G10691" s="36" t="s">
        <v>123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24823</v>
      </c>
      <c r="C10692" s="36" t="s">
        <v>120</v>
      </c>
      <c r="D10692" s="36" t="s">
        <v>17346</v>
      </c>
      <c r="E10692" s="36" t="s">
        <v>16912</v>
      </c>
      <c r="F10692" s="36" t="s">
        <v>18205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8665</v>
      </c>
      <c r="C10693" s="36" t="s">
        <v>120</v>
      </c>
      <c r="D10693" s="36" t="s">
        <v>17638</v>
      </c>
      <c r="E10693" s="36" t="s">
        <v>17757</v>
      </c>
      <c r="F10693" s="36" t="s">
        <v>18205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14257</v>
      </c>
      <c r="C10694" s="36" t="s">
        <v>120</v>
      </c>
      <c r="D10694" s="36" t="s">
        <v>17287</v>
      </c>
      <c r="E10694" s="36" t="s">
        <v>16939</v>
      </c>
      <c r="F10694" s="36" t="s">
        <v>18205</v>
      </c>
      <c r="G10694" s="36" t="s">
        <v>123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15139</v>
      </c>
      <c r="C10695" s="36" t="s">
        <v>120</v>
      </c>
      <c r="D10695" s="36" t="s">
        <v>17143</v>
      </c>
      <c r="E10695" s="36" t="s">
        <v>17281</v>
      </c>
      <c r="F10695" s="36" t="s">
        <v>18205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14083</v>
      </c>
      <c r="C10696" s="36" t="s">
        <v>120</v>
      </c>
      <c r="D10696" s="36" t="s">
        <v>17387</v>
      </c>
      <c r="E10696" s="36" t="s">
        <v>17141</v>
      </c>
      <c r="F10696" s="36" t="s">
        <v>18205</v>
      </c>
      <c r="G10696" s="36" t="s">
        <v>123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26356</v>
      </c>
      <c r="C10697" s="36" t="s">
        <v>120</v>
      </c>
      <c r="D10697" s="36" t="s">
        <v>17316</v>
      </c>
      <c r="E10697" s="36" t="s">
        <v>16819</v>
      </c>
      <c r="F10697" s="36" t="s">
        <v>18210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24568</v>
      </c>
      <c r="C10698" s="36" t="s">
        <v>120</v>
      </c>
      <c r="D10698" s="36" t="s">
        <v>17081</v>
      </c>
      <c r="E10698" s="36" t="s">
        <v>16866</v>
      </c>
      <c r="F10698" s="36" t="s">
        <v>18210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28501</v>
      </c>
      <c r="C10699" s="36" t="s">
        <v>120</v>
      </c>
      <c r="D10699" s="36" t="s">
        <v>17083</v>
      </c>
      <c r="E10699" s="36" t="s">
        <v>16819</v>
      </c>
      <c r="F10699" s="36" t="s">
        <v>18210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25945</v>
      </c>
      <c r="C10700" s="36" t="s">
        <v>120</v>
      </c>
      <c r="D10700" s="36" t="s">
        <v>17084</v>
      </c>
      <c r="E10700" s="36" t="s">
        <v>17293</v>
      </c>
      <c r="F10700" s="36" t="s">
        <v>18210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28541</v>
      </c>
      <c r="C10701" s="36" t="s">
        <v>120</v>
      </c>
      <c r="D10701" s="36" t="s">
        <v>17061</v>
      </c>
      <c r="E10701" s="36" t="s">
        <v>16939</v>
      </c>
      <c r="F10701" s="36" t="s">
        <v>18210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21191</v>
      </c>
      <c r="C10702" s="36" t="s">
        <v>120</v>
      </c>
      <c r="D10702" s="36" t="s">
        <v>17085</v>
      </c>
      <c r="E10702" s="36" t="s">
        <v>17176</v>
      </c>
      <c r="F10702" s="36" t="s">
        <v>18210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19147</v>
      </c>
      <c r="C10703" s="36" t="s">
        <v>120</v>
      </c>
      <c r="D10703" s="36" t="s">
        <v>17289</v>
      </c>
      <c r="E10703" s="36" t="s">
        <v>17367</v>
      </c>
      <c r="F10703" s="36" t="s">
        <v>18210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28502</v>
      </c>
      <c r="C10704" s="36" t="s">
        <v>120</v>
      </c>
      <c r="D10704" s="36" t="s">
        <v>17086</v>
      </c>
      <c r="E10704" s="36" t="s">
        <v>16889</v>
      </c>
      <c r="F10704" s="36" t="s">
        <v>18210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28542</v>
      </c>
      <c r="C10705" s="36" t="s">
        <v>120</v>
      </c>
      <c r="D10705" s="36" t="s">
        <v>17062</v>
      </c>
      <c r="E10705" s="36" t="s">
        <v>16860</v>
      </c>
      <c r="F10705" s="36" t="s">
        <v>18210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23453</v>
      </c>
      <c r="C10706" s="36" t="s">
        <v>120</v>
      </c>
      <c r="D10706" s="36" t="s">
        <v>17063</v>
      </c>
      <c r="E10706" s="36" t="s">
        <v>16887</v>
      </c>
      <c r="F10706" s="36" t="s">
        <v>18210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18863</v>
      </c>
      <c r="C10707" s="36" t="s">
        <v>120</v>
      </c>
      <c r="D10707" s="36" t="s">
        <v>17064</v>
      </c>
      <c r="E10707" s="36" t="s">
        <v>16949</v>
      </c>
      <c r="F10707" s="36" t="s">
        <v>18210</v>
      </c>
      <c r="G10707" s="36" t="s">
        <v>123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24630</v>
      </c>
      <c r="C10708" s="36" t="s">
        <v>120</v>
      </c>
      <c r="D10708" s="36" t="s">
        <v>16846</v>
      </c>
      <c r="E10708" s="36" t="s">
        <v>17075</v>
      </c>
      <c r="F10708" s="36" t="s">
        <v>18210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23454</v>
      </c>
      <c r="C10709" s="36" t="s">
        <v>120</v>
      </c>
      <c r="D10709" s="36" t="s">
        <v>16847</v>
      </c>
      <c r="E10709" s="36" t="s">
        <v>16949</v>
      </c>
      <c r="F10709" s="36" t="s">
        <v>18210</v>
      </c>
      <c r="G10709" s="36" t="s">
        <v>121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18838</v>
      </c>
      <c r="C10710" s="36" t="s">
        <v>120</v>
      </c>
      <c r="D10710" s="36" t="s">
        <v>16849</v>
      </c>
      <c r="E10710" s="36" t="s">
        <v>16826</v>
      </c>
      <c r="F10710" s="36" t="s">
        <v>18210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28543</v>
      </c>
      <c r="C10711" s="36" t="s">
        <v>120</v>
      </c>
      <c r="D10711" s="36" t="s">
        <v>17067</v>
      </c>
      <c r="E10711" s="36" t="s">
        <v>16884</v>
      </c>
      <c r="F10711" s="36" t="s">
        <v>18210</v>
      </c>
      <c r="G10711" s="36" t="s">
        <v>123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25309</v>
      </c>
      <c r="C10712" s="36" t="s">
        <v>120</v>
      </c>
      <c r="D10712" s="36" t="s">
        <v>16997</v>
      </c>
      <c r="E10712" s="36" t="s">
        <v>16827</v>
      </c>
      <c r="F10712" s="36" t="s">
        <v>18210</v>
      </c>
      <c r="G10712" s="36" t="s">
        <v>121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23256</v>
      </c>
      <c r="C10713" s="36" t="s">
        <v>120</v>
      </c>
      <c r="D10713" s="36" t="s">
        <v>17069</v>
      </c>
      <c r="E10713" s="36" t="s">
        <v>17023</v>
      </c>
      <c r="F10713" s="36" t="s">
        <v>18210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21192</v>
      </c>
      <c r="C10714" s="36" t="s">
        <v>120</v>
      </c>
      <c r="D10714" s="36" t="s">
        <v>16851</v>
      </c>
      <c r="E10714" s="36" t="s">
        <v>16975</v>
      </c>
      <c r="F10714" s="36" t="s">
        <v>18210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18864</v>
      </c>
      <c r="C10715" s="36" t="s">
        <v>120</v>
      </c>
      <c r="D10715" s="36" t="s">
        <v>17071</v>
      </c>
      <c r="E10715" s="36" t="s">
        <v>16884</v>
      </c>
      <c r="F10715" s="36" t="s">
        <v>18210</v>
      </c>
      <c r="G10715" s="36" t="s">
        <v>123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23455</v>
      </c>
      <c r="C10716" s="36" t="s">
        <v>120</v>
      </c>
      <c r="D10716" s="36" t="s">
        <v>17073</v>
      </c>
      <c r="E10716" s="36" t="s">
        <v>17365</v>
      </c>
      <c r="F10716" s="36" t="s">
        <v>18210</v>
      </c>
      <c r="G10716" s="36" t="s">
        <v>121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21814</v>
      </c>
      <c r="C10717" s="36" t="s">
        <v>120</v>
      </c>
      <c r="D10717" s="36" t="s">
        <v>17074</v>
      </c>
      <c r="E10717" s="36" t="s">
        <v>16939</v>
      </c>
      <c r="F10717" s="36" t="s">
        <v>18210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19089</v>
      </c>
      <c r="C10718" s="36" t="s">
        <v>120</v>
      </c>
      <c r="D10718" s="36" t="s">
        <v>16998</v>
      </c>
      <c r="E10718" s="36" t="s">
        <v>17050</v>
      </c>
      <c r="F10718" s="36" t="s">
        <v>18210</v>
      </c>
      <c r="G10718" s="36" t="s">
        <v>121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26357</v>
      </c>
      <c r="C10719" s="36" t="s">
        <v>120</v>
      </c>
      <c r="D10719" s="36" t="s">
        <v>16999</v>
      </c>
      <c r="E10719" s="36" t="s">
        <v>16951</v>
      </c>
      <c r="F10719" s="36" t="s">
        <v>18210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26358</v>
      </c>
      <c r="C10720" s="36" t="s">
        <v>120</v>
      </c>
      <c r="D10720" s="36" t="s">
        <v>16859</v>
      </c>
      <c r="E10720" s="36" t="s">
        <v>17021</v>
      </c>
      <c r="F10720" s="36" t="s">
        <v>18210</v>
      </c>
      <c r="G10720" s="36" t="s">
        <v>121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25620</v>
      </c>
      <c r="C10721" s="36" t="s">
        <v>120</v>
      </c>
      <c r="D10721" s="36" t="s">
        <v>17361</v>
      </c>
      <c r="E10721" s="36" t="s">
        <v>16883</v>
      </c>
      <c r="F10721" s="36" t="s">
        <v>18210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8482</v>
      </c>
      <c r="C10722" s="36" t="s">
        <v>120</v>
      </c>
      <c r="D10722" s="36" t="s">
        <v>17638</v>
      </c>
      <c r="E10722" s="36" t="s">
        <v>23551</v>
      </c>
      <c r="F10722" s="36" t="s">
        <v>18210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8548</v>
      </c>
      <c r="C10723" s="36" t="s">
        <v>120</v>
      </c>
      <c r="D10723" s="36" t="s">
        <v>17013</v>
      </c>
      <c r="E10723" s="36" t="s">
        <v>27268</v>
      </c>
      <c r="F10723" s="36" t="s">
        <v>18251</v>
      </c>
      <c r="G10723" s="36" t="s">
        <v>121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6754</v>
      </c>
      <c r="C10724" s="36" t="s">
        <v>120</v>
      </c>
      <c r="D10724" s="36" t="s">
        <v>17013</v>
      </c>
      <c r="E10724" s="36" t="s">
        <v>17620</v>
      </c>
      <c r="F10724" s="36" t="s">
        <v>18246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8549</v>
      </c>
      <c r="C10725" s="36" t="s">
        <v>120</v>
      </c>
      <c r="D10725" s="36" t="s">
        <v>17633</v>
      </c>
      <c r="E10725" s="36" t="s">
        <v>16823</v>
      </c>
      <c r="F10725" s="36" t="s">
        <v>18251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8550</v>
      </c>
      <c r="C10726" s="36" t="s">
        <v>120</v>
      </c>
      <c r="D10726" s="36" t="s">
        <v>17120</v>
      </c>
      <c r="E10726" s="36" t="s">
        <v>16819</v>
      </c>
      <c r="F10726" s="36" t="s">
        <v>18251</v>
      </c>
      <c r="G10726" s="36" t="s">
        <v>121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8551</v>
      </c>
      <c r="C10727" s="36" t="s">
        <v>120</v>
      </c>
      <c r="D10727" s="36" t="s">
        <v>17122</v>
      </c>
      <c r="E10727" s="36" t="s">
        <v>16957</v>
      </c>
      <c r="F10727" s="36" t="s">
        <v>18251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8552</v>
      </c>
      <c r="C10728" s="36" t="s">
        <v>120</v>
      </c>
      <c r="D10728" s="36" t="s">
        <v>17015</v>
      </c>
      <c r="E10728" s="36" t="s">
        <v>18283</v>
      </c>
      <c r="F10728" s="36" t="s">
        <v>18251</v>
      </c>
      <c r="G10728" s="36" t="s">
        <v>121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8553</v>
      </c>
      <c r="C10729" s="36" t="s">
        <v>120</v>
      </c>
      <c r="D10729" s="36" t="s">
        <v>17123</v>
      </c>
      <c r="E10729" s="36" t="s">
        <v>16822</v>
      </c>
      <c r="F10729" s="36" t="s">
        <v>18251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8554</v>
      </c>
      <c r="C10730" s="36" t="s">
        <v>120</v>
      </c>
      <c r="D10730" s="36" t="s">
        <v>17125</v>
      </c>
      <c r="E10730" s="36" t="s">
        <v>16822</v>
      </c>
      <c r="F10730" s="36" t="s">
        <v>18251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8555</v>
      </c>
      <c r="C10731" s="36" t="s">
        <v>120</v>
      </c>
      <c r="D10731" s="36" t="s">
        <v>17016</v>
      </c>
      <c r="E10731" s="36" t="s">
        <v>16819</v>
      </c>
      <c r="F10731" s="36" t="s">
        <v>18251</v>
      </c>
      <c r="G10731" s="36" t="s">
        <v>121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14119</v>
      </c>
      <c r="C10732" s="36" t="s">
        <v>120</v>
      </c>
      <c r="D10732" s="36" t="s">
        <v>17017</v>
      </c>
      <c r="E10732" s="36" t="s">
        <v>17906</v>
      </c>
      <c r="F10732" s="36" t="s">
        <v>18251</v>
      </c>
      <c r="G10732" s="36" t="s">
        <v>121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8556</v>
      </c>
      <c r="C10733" s="36" t="s">
        <v>120</v>
      </c>
      <c r="D10733" s="36" t="s">
        <v>17079</v>
      </c>
      <c r="E10733" s="36" t="s">
        <v>16819</v>
      </c>
      <c r="F10733" s="36" t="s">
        <v>18251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6755</v>
      </c>
      <c r="C10734" s="36" t="s">
        <v>120</v>
      </c>
      <c r="D10734" s="36" t="s">
        <v>17081</v>
      </c>
      <c r="E10734" s="36" t="s">
        <v>17686</v>
      </c>
      <c r="F10734" s="36" t="s">
        <v>18246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8557</v>
      </c>
      <c r="C10735" s="36" t="s">
        <v>120</v>
      </c>
      <c r="D10735" s="36" t="s">
        <v>17081</v>
      </c>
      <c r="E10735" s="36" t="s">
        <v>16940</v>
      </c>
      <c r="F10735" s="36" t="s">
        <v>18251</v>
      </c>
      <c r="G10735" s="36" t="s">
        <v>121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8558</v>
      </c>
      <c r="C10736" s="36" t="s">
        <v>120</v>
      </c>
      <c r="D10736" s="36" t="s">
        <v>17083</v>
      </c>
      <c r="E10736" s="36" t="s">
        <v>17360</v>
      </c>
      <c r="F10736" s="36" t="s">
        <v>18251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19581</v>
      </c>
      <c r="C10737" s="36" t="s">
        <v>120</v>
      </c>
      <c r="D10737" s="36" t="s">
        <v>16846</v>
      </c>
      <c r="E10737" s="36" t="s">
        <v>16835</v>
      </c>
      <c r="F10737" s="36" t="s">
        <v>18251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19582</v>
      </c>
      <c r="C10738" s="36" t="s">
        <v>120</v>
      </c>
      <c r="D10738" s="36" t="s">
        <v>17065</v>
      </c>
      <c r="E10738" s="36" t="s">
        <v>16835</v>
      </c>
      <c r="F10738" s="36" t="s">
        <v>18251</v>
      </c>
      <c r="G10738" s="36" t="s">
        <v>123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23328</v>
      </c>
      <c r="C10739" s="36" t="s">
        <v>120</v>
      </c>
      <c r="D10739" s="36" t="s">
        <v>16997</v>
      </c>
      <c r="E10739" s="36" t="s">
        <v>16939</v>
      </c>
      <c r="F10739" s="36" t="s">
        <v>18251</v>
      </c>
      <c r="G10739" s="36" t="s">
        <v>121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19564</v>
      </c>
      <c r="C10740" s="36" t="s">
        <v>120</v>
      </c>
      <c r="D10740" s="36" t="s">
        <v>16853</v>
      </c>
      <c r="E10740" s="36" t="s">
        <v>16939</v>
      </c>
      <c r="F10740" s="36" t="s">
        <v>18251</v>
      </c>
      <c r="G10740" s="36" t="s">
        <v>121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19583</v>
      </c>
      <c r="C10741" s="36" t="s">
        <v>120</v>
      </c>
      <c r="D10741" s="36" t="s">
        <v>17291</v>
      </c>
      <c r="E10741" s="36" t="s">
        <v>17326</v>
      </c>
      <c r="F10741" s="36" t="s">
        <v>18251</v>
      </c>
      <c r="G10741" s="36" t="s">
        <v>123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19253</v>
      </c>
      <c r="C10742" s="36" t="s">
        <v>120</v>
      </c>
      <c r="D10742" s="36" t="s">
        <v>17003</v>
      </c>
      <c r="E10742" s="36" t="s">
        <v>16850</v>
      </c>
      <c r="F10742" s="36" t="s">
        <v>18251</v>
      </c>
      <c r="G10742" s="36" t="s">
        <v>121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8559</v>
      </c>
      <c r="C10743" s="36" t="s">
        <v>120</v>
      </c>
      <c r="D10743" s="36" t="s">
        <v>17387</v>
      </c>
      <c r="E10743" s="36" t="s">
        <v>17967</v>
      </c>
      <c r="F10743" s="36" t="s">
        <v>18251</v>
      </c>
      <c r="G10743" s="36" t="s">
        <v>123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21195</v>
      </c>
      <c r="C10744" s="36" t="s">
        <v>120</v>
      </c>
      <c r="D10744" s="36" t="s">
        <v>17086</v>
      </c>
      <c r="E10744" s="36" t="s">
        <v>17087</v>
      </c>
      <c r="F10744" s="36" t="s">
        <v>18252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6756</v>
      </c>
      <c r="C10745" s="36" t="s">
        <v>120</v>
      </c>
      <c r="D10745" s="36" t="s">
        <v>17063</v>
      </c>
      <c r="E10745" s="36" t="s">
        <v>16835</v>
      </c>
      <c r="F10745" s="36" t="s">
        <v>18258</v>
      </c>
      <c r="G10745" s="36" t="s">
        <v>121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21196</v>
      </c>
      <c r="C10746" s="36" t="s">
        <v>120</v>
      </c>
      <c r="D10746" s="36" t="s">
        <v>16849</v>
      </c>
      <c r="E10746" s="36" t="s">
        <v>17075</v>
      </c>
      <c r="F10746" s="36" t="s">
        <v>18252</v>
      </c>
      <c r="G10746" s="36" t="s">
        <v>121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8666</v>
      </c>
      <c r="C10747" s="36" t="s">
        <v>120</v>
      </c>
      <c r="D10747" s="36" t="s">
        <v>16997</v>
      </c>
      <c r="E10747" s="36" t="s">
        <v>17146</v>
      </c>
      <c r="F10747" s="36" t="s">
        <v>18252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24832</v>
      </c>
      <c r="C10748" s="36" t="s">
        <v>120</v>
      </c>
      <c r="D10748" s="36" t="s">
        <v>17073</v>
      </c>
      <c r="E10748" s="36" t="s">
        <v>17219</v>
      </c>
      <c r="F10748" s="36" t="s">
        <v>18252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6757</v>
      </c>
      <c r="C10749" s="36" t="s">
        <v>120</v>
      </c>
      <c r="D10749" s="36" t="s">
        <v>17143</v>
      </c>
      <c r="E10749" s="36" t="s">
        <v>18184</v>
      </c>
      <c r="F10749" s="36" t="s">
        <v>18258</v>
      </c>
      <c r="G10749" s="36" t="s">
        <v>121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6777</v>
      </c>
      <c r="C10750" s="36" t="s">
        <v>120</v>
      </c>
      <c r="D10750" s="36" t="s">
        <v>17063</v>
      </c>
      <c r="E10750" s="36" t="s">
        <v>17087</v>
      </c>
      <c r="F10750" s="36" t="s">
        <v>18247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6779</v>
      </c>
      <c r="C10751" s="36" t="s">
        <v>120</v>
      </c>
      <c r="D10751" s="36" t="s">
        <v>16847</v>
      </c>
      <c r="E10751" s="36" t="s">
        <v>17235</v>
      </c>
      <c r="F10751" s="36" t="s">
        <v>18247</v>
      </c>
      <c r="G10751" s="36" t="s">
        <v>121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6782</v>
      </c>
      <c r="C10752" s="36" t="s">
        <v>120</v>
      </c>
      <c r="D10752" s="36" t="s">
        <v>16998</v>
      </c>
      <c r="E10752" s="36" t="s">
        <v>16834</v>
      </c>
      <c r="F10752" s="36" t="s">
        <v>18248</v>
      </c>
      <c r="G10752" s="36" t="s">
        <v>121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14400</v>
      </c>
      <c r="C10753" s="36" t="s">
        <v>120</v>
      </c>
      <c r="D10753" s="36" t="s">
        <v>17129</v>
      </c>
      <c r="E10753" s="36" t="s">
        <v>17662</v>
      </c>
      <c r="F10753" s="36" t="s">
        <v>18248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21017</v>
      </c>
      <c r="C10754" s="36" t="s">
        <v>120</v>
      </c>
      <c r="D10754" s="36" t="s">
        <v>17143</v>
      </c>
      <c r="E10754" s="36" t="s">
        <v>17685</v>
      </c>
      <c r="F10754" s="36" t="s">
        <v>18247</v>
      </c>
      <c r="G10754" s="36" t="s">
        <v>121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15673</v>
      </c>
      <c r="C10755" s="36" t="s">
        <v>120</v>
      </c>
      <c r="D10755" s="36" t="s">
        <v>17240</v>
      </c>
      <c r="E10755" s="36" t="s">
        <v>18516</v>
      </c>
      <c r="F10755" s="36" t="s">
        <v>18250</v>
      </c>
      <c r="G10755" s="36" t="s">
        <v>123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28615</v>
      </c>
      <c r="C10756" s="36" t="s">
        <v>120</v>
      </c>
      <c r="D10756" s="36" t="s">
        <v>17013</v>
      </c>
      <c r="E10756" s="36" t="s">
        <v>18376</v>
      </c>
      <c r="F10756" s="36" t="s">
        <v>18265</v>
      </c>
      <c r="G10756" s="36" t="s">
        <v>121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23280</v>
      </c>
      <c r="C10757" s="36" t="s">
        <v>120</v>
      </c>
      <c r="D10757" s="36" t="s">
        <v>17635</v>
      </c>
      <c r="E10757" s="36" t="s">
        <v>16905</v>
      </c>
      <c r="F10757" s="36" t="s">
        <v>18265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23068</v>
      </c>
      <c r="C10758" s="36" t="s">
        <v>120</v>
      </c>
      <c r="D10758" s="36" t="s">
        <v>17215</v>
      </c>
      <c r="E10758" s="36" t="s">
        <v>17507</v>
      </c>
      <c r="F10758" s="36" t="s">
        <v>18265</v>
      </c>
      <c r="G10758" s="36" t="s">
        <v>123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26490</v>
      </c>
      <c r="C10759" s="36" t="s">
        <v>188</v>
      </c>
      <c r="D10759" s="36" t="s">
        <v>17013</v>
      </c>
      <c r="E10759" s="36" t="s">
        <v>16819</v>
      </c>
      <c r="F10759" s="36" t="s">
        <v>18032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19554</v>
      </c>
      <c r="C10760" s="36" t="s">
        <v>188</v>
      </c>
      <c r="D10760" s="36" t="s">
        <v>17122</v>
      </c>
      <c r="E10760" s="36" t="s">
        <v>16819</v>
      </c>
      <c r="F10760" s="36" t="s">
        <v>18032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8359</v>
      </c>
      <c r="C10761" s="36" t="s">
        <v>188</v>
      </c>
      <c r="D10761" s="36" t="s">
        <v>17636</v>
      </c>
      <c r="E10761" s="36" t="s">
        <v>16819</v>
      </c>
      <c r="F10761" s="36" t="s">
        <v>18032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26491</v>
      </c>
      <c r="C10762" s="36" t="s">
        <v>188</v>
      </c>
      <c r="D10762" s="36" t="s">
        <v>17016</v>
      </c>
      <c r="E10762" s="36" t="s">
        <v>16819</v>
      </c>
      <c r="F10762" s="36" t="s">
        <v>18032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26968</v>
      </c>
      <c r="C10763" s="36" t="s">
        <v>188</v>
      </c>
      <c r="D10763" s="36" t="s">
        <v>17017</v>
      </c>
      <c r="E10763" s="36" t="s">
        <v>16822</v>
      </c>
      <c r="F10763" s="36" t="s">
        <v>18032</v>
      </c>
      <c r="G10763" s="36" t="s">
        <v>123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8360</v>
      </c>
      <c r="C10764" s="36" t="s">
        <v>188</v>
      </c>
      <c r="D10764" s="36" t="s">
        <v>17316</v>
      </c>
      <c r="E10764" s="36" t="s">
        <v>16957</v>
      </c>
      <c r="F10764" s="36" t="s">
        <v>18032</v>
      </c>
      <c r="G10764" s="36" t="s">
        <v>123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12895</v>
      </c>
      <c r="C10765" s="36" t="s">
        <v>188</v>
      </c>
      <c r="D10765" s="36" t="s">
        <v>17079</v>
      </c>
      <c r="E10765" s="36" t="s">
        <v>16960</v>
      </c>
      <c r="F10765" s="36" t="s">
        <v>18032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8361</v>
      </c>
      <c r="C10766" s="36" t="s">
        <v>188</v>
      </c>
      <c r="D10766" s="36" t="s">
        <v>17080</v>
      </c>
      <c r="E10766" s="36" t="s">
        <v>16916</v>
      </c>
      <c r="F10766" s="36" t="s">
        <v>18032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9764</v>
      </c>
      <c r="C10767" s="36" t="s">
        <v>188</v>
      </c>
      <c r="D10767" s="36" t="s">
        <v>17286</v>
      </c>
      <c r="E10767" s="36" t="s">
        <v>16842</v>
      </c>
      <c r="F10767" s="36" t="s">
        <v>18032</v>
      </c>
      <c r="G10767" s="36" t="s">
        <v>123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8362</v>
      </c>
      <c r="C10768" s="36" t="s">
        <v>188</v>
      </c>
      <c r="D10768" s="36" t="s">
        <v>17081</v>
      </c>
      <c r="E10768" s="36" t="s">
        <v>16964</v>
      </c>
      <c r="F10768" s="36" t="s">
        <v>18032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20677</v>
      </c>
      <c r="C10769" s="36" t="s">
        <v>188</v>
      </c>
      <c r="D10769" s="36" t="s">
        <v>17128</v>
      </c>
      <c r="E10769" s="36" t="s">
        <v>16968</v>
      </c>
      <c r="F10769" s="36" t="s">
        <v>18032</v>
      </c>
      <c r="G10769" s="36" t="s">
        <v>123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20300</v>
      </c>
      <c r="C10770" s="36" t="s">
        <v>188</v>
      </c>
      <c r="D10770" s="36" t="s">
        <v>17082</v>
      </c>
      <c r="E10770" s="36" t="s">
        <v>17014</v>
      </c>
      <c r="F10770" s="36" t="s">
        <v>18032</v>
      </c>
      <c r="G10770" s="36" t="s">
        <v>123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12896</v>
      </c>
      <c r="C10771" s="36" t="s">
        <v>188</v>
      </c>
      <c r="D10771" s="36" t="s">
        <v>17287</v>
      </c>
      <c r="E10771" s="36" t="s">
        <v>16879</v>
      </c>
      <c r="F10771" s="36" t="s">
        <v>18032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26943</v>
      </c>
      <c r="C10772" s="36" t="s">
        <v>188</v>
      </c>
      <c r="D10772" s="36" t="s">
        <v>17083</v>
      </c>
      <c r="E10772" s="36" t="s">
        <v>17365</v>
      </c>
      <c r="F10772" s="36" t="s">
        <v>18032</v>
      </c>
      <c r="G10772" s="36" t="s">
        <v>123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16597</v>
      </c>
      <c r="C10773" s="36" t="s">
        <v>188</v>
      </c>
      <c r="D10773" s="36" t="s">
        <v>17084</v>
      </c>
      <c r="E10773" s="36" t="s">
        <v>17148</v>
      </c>
      <c r="F10773" s="36" t="s">
        <v>18032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21002</v>
      </c>
      <c r="C10774" s="36" t="s">
        <v>188</v>
      </c>
      <c r="D10774" s="36" t="s">
        <v>17061</v>
      </c>
      <c r="E10774" s="36" t="s">
        <v>17236</v>
      </c>
      <c r="F10774" s="36" t="s">
        <v>18032</v>
      </c>
      <c r="G10774" s="36" t="s">
        <v>123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8363</v>
      </c>
      <c r="C10775" s="36" t="s">
        <v>188</v>
      </c>
      <c r="D10775" s="36" t="s">
        <v>17085</v>
      </c>
      <c r="E10775" s="36" t="s">
        <v>17121</v>
      </c>
      <c r="F10775" s="36" t="s">
        <v>18032</v>
      </c>
      <c r="G10775" s="36" t="s">
        <v>123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21003</v>
      </c>
      <c r="C10776" s="36" t="s">
        <v>188</v>
      </c>
      <c r="D10776" s="36" t="s">
        <v>17289</v>
      </c>
      <c r="E10776" s="36" t="s">
        <v>17412</v>
      </c>
      <c r="F10776" s="36" t="s">
        <v>18032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16815</v>
      </c>
      <c r="C10777" s="36" t="s">
        <v>188</v>
      </c>
      <c r="D10777" s="36" t="s">
        <v>17086</v>
      </c>
      <c r="E10777" s="36" t="s">
        <v>17510</v>
      </c>
      <c r="F10777" s="36" t="s">
        <v>18032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18983</v>
      </c>
      <c r="C10778" s="36" t="s">
        <v>188</v>
      </c>
      <c r="D10778" s="36" t="s">
        <v>17063</v>
      </c>
      <c r="E10778" s="36" t="s">
        <v>17368</v>
      </c>
      <c r="F10778" s="36" t="s">
        <v>18032</v>
      </c>
      <c r="G10778" s="36" t="s">
        <v>123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26944</v>
      </c>
      <c r="C10779" s="36" t="s">
        <v>188</v>
      </c>
      <c r="D10779" s="36" t="s">
        <v>16844</v>
      </c>
      <c r="E10779" s="36" t="s">
        <v>17826</v>
      </c>
      <c r="F10779" s="36" t="s">
        <v>18032</v>
      </c>
      <c r="G10779" s="36" t="s">
        <v>123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19555</v>
      </c>
      <c r="C10780" s="36" t="s">
        <v>188</v>
      </c>
      <c r="D10780" s="36" t="s">
        <v>16846</v>
      </c>
      <c r="E10780" s="36" t="s">
        <v>17089</v>
      </c>
      <c r="F10780" s="36" t="s">
        <v>18032</v>
      </c>
      <c r="G10780" s="36" t="s">
        <v>123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24110</v>
      </c>
      <c r="C10781" s="36" t="s">
        <v>188</v>
      </c>
      <c r="D10781" s="36" t="s">
        <v>16847</v>
      </c>
      <c r="E10781" s="36" t="s">
        <v>17674</v>
      </c>
      <c r="F10781" s="36" t="s">
        <v>18032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16477</v>
      </c>
      <c r="C10782" s="36" t="s">
        <v>188</v>
      </c>
      <c r="D10782" s="36" t="s">
        <v>17065</v>
      </c>
      <c r="E10782" s="36" t="s">
        <v>17690</v>
      </c>
      <c r="F10782" s="36" t="s">
        <v>18032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14193</v>
      </c>
      <c r="C10783" s="36" t="s">
        <v>188</v>
      </c>
      <c r="D10783" s="36" t="s">
        <v>16849</v>
      </c>
      <c r="E10783" s="36" t="s">
        <v>20404</v>
      </c>
      <c r="F10783" s="36" t="s">
        <v>18032</v>
      </c>
      <c r="G10783" s="36" t="s">
        <v>123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14293</v>
      </c>
      <c r="C10784" s="36" t="s">
        <v>188</v>
      </c>
      <c r="D10784" s="36" t="s">
        <v>17067</v>
      </c>
      <c r="E10784" s="36" t="s">
        <v>17737</v>
      </c>
      <c r="F10784" s="36" t="s">
        <v>18032</v>
      </c>
      <c r="G10784" s="36" t="s">
        <v>123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16360</v>
      </c>
      <c r="C10785" s="36" t="s">
        <v>188</v>
      </c>
      <c r="D10785" s="36" t="s">
        <v>16997</v>
      </c>
      <c r="E10785" s="36" t="s">
        <v>17995</v>
      </c>
      <c r="F10785" s="36" t="s">
        <v>18032</v>
      </c>
      <c r="G10785" s="36" t="s">
        <v>123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23210</v>
      </c>
      <c r="C10786" s="36" t="s">
        <v>188</v>
      </c>
      <c r="D10786" s="36" t="s">
        <v>17069</v>
      </c>
      <c r="E10786" s="36" t="s">
        <v>17258</v>
      </c>
      <c r="F10786" s="36" t="s">
        <v>18032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16598</v>
      </c>
      <c r="C10787" s="36" t="s">
        <v>188</v>
      </c>
      <c r="D10787" s="36" t="s">
        <v>16851</v>
      </c>
      <c r="E10787" s="36" t="s">
        <v>17696</v>
      </c>
      <c r="F10787" s="36" t="s">
        <v>18032</v>
      </c>
      <c r="G10787" s="36" t="s">
        <v>123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19556</v>
      </c>
      <c r="C10788" s="36" t="s">
        <v>188</v>
      </c>
      <c r="D10788" s="36" t="s">
        <v>17071</v>
      </c>
      <c r="E10788" s="36" t="s">
        <v>18152</v>
      </c>
      <c r="F10788" s="36" t="s">
        <v>18032</v>
      </c>
      <c r="G10788" s="36" t="s">
        <v>123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23401</v>
      </c>
      <c r="C10789" s="36" t="s">
        <v>188</v>
      </c>
      <c r="D10789" s="36" t="s">
        <v>17073</v>
      </c>
      <c r="E10789" s="36" t="s">
        <v>16952</v>
      </c>
      <c r="F10789" s="36" t="s">
        <v>18032</v>
      </c>
      <c r="G10789" s="36" t="s">
        <v>123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21737</v>
      </c>
      <c r="C10790" s="36" t="s">
        <v>188</v>
      </c>
      <c r="D10790" s="36" t="s">
        <v>17074</v>
      </c>
      <c r="E10790" s="36" t="s">
        <v>17482</v>
      </c>
      <c r="F10790" s="36" t="s">
        <v>18032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24111</v>
      </c>
      <c r="C10791" s="36" t="s">
        <v>188</v>
      </c>
      <c r="D10791" s="36" t="s">
        <v>16853</v>
      </c>
      <c r="E10791" s="36" t="s">
        <v>17395</v>
      </c>
      <c r="F10791" s="36" t="s">
        <v>18032</v>
      </c>
      <c r="G10791" s="36" t="s">
        <v>123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16361</v>
      </c>
      <c r="C10792" s="36" t="s">
        <v>188</v>
      </c>
      <c r="D10792" s="36" t="s">
        <v>16998</v>
      </c>
      <c r="E10792" s="36" t="s">
        <v>18607</v>
      </c>
      <c r="F10792" s="36" t="s">
        <v>18032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19557</v>
      </c>
      <c r="C10793" s="36" t="s">
        <v>188</v>
      </c>
      <c r="D10793" s="36" t="s">
        <v>17531</v>
      </c>
      <c r="E10793" s="36" t="s">
        <v>17801</v>
      </c>
      <c r="F10793" s="36" t="s">
        <v>18032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24698</v>
      </c>
      <c r="C10794" s="36" t="s">
        <v>188</v>
      </c>
      <c r="D10794" s="36" t="s">
        <v>16857</v>
      </c>
      <c r="E10794" s="36" t="s">
        <v>26110</v>
      </c>
      <c r="F10794" s="36" t="s">
        <v>18032</v>
      </c>
      <c r="G10794" s="36" t="s">
        <v>123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25792</v>
      </c>
      <c r="C10795" s="36" t="s">
        <v>188</v>
      </c>
      <c r="D10795" s="36" t="s">
        <v>16861</v>
      </c>
      <c r="E10795" s="36" t="s">
        <v>16903</v>
      </c>
      <c r="F10795" s="36" t="s">
        <v>18032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25042</v>
      </c>
      <c r="C10796" s="36" t="s">
        <v>188</v>
      </c>
      <c r="D10796" s="36" t="s">
        <v>17003</v>
      </c>
      <c r="E10796" s="36" t="s">
        <v>17093</v>
      </c>
      <c r="F10796" s="36" t="s">
        <v>18032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8364</v>
      </c>
      <c r="C10797" s="36" t="s">
        <v>188</v>
      </c>
      <c r="D10797" s="36" t="s">
        <v>17846</v>
      </c>
      <c r="E10797" s="36" t="s">
        <v>16898</v>
      </c>
      <c r="F10797" s="36" t="s">
        <v>18032</v>
      </c>
      <c r="G10797" s="36" t="s">
        <v>123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24112</v>
      </c>
      <c r="C10798" s="36" t="s">
        <v>188</v>
      </c>
      <c r="D10798" s="36" t="s">
        <v>16867</v>
      </c>
      <c r="E10798" s="36" t="s">
        <v>17281</v>
      </c>
      <c r="F10798" s="36" t="s">
        <v>18032</v>
      </c>
      <c r="G10798" s="36" t="s">
        <v>123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16046</v>
      </c>
      <c r="C10799" s="36" t="s">
        <v>188</v>
      </c>
      <c r="D10799" s="36" t="s">
        <v>17013</v>
      </c>
      <c r="E10799" s="36" t="s">
        <v>16822</v>
      </c>
      <c r="F10799" s="36" t="s">
        <v>18199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25902</v>
      </c>
      <c r="C10800" s="36" t="s">
        <v>188</v>
      </c>
      <c r="D10800" s="36" t="s">
        <v>17122</v>
      </c>
      <c r="E10800" s="36" t="s">
        <v>16957</v>
      </c>
      <c r="F10800" s="36" t="s">
        <v>18199</v>
      </c>
      <c r="G10800" s="36" t="s">
        <v>123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28060</v>
      </c>
      <c r="C10801" s="36" t="s">
        <v>188</v>
      </c>
      <c r="D10801" s="36" t="s">
        <v>17015</v>
      </c>
      <c r="E10801" s="36" t="s">
        <v>16960</v>
      </c>
      <c r="F10801" s="36" t="s">
        <v>18199</v>
      </c>
      <c r="G10801" s="36" t="s">
        <v>123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26317</v>
      </c>
      <c r="C10802" s="36" t="s">
        <v>188</v>
      </c>
      <c r="D10802" s="36" t="s">
        <v>17316</v>
      </c>
      <c r="E10802" s="36" t="s">
        <v>16848</v>
      </c>
      <c r="F10802" s="36" t="s">
        <v>18199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21265</v>
      </c>
      <c r="C10803" s="36" t="s">
        <v>188</v>
      </c>
      <c r="D10803" s="36" t="s">
        <v>17081</v>
      </c>
      <c r="E10803" s="36" t="s">
        <v>16884</v>
      </c>
      <c r="F10803" s="36" t="s">
        <v>18199</v>
      </c>
      <c r="G10803" s="36" t="s">
        <v>123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28061</v>
      </c>
      <c r="C10804" s="36" t="s">
        <v>188</v>
      </c>
      <c r="D10804" s="36" t="s">
        <v>17083</v>
      </c>
      <c r="E10804" s="36" t="s">
        <v>16979</v>
      </c>
      <c r="F10804" s="36" t="s">
        <v>18199</v>
      </c>
      <c r="G10804" s="36" t="s">
        <v>123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14435</v>
      </c>
      <c r="C10805" s="36" t="s">
        <v>188</v>
      </c>
      <c r="D10805" s="36" t="s">
        <v>17084</v>
      </c>
      <c r="E10805" s="36" t="s">
        <v>17388</v>
      </c>
      <c r="F10805" s="36" t="s">
        <v>18199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24160</v>
      </c>
      <c r="C10806" s="36" t="s">
        <v>188</v>
      </c>
      <c r="D10806" s="36" t="s">
        <v>17085</v>
      </c>
      <c r="E10806" s="36" t="s">
        <v>16828</v>
      </c>
      <c r="F10806" s="36" t="s">
        <v>18199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14502</v>
      </c>
      <c r="C10807" s="36" t="s">
        <v>188</v>
      </c>
      <c r="D10807" s="36" t="s">
        <v>17063</v>
      </c>
      <c r="E10807" s="36" t="s">
        <v>17332</v>
      </c>
      <c r="F10807" s="36" t="s">
        <v>18199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21056</v>
      </c>
      <c r="C10808" s="36" t="s">
        <v>188</v>
      </c>
      <c r="D10808" s="36" t="s">
        <v>17064</v>
      </c>
      <c r="E10808" s="36" t="s">
        <v>17261</v>
      </c>
      <c r="F10808" s="36" t="s">
        <v>18199</v>
      </c>
      <c r="G10808" s="36" t="s">
        <v>123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28062</v>
      </c>
      <c r="C10809" s="36" t="s">
        <v>188</v>
      </c>
      <c r="D10809" s="36" t="s">
        <v>16847</v>
      </c>
      <c r="E10809" s="36" t="s">
        <v>16836</v>
      </c>
      <c r="F10809" s="36" t="s">
        <v>18199</v>
      </c>
      <c r="G10809" s="36" t="s">
        <v>123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14436</v>
      </c>
      <c r="C10810" s="36" t="s">
        <v>188</v>
      </c>
      <c r="D10810" s="36" t="s">
        <v>16849</v>
      </c>
      <c r="E10810" s="36" t="s">
        <v>20562</v>
      </c>
      <c r="F10810" s="36" t="s">
        <v>18199</v>
      </c>
      <c r="G10810" s="36" t="s">
        <v>123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21435</v>
      </c>
      <c r="C10811" s="36" t="s">
        <v>188</v>
      </c>
      <c r="D10811" s="36" t="s">
        <v>16997</v>
      </c>
      <c r="E10811" s="36" t="s">
        <v>21487</v>
      </c>
      <c r="F10811" s="36" t="s">
        <v>18199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22422</v>
      </c>
      <c r="C10812" s="36" t="s">
        <v>188</v>
      </c>
      <c r="D10812" s="36" t="s">
        <v>17069</v>
      </c>
      <c r="E10812" s="36" t="s">
        <v>17669</v>
      </c>
      <c r="F10812" s="36" t="s">
        <v>18199</v>
      </c>
      <c r="G10812" s="36" t="s">
        <v>123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22794</v>
      </c>
      <c r="C10813" s="36" t="s">
        <v>188</v>
      </c>
      <c r="D10813" s="36" t="s">
        <v>17073</v>
      </c>
      <c r="E10813" s="36" t="s">
        <v>17344</v>
      </c>
      <c r="F10813" s="36" t="s">
        <v>18199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28063</v>
      </c>
      <c r="C10814" s="36" t="s">
        <v>188</v>
      </c>
      <c r="D10814" s="36" t="s">
        <v>16855</v>
      </c>
      <c r="E10814" s="36" t="s">
        <v>17403</v>
      </c>
      <c r="F10814" s="36" t="s">
        <v>18199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14974</v>
      </c>
      <c r="C10815" s="36" t="s">
        <v>188</v>
      </c>
      <c r="D10815" s="36" t="s">
        <v>16861</v>
      </c>
      <c r="E10815" s="36" t="s">
        <v>17566</v>
      </c>
      <c r="F10815" s="36" t="s">
        <v>18199</v>
      </c>
      <c r="G10815" s="36" t="s">
        <v>123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20126</v>
      </c>
      <c r="C10816" s="36" t="s">
        <v>188</v>
      </c>
      <c r="D10816" s="36" t="s">
        <v>17005</v>
      </c>
      <c r="E10816" s="36" t="s">
        <v>17554</v>
      </c>
      <c r="F10816" s="36" t="s">
        <v>18199</v>
      </c>
      <c r="G10816" s="36" t="s">
        <v>123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24783</v>
      </c>
      <c r="C10817" s="36" t="s">
        <v>188</v>
      </c>
      <c r="D10817" s="36" t="s">
        <v>16865</v>
      </c>
      <c r="E10817" s="36" t="s">
        <v>16897</v>
      </c>
      <c r="F10817" s="36" t="s">
        <v>18199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14084</v>
      </c>
      <c r="C10818" s="36" t="s">
        <v>188</v>
      </c>
      <c r="D10818" s="36" t="s">
        <v>17013</v>
      </c>
      <c r="E10818" s="36" t="s">
        <v>17152</v>
      </c>
      <c r="F10818" s="36" t="s">
        <v>18205</v>
      </c>
      <c r="G10818" s="36" t="s">
        <v>123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26332</v>
      </c>
      <c r="C10819" s="36" t="s">
        <v>188</v>
      </c>
      <c r="D10819" s="36" t="s">
        <v>17316</v>
      </c>
      <c r="E10819" s="36" t="s">
        <v>16920</v>
      </c>
      <c r="F10819" s="36" t="s">
        <v>18205</v>
      </c>
      <c r="G10819" s="36" t="s">
        <v>123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23451</v>
      </c>
      <c r="C10820" s="36" t="s">
        <v>188</v>
      </c>
      <c r="D10820" s="36" t="s">
        <v>17082</v>
      </c>
      <c r="E10820" s="36" t="s">
        <v>17152</v>
      </c>
      <c r="F10820" s="36" t="s">
        <v>18205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28289</v>
      </c>
      <c r="C10821" s="36" t="s">
        <v>188</v>
      </c>
      <c r="D10821" s="36" t="s">
        <v>17083</v>
      </c>
      <c r="E10821" s="36" t="s">
        <v>22617</v>
      </c>
      <c r="F10821" s="36" t="s">
        <v>18205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26333</v>
      </c>
      <c r="C10822" s="36" t="s">
        <v>188</v>
      </c>
      <c r="D10822" s="36" t="s">
        <v>17084</v>
      </c>
      <c r="E10822" s="36" t="s">
        <v>17350</v>
      </c>
      <c r="F10822" s="36" t="s">
        <v>18205</v>
      </c>
      <c r="G10822" s="36" t="s">
        <v>123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16000</v>
      </c>
      <c r="C10823" s="36" t="s">
        <v>188</v>
      </c>
      <c r="D10823" s="36" t="s">
        <v>17085</v>
      </c>
      <c r="E10823" s="36" t="s">
        <v>16937</v>
      </c>
      <c r="F10823" s="36" t="s">
        <v>18205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28290</v>
      </c>
      <c r="C10824" s="36" t="s">
        <v>188</v>
      </c>
      <c r="D10824" s="36" t="s">
        <v>17086</v>
      </c>
      <c r="E10824" s="36" t="s">
        <v>17238</v>
      </c>
      <c r="F10824" s="36" t="s">
        <v>18205</v>
      </c>
      <c r="G10824" s="36" t="s">
        <v>123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28291</v>
      </c>
      <c r="C10825" s="36" t="s">
        <v>188</v>
      </c>
      <c r="D10825" s="36" t="s">
        <v>17063</v>
      </c>
      <c r="E10825" s="36" t="s">
        <v>16832</v>
      </c>
      <c r="F10825" s="36" t="s">
        <v>18205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28292</v>
      </c>
      <c r="C10826" s="36" t="s">
        <v>188</v>
      </c>
      <c r="D10826" s="36" t="s">
        <v>16847</v>
      </c>
      <c r="E10826" s="36" t="s">
        <v>16866</v>
      </c>
      <c r="F10826" s="36" t="s">
        <v>18205</v>
      </c>
      <c r="G10826" s="36" t="s">
        <v>123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25925</v>
      </c>
      <c r="C10827" s="36" t="s">
        <v>188</v>
      </c>
      <c r="D10827" s="36" t="s">
        <v>17065</v>
      </c>
      <c r="E10827" s="36" t="s">
        <v>17746</v>
      </c>
      <c r="F10827" s="36" t="s">
        <v>18205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24801</v>
      </c>
      <c r="C10828" s="36" t="s">
        <v>188</v>
      </c>
      <c r="D10828" s="36" t="s">
        <v>17067</v>
      </c>
      <c r="E10828" s="36" t="s">
        <v>17372</v>
      </c>
      <c r="F10828" s="36" t="s">
        <v>18205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26334</v>
      </c>
      <c r="C10829" s="36" t="s">
        <v>188</v>
      </c>
      <c r="D10829" s="36" t="s">
        <v>16997</v>
      </c>
      <c r="E10829" s="36" t="s">
        <v>20502</v>
      </c>
      <c r="F10829" s="36" t="s">
        <v>18205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25292</v>
      </c>
      <c r="C10830" s="36" t="s">
        <v>188</v>
      </c>
      <c r="D10830" s="36" t="s">
        <v>17071</v>
      </c>
      <c r="E10830" s="36" t="s">
        <v>16942</v>
      </c>
      <c r="F10830" s="36" t="s">
        <v>18205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26335</v>
      </c>
      <c r="C10831" s="36" t="s">
        <v>188</v>
      </c>
      <c r="D10831" s="36" t="s">
        <v>16998</v>
      </c>
      <c r="E10831" s="36" t="s">
        <v>17225</v>
      </c>
      <c r="F10831" s="36" t="s">
        <v>18205</v>
      </c>
      <c r="G10831" s="36" t="s">
        <v>123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26336</v>
      </c>
      <c r="C10832" s="36" t="s">
        <v>188</v>
      </c>
      <c r="D10832" s="36" t="s">
        <v>17638</v>
      </c>
      <c r="E10832" s="36" t="s">
        <v>16821</v>
      </c>
      <c r="F10832" s="36" t="s">
        <v>18205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8667</v>
      </c>
      <c r="C10833" s="36" t="s">
        <v>188</v>
      </c>
      <c r="D10833" s="36" t="s">
        <v>17287</v>
      </c>
      <c r="E10833" s="36" t="s">
        <v>17066</v>
      </c>
      <c r="F10833" s="36" t="s">
        <v>18205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14085</v>
      </c>
      <c r="C10834" s="36" t="s">
        <v>188</v>
      </c>
      <c r="D10834" s="36" t="s">
        <v>17387</v>
      </c>
      <c r="E10834" s="36" t="s">
        <v>16826</v>
      </c>
      <c r="F10834" s="36" t="s">
        <v>18205</v>
      </c>
      <c r="G10834" s="36" t="s">
        <v>123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26371</v>
      </c>
      <c r="C10835" s="36" t="s">
        <v>188</v>
      </c>
      <c r="D10835" s="36" t="s">
        <v>17316</v>
      </c>
      <c r="E10835" s="36" t="s">
        <v>16903</v>
      </c>
      <c r="F10835" s="36" t="s">
        <v>18210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8483</v>
      </c>
      <c r="C10836" s="36" t="s">
        <v>188</v>
      </c>
      <c r="D10836" s="36" t="s">
        <v>17081</v>
      </c>
      <c r="E10836" s="36" t="s">
        <v>16841</v>
      </c>
      <c r="F10836" s="36" t="s">
        <v>18210</v>
      </c>
      <c r="G10836" s="36" t="s">
        <v>123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28573</v>
      </c>
      <c r="C10837" s="36" t="s">
        <v>188</v>
      </c>
      <c r="D10837" s="36" t="s">
        <v>17083</v>
      </c>
      <c r="E10837" s="36" t="s">
        <v>17035</v>
      </c>
      <c r="F10837" s="36" t="s">
        <v>18210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19150</v>
      </c>
      <c r="C10838" s="36" t="s">
        <v>188</v>
      </c>
      <c r="D10838" s="36" t="s">
        <v>17288</v>
      </c>
      <c r="E10838" s="36" t="s">
        <v>17025</v>
      </c>
      <c r="F10838" s="36" t="s">
        <v>18210</v>
      </c>
      <c r="G10838" s="36" t="s">
        <v>123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25958</v>
      </c>
      <c r="C10839" s="36" t="s">
        <v>188</v>
      </c>
      <c r="D10839" s="36" t="s">
        <v>17084</v>
      </c>
      <c r="E10839" s="36" t="s">
        <v>17023</v>
      </c>
      <c r="F10839" s="36" t="s">
        <v>18210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23265</v>
      </c>
      <c r="C10840" s="36" t="s">
        <v>188</v>
      </c>
      <c r="D10840" s="36" t="s">
        <v>17061</v>
      </c>
      <c r="E10840" s="36" t="s">
        <v>17018</v>
      </c>
      <c r="F10840" s="36" t="s">
        <v>18210</v>
      </c>
      <c r="G10840" s="36" t="s">
        <v>123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21224</v>
      </c>
      <c r="C10841" s="36" t="s">
        <v>188</v>
      </c>
      <c r="D10841" s="36" t="s">
        <v>17085</v>
      </c>
      <c r="E10841" s="36" t="s">
        <v>17075</v>
      </c>
      <c r="F10841" s="36" t="s">
        <v>18210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18866</v>
      </c>
      <c r="C10842" s="36" t="s">
        <v>188</v>
      </c>
      <c r="D10842" s="36" t="s">
        <v>17289</v>
      </c>
      <c r="E10842" s="36" t="s">
        <v>16832</v>
      </c>
      <c r="F10842" s="36" t="s">
        <v>18210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23553</v>
      </c>
      <c r="C10843" s="36" t="s">
        <v>188</v>
      </c>
      <c r="D10843" s="36" t="s">
        <v>17063</v>
      </c>
      <c r="E10843" s="36" t="s">
        <v>16939</v>
      </c>
      <c r="F10843" s="36" t="s">
        <v>18210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21815</v>
      </c>
      <c r="C10844" s="36" t="s">
        <v>188</v>
      </c>
      <c r="D10844" s="36" t="s">
        <v>17064</v>
      </c>
      <c r="E10844" s="36" t="s">
        <v>17754</v>
      </c>
      <c r="F10844" s="36" t="s">
        <v>18210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20338</v>
      </c>
      <c r="C10845" s="36" t="s">
        <v>188</v>
      </c>
      <c r="D10845" s="36" t="s">
        <v>16849</v>
      </c>
      <c r="E10845" s="36" t="s">
        <v>17092</v>
      </c>
      <c r="F10845" s="36" t="s">
        <v>18210</v>
      </c>
      <c r="G10845" s="36" t="s">
        <v>123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25626</v>
      </c>
      <c r="C10846" s="36" t="s">
        <v>188</v>
      </c>
      <c r="D10846" s="36" t="s">
        <v>16997</v>
      </c>
      <c r="E10846" s="36" t="s">
        <v>17512</v>
      </c>
      <c r="F10846" s="36" t="s">
        <v>18210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26372</v>
      </c>
      <c r="C10847" s="36" t="s">
        <v>188</v>
      </c>
      <c r="D10847" s="36" t="s">
        <v>16859</v>
      </c>
      <c r="E10847" s="36" t="s">
        <v>17325</v>
      </c>
      <c r="F10847" s="36" t="s">
        <v>18210</v>
      </c>
      <c r="G10847" s="36" t="s">
        <v>123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28574</v>
      </c>
      <c r="C10848" s="36" t="s">
        <v>188</v>
      </c>
      <c r="D10848" s="36" t="s">
        <v>17005</v>
      </c>
      <c r="E10848" s="36" t="s">
        <v>17433</v>
      </c>
      <c r="F10848" s="36" t="s">
        <v>18210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8560</v>
      </c>
      <c r="C10849" s="36" t="s">
        <v>188</v>
      </c>
      <c r="D10849" s="36" t="s">
        <v>17013</v>
      </c>
      <c r="E10849" s="36" t="s">
        <v>16845</v>
      </c>
      <c r="F10849" s="36" t="s">
        <v>18251</v>
      </c>
      <c r="G10849" s="36" t="s">
        <v>123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6837</v>
      </c>
      <c r="C10850" s="36" t="s">
        <v>188</v>
      </c>
      <c r="D10850" s="36" t="s">
        <v>17013</v>
      </c>
      <c r="E10850" s="36" t="s">
        <v>16979</v>
      </c>
      <c r="F10850" s="36" t="s">
        <v>18246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8561</v>
      </c>
      <c r="C10851" s="36" t="s">
        <v>188</v>
      </c>
      <c r="D10851" s="36" t="s">
        <v>17120</v>
      </c>
      <c r="E10851" s="36" t="s">
        <v>16937</v>
      </c>
      <c r="F10851" s="36" t="s">
        <v>18251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8562</v>
      </c>
      <c r="C10852" s="36" t="s">
        <v>188</v>
      </c>
      <c r="D10852" s="36" t="s">
        <v>17015</v>
      </c>
      <c r="E10852" s="36" t="s">
        <v>16870</v>
      </c>
      <c r="F10852" s="36" t="s">
        <v>18251</v>
      </c>
      <c r="G10852" s="36" t="s">
        <v>123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8563</v>
      </c>
      <c r="C10853" s="36" t="s">
        <v>188</v>
      </c>
      <c r="D10853" s="36" t="s">
        <v>17016</v>
      </c>
      <c r="E10853" s="36" t="s">
        <v>17037</v>
      </c>
      <c r="F10853" s="36" t="s">
        <v>18251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8564</v>
      </c>
      <c r="C10854" s="36" t="s">
        <v>188</v>
      </c>
      <c r="D10854" s="36" t="s">
        <v>17079</v>
      </c>
      <c r="E10854" s="36" t="s">
        <v>16950</v>
      </c>
      <c r="F10854" s="36" t="s">
        <v>18251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6838</v>
      </c>
      <c r="C10855" s="36" t="s">
        <v>188</v>
      </c>
      <c r="D10855" s="36" t="s">
        <v>17081</v>
      </c>
      <c r="E10855" s="36" t="s">
        <v>17674</v>
      </c>
      <c r="F10855" s="36" t="s">
        <v>18246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8565</v>
      </c>
      <c r="C10856" s="36" t="s">
        <v>188</v>
      </c>
      <c r="D10856" s="36" t="s">
        <v>17081</v>
      </c>
      <c r="E10856" s="36" t="s">
        <v>16935</v>
      </c>
      <c r="F10856" s="36" t="s">
        <v>18251</v>
      </c>
      <c r="G10856" s="36" t="s">
        <v>123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23329</v>
      </c>
      <c r="C10857" s="36" t="s">
        <v>188</v>
      </c>
      <c r="D10857" s="36" t="s">
        <v>17061</v>
      </c>
      <c r="E10857" s="36" t="s">
        <v>16939</v>
      </c>
      <c r="F10857" s="36" t="s">
        <v>18251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8566</v>
      </c>
      <c r="C10858" s="36" t="s">
        <v>188</v>
      </c>
      <c r="D10858" s="36" t="s">
        <v>17387</v>
      </c>
      <c r="E10858" s="36" t="s">
        <v>17334</v>
      </c>
      <c r="F10858" s="36" t="s">
        <v>18251</v>
      </c>
      <c r="G10858" s="36" t="s">
        <v>123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21214</v>
      </c>
      <c r="C10859" s="36" t="s">
        <v>188</v>
      </c>
      <c r="D10859" s="36" t="s">
        <v>17084</v>
      </c>
      <c r="E10859" s="36" t="s">
        <v>17261</v>
      </c>
      <c r="F10859" s="36" t="s">
        <v>18252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21215</v>
      </c>
      <c r="C10860" s="36" t="s">
        <v>188</v>
      </c>
      <c r="D10860" s="36" t="s">
        <v>17086</v>
      </c>
      <c r="E10860" s="36" t="s">
        <v>16940</v>
      </c>
      <c r="F10860" s="36" t="s">
        <v>18252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6839</v>
      </c>
      <c r="C10861" s="36" t="s">
        <v>188</v>
      </c>
      <c r="D10861" s="36" t="s">
        <v>17063</v>
      </c>
      <c r="E10861" s="36" t="s">
        <v>17029</v>
      </c>
      <c r="F10861" s="36" t="s">
        <v>18258</v>
      </c>
      <c r="G10861" s="36" t="s">
        <v>123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6840</v>
      </c>
      <c r="C10862" s="36" t="s">
        <v>188</v>
      </c>
      <c r="D10862" s="36" t="s">
        <v>17143</v>
      </c>
      <c r="E10862" s="36" t="s">
        <v>16884</v>
      </c>
      <c r="F10862" s="36" t="s">
        <v>18258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6859</v>
      </c>
      <c r="C10863" s="36" t="s">
        <v>188</v>
      </c>
      <c r="D10863" s="36" t="s">
        <v>17063</v>
      </c>
      <c r="E10863" s="36" t="s">
        <v>16819</v>
      </c>
      <c r="F10863" s="36" t="s">
        <v>18247</v>
      </c>
      <c r="G10863" s="36" t="s">
        <v>123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13381</v>
      </c>
      <c r="C10864" s="36" t="s">
        <v>188</v>
      </c>
      <c r="D10864" s="36" t="s">
        <v>16847</v>
      </c>
      <c r="E10864" s="36" t="s">
        <v>16957</v>
      </c>
      <c r="F10864" s="36" t="s">
        <v>18247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6860</v>
      </c>
      <c r="C10865" s="36" t="s">
        <v>188</v>
      </c>
      <c r="D10865" s="36" t="s">
        <v>16998</v>
      </c>
      <c r="E10865" s="36" t="s">
        <v>19827</v>
      </c>
      <c r="F10865" s="36" t="s">
        <v>18248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22466</v>
      </c>
      <c r="C10866" s="36" t="s">
        <v>188</v>
      </c>
      <c r="D10866" s="36" t="s">
        <v>17129</v>
      </c>
      <c r="E10866" s="36" t="s">
        <v>17050</v>
      </c>
      <c r="F10866" s="36" t="s">
        <v>18248</v>
      </c>
      <c r="G10866" s="36" t="s">
        <v>123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23079</v>
      </c>
      <c r="C10867" s="36" t="s">
        <v>188</v>
      </c>
      <c r="D10867" s="36" t="s">
        <v>17215</v>
      </c>
      <c r="E10867" s="36" t="s">
        <v>16819</v>
      </c>
      <c r="F10867" s="36" t="s">
        <v>18265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24324</v>
      </c>
      <c r="C10868" s="36" t="s">
        <v>120</v>
      </c>
      <c r="D10868" s="36" t="s">
        <v>18805</v>
      </c>
      <c r="E10868" s="36" t="s">
        <v>26400</v>
      </c>
      <c r="F10868" s="36" t="s">
        <v>18672</v>
      </c>
      <c r="G10868" s="36" t="s">
        <v>121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23558</v>
      </c>
      <c r="C10869" s="36" t="s">
        <v>120</v>
      </c>
      <c r="D10869" s="36" t="s">
        <v>18805</v>
      </c>
      <c r="E10869" s="36" t="s">
        <v>24325</v>
      </c>
      <c r="F10869" s="36" t="s">
        <v>18672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23559</v>
      </c>
      <c r="C10870" s="36" t="s">
        <v>120</v>
      </c>
      <c r="D10870" s="36" t="s">
        <v>18805</v>
      </c>
      <c r="E10870" s="36" t="s">
        <v>28900</v>
      </c>
      <c r="F10870" s="36" t="s">
        <v>18672</v>
      </c>
      <c r="G10870" s="36" t="s">
        <v>121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22896</v>
      </c>
      <c r="C10871" s="36" t="s">
        <v>120</v>
      </c>
      <c r="D10871" s="36" t="s">
        <v>18805</v>
      </c>
      <c r="E10871" s="36" t="s">
        <v>22897</v>
      </c>
      <c r="F10871" s="36" t="s">
        <v>18672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23908</v>
      </c>
      <c r="C10872" s="36" t="s">
        <v>120</v>
      </c>
      <c r="D10872" s="36" t="s">
        <v>18805</v>
      </c>
      <c r="E10872" s="36" t="s">
        <v>18650</v>
      </c>
      <c r="F10872" s="36" t="s">
        <v>18672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22898</v>
      </c>
      <c r="C10873" s="36" t="s">
        <v>120</v>
      </c>
      <c r="D10873" s="36" t="s">
        <v>18805</v>
      </c>
      <c r="E10873" s="36" t="s">
        <v>22899</v>
      </c>
      <c r="F10873" s="36" t="s">
        <v>18672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25369</v>
      </c>
      <c r="C10874" s="36" t="s">
        <v>188</v>
      </c>
      <c r="D10874" s="36" t="s">
        <v>18805</v>
      </c>
      <c r="E10874" s="36" t="s">
        <v>25370</v>
      </c>
      <c r="F10874" s="36" t="s">
        <v>18672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23766</v>
      </c>
      <c r="C10875" s="36" t="s">
        <v>188</v>
      </c>
      <c r="D10875" s="36" t="s">
        <v>18805</v>
      </c>
      <c r="E10875" s="36" t="s">
        <v>18338</v>
      </c>
      <c r="F10875" s="36" t="s">
        <v>18672</v>
      </c>
      <c r="G10875" s="36" t="s">
        <v>121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23767</v>
      </c>
      <c r="C10876" s="36" t="s">
        <v>188</v>
      </c>
      <c r="D10876" s="36" t="s">
        <v>18805</v>
      </c>
      <c r="E10876" s="36" t="s">
        <v>18392</v>
      </c>
      <c r="F10876" s="36" t="s">
        <v>18672</v>
      </c>
      <c r="G10876" s="36" t="s">
        <v>121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22900</v>
      </c>
      <c r="C10877" s="36" t="s">
        <v>188</v>
      </c>
      <c r="D10877" s="36" t="s">
        <v>18805</v>
      </c>
      <c r="E10877" s="36" t="s">
        <v>25371</v>
      </c>
      <c r="F10877" s="36" t="s">
        <v>18672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23768</v>
      </c>
      <c r="C10878" s="36" t="s">
        <v>188</v>
      </c>
      <c r="D10878" s="36" t="s">
        <v>18805</v>
      </c>
      <c r="E10878" s="36" t="s">
        <v>28901</v>
      </c>
      <c r="F10878" s="36" t="s">
        <v>18672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16755</v>
      </c>
      <c r="C10879" s="36" t="s">
        <v>188</v>
      </c>
      <c r="D10879" s="36" t="s">
        <v>18805</v>
      </c>
      <c r="E10879" s="36" t="s">
        <v>19298</v>
      </c>
      <c r="F10879" s="36" t="s">
        <v>18672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22901</v>
      </c>
      <c r="C10880" s="36" t="s">
        <v>188</v>
      </c>
      <c r="D10880" s="36" t="s">
        <v>18805</v>
      </c>
      <c r="E10880" s="36" t="s">
        <v>22902</v>
      </c>
      <c r="F10880" s="36" t="s">
        <v>18672</v>
      </c>
      <c r="G10880" s="36" t="s">
        <v>121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28902</v>
      </c>
      <c r="C10881" s="36" t="s">
        <v>188</v>
      </c>
      <c r="D10881" s="36" t="s">
        <v>18805</v>
      </c>
      <c r="E10881" s="36" t="s">
        <v>28903</v>
      </c>
      <c r="F10881" s="36" t="s">
        <v>18685</v>
      </c>
      <c r="G10881" s="36" t="s">
        <v>121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28904</v>
      </c>
      <c r="C10882" s="36" t="s">
        <v>188</v>
      </c>
      <c r="D10882" s="36" t="s">
        <v>18805</v>
      </c>
      <c r="E10882" s="36" t="s">
        <v>28905</v>
      </c>
      <c r="F10882" s="36" t="s">
        <v>18685</v>
      </c>
      <c r="G10882" s="36" t="s">
        <v>121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18877</v>
      </c>
      <c r="C10883" s="36" t="s">
        <v>188</v>
      </c>
      <c r="D10883" s="36" t="s">
        <v>18805</v>
      </c>
      <c r="E10883" s="36" t="s">
        <v>18644</v>
      </c>
      <c r="F10883" s="36" t="s">
        <v>18685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18878</v>
      </c>
      <c r="C10884" s="36" t="s">
        <v>188</v>
      </c>
      <c r="D10884" s="36" t="s">
        <v>18805</v>
      </c>
      <c r="E10884" s="36" t="s">
        <v>18879</v>
      </c>
      <c r="F10884" s="36" t="s">
        <v>18685</v>
      </c>
      <c r="G10884" s="36" t="s">
        <v>121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20382</v>
      </c>
      <c r="C10885" s="36" t="s">
        <v>188</v>
      </c>
      <c r="D10885" s="36" t="s">
        <v>18805</v>
      </c>
      <c r="E10885" s="36" t="s">
        <v>20383</v>
      </c>
      <c r="F10885" s="36" t="s">
        <v>18306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21820</v>
      </c>
      <c r="C10886" s="36" t="s">
        <v>188</v>
      </c>
      <c r="D10886" s="36" t="s">
        <v>18805</v>
      </c>
      <c r="E10886" s="36" t="s">
        <v>21821</v>
      </c>
      <c r="F10886" s="36" t="s">
        <v>18316</v>
      </c>
      <c r="G10886" s="36" t="s">
        <v>121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26202</v>
      </c>
      <c r="C10887" s="36" t="s">
        <v>120</v>
      </c>
      <c r="D10887" s="36" t="s">
        <v>26203</v>
      </c>
      <c r="E10887" s="36" t="s">
        <v>17692</v>
      </c>
      <c r="F10887" s="36" t="s">
        <v>18032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27205</v>
      </c>
      <c r="C10888" s="36" t="s">
        <v>120</v>
      </c>
      <c r="D10888" s="36" t="s">
        <v>26111</v>
      </c>
      <c r="E10888" s="36" t="s">
        <v>20566</v>
      </c>
      <c r="F10888" s="36" t="s">
        <v>18032</v>
      </c>
      <c r="G10888" s="36" t="s">
        <v>121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24048</v>
      </c>
      <c r="C10889" s="36" t="s">
        <v>120</v>
      </c>
      <c r="D10889" s="36" t="s">
        <v>26112</v>
      </c>
      <c r="E10889" s="36" t="s">
        <v>17700</v>
      </c>
      <c r="F10889" s="36" t="s">
        <v>18032</v>
      </c>
      <c r="G10889" s="36" t="s">
        <v>121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25816</v>
      </c>
      <c r="C10890" s="36" t="s">
        <v>120</v>
      </c>
      <c r="D10890" s="36" t="s">
        <v>26204</v>
      </c>
      <c r="E10890" s="36" t="s">
        <v>17698</v>
      </c>
      <c r="F10890" s="36" t="s">
        <v>18032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23798</v>
      </c>
      <c r="C10891" s="36" t="s">
        <v>120</v>
      </c>
      <c r="D10891" s="36" t="s">
        <v>26115</v>
      </c>
      <c r="E10891" s="36" t="s">
        <v>17325</v>
      </c>
      <c r="F10891" s="36" t="s">
        <v>18032</v>
      </c>
      <c r="G10891" s="36" t="s">
        <v>121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24049</v>
      </c>
      <c r="C10892" s="36" t="s">
        <v>120</v>
      </c>
      <c r="D10892" s="36" t="s">
        <v>26116</v>
      </c>
      <c r="E10892" s="36" t="s">
        <v>18905</v>
      </c>
      <c r="F10892" s="36" t="s">
        <v>18032</v>
      </c>
      <c r="G10892" s="36" t="s">
        <v>121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24382</v>
      </c>
      <c r="C10893" s="36" t="s">
        <v>120</v>
      </c>
      <c r="D10893" s="36" t="s">
        <v>26155</v>
      </c>
      <c r="E10893" s="36" t="s">
        <v>17929</v>
      </c>
      <c r="F10893" s="36" t="s">
        <v>18032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22314</v>
      </c>
      <c r="C10894" s="36" t="s">
        <v>120</v>
      </c>
      <c r="D10894" s="36" t="s">
        <v>26119</v>
      </c>
      <c r="E10894" s="36" t="s">
        <v>16895</v>
      </c>
      <c r="F10894" s="36" t="s">
        <v>18032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24050</v>
      </c>
      <c r="C10895" s="36" t="s">
        <v>120</v>
      </c>
      <c r="D10895" s="36" t="s">
        <v>26120</v>
      </c>
      <c r="E10895" s="36" t="s">
        <v>16903</v>
      </c>
      <c r="F10895" s="36" t="s">
        <v>18032</v>
      </c>
      <c r="G10895" s="36" t="s">
        <v>121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23613</v>
      </c>
      <c r="C10896" s="36" t="s">
        <v>120</v>
      </c>
      <c r="D10896" s="36" t="s">
        <v>26121</v>
      </c>
      <c r="E10896" s="36" t="s">
        <v>17028</v>
      </c>
      <c r="F10896" s="36" t="s">
        <v>18032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23614</v>
      </c>
      <c r="C10897" s="36" t="s">
        <v>120</v>
      </c>
      <c r="D10897" s="36" t="s">
        <v>26122</v>
      </c>
      <c r="E10897" s="36" t="s">
        <v>17513</v>
      </c>
      <c r="F10897" s="36" t="s">
        <v>18032</v>
      </c>
      <c r="G10897" s="36" t="s">
        <v>121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22702</v>
      </c>
      <c r="C10898" s="36" t="s">
        <v>120</v>
      </c>
      <c r="D10898" s="36" t="s">
        <v>26123</v>
      </c>
      <c r="E10898" s="36" t="s">
        <v>16948</v>
      </c>
      <c r="F10898" s="36" t="s">
        <v>18032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22703</v>
      </c>
      <c r="C10899" s="36" t="s">
        <v>120</v>
      </c>
      <c r="D10899" s="36" t="s">
        <v>26124</v>
      </c>
      <c r="E10899" s="36" t="s">
        <v>17037</v>
      </c>
      <c r="F10899" s="36" t="s">
        <v>18032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22704</v>
      </c>
      <c r="C10900" s="36" t="s">
        <v>120</v>
      </c>
      <c r="D10900" s="36" t="s">
        <v>26125</v>
      </c>
      <c r="E10900" s="36" t="s">
        <v>17400</v>
      </c>
      <c r="F10900" s="36" t="s">
        <v>18032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21858</v>
      </c>
      <c r="C10901" s="36" t="s">
        <v>120</v>
      </c>
      <c r="D10901" s="36" t="s">
        <v>26126</v>
      </c>
      <c r="E10901" s="36" t="s">
        <v>17391</v>
      </c>
      <c r="F10901" s="36" t="s">
        <v>18032</v>
      </c>
      <c r="G10901" s="36" t="s">
        <v>121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22102</v>
      </c>
      <c r="C10902" s="36" t="s">
        <v>120</v>
      </c>
      <c r="D10902" s="36" t="s">
        <v>26127</v>
      </c>
      <c r="E10902" s="36" t="s">
        <v>17018</v>
      </c>
      <c r="F10902" s="36" t="s">
        <v>18032</v>
      </c>
      <c r="G10902" s="36" t="s">
        <v>121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21859</v>
      </c>
      <c r="C10903" s="36" t="s">
        <v>120</v>
      </c>
      <c r="D10903" s="36" t="s">
        <v>26128</v>
      </c>
      <c r="E10903" s="36" t="s">
        <v>17241</v>
      </c>
      <c r="F10903" s="36" t="s">
        <v>18032</v>
      </c>
      <c r="G10903" s="36" t="s">
        <v>121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21472</v>
      </c>
      <c r="C10904" s="36" t="s">
        <v>120</v>
      </c>
      <c r="D10904" s="36" t="s">
        <v>26129</v>
      </c>
      <c r="E10904" s="36" t="s">
        <v>16862</v>
      </c>
      <c r="F10904" s="36" t="s">
        <v>18032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21473</v>
      </c>
      <c r="C10905" s="36" t="s">
        <v>120</v>
      </c>
      <c r="D10905" s="36" t="s">
        <v>26130</v>
      </c>
      <c r="E10905" s="36" t="s">
        <v>16979</v>
      </c>
      <c r="F10905" s="36" t="s">
        <v>18032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19059</v>
      </c>
      <c r="C10906" s="36" t="s">
        <v>120</v>
      </c>
      <c r="D10906" s="36" t="s">
        <v>26131</v>
      </c>
      <c r="E10906" s="36" t="s">
        <v>17190</v>
      </c>
      <c r="F10906" s="36" t="s">
        <v>18032</v>
      </c>
      <c r="G10906" s="36" t="s">
        <v>121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21112</v>
      </c>
      <c r="C10907" s="36" t="s">
        <v>120</v>
      </c>
      <c r="D10907" s="36" t="s">
        <v>26132</v>
      </c>
      <c r="E10907" s="36" t="s">
        <v>17170</v>
      </c>
      <c r="F10907" s="36" t="s">
        <v>18032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21113</v>
      </c>
      <c r="C10908" s="36" t="s">
        <v>120</v>
      </c>
      <c r="D10908" s="36" t="s">
        <v>26133</v>
      </c>
      <c r="E10908" s="36" t="s">
        <v>16883</v>
      </c>
      <c r="F10908" s="36" t="s">
        <v>18032</v>
      </c>
      <c r="G10908" s="36" t="s">
        <v>121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21115</v>
      </c>
      <c r="C10909" s="36" t="s">
        <v>120</v>
      </c>
      <c r="D10909" s="36" t="s">
        <v>26134</v>
      </c>
      <c r="E10909" s="36" t="s">
        <v>17103</v>
      </c>
      <c r="F10909" s="36" t="s">
        <v>18032</v>
      </c>
      <c r="G10909" s="36" t="s">
        <v>121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19060</v>
      </c>
      <c r="C10910" s="36" t="s">
        <v>120</v>
      </c>
      <c r="D10910" s="36" t="s">
        <v>26205</v>
      </c>
      <c r="E10910" s="36" t="s">
        <v>16920</v>
      </c>
      <c r="F10910" s="36" t="s">
        <v>18032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19061</v>
      </c>
      <c r="C10911" s="36" t="s">
        <v>120</v>
      </c>
      <c r="D10911" s="36" t="s">
        <v>26206</v>
      </c>
      <c r="E10911" s="36" t="s">
        <v>16876</v>
      </c>
      <c r="F10911" s="36" t="s">
        <v>18032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19062</v>
      </c>
      <c r="C10912" s="36" t="s">
        <v>120</v>
      </c>
      <c r="D10912" s="36" t="s">
        <v>26207</v>
      </c>
      <c r="E10912" s="36" t="s">
        <v>17141</v>
      </c>
      <c r="F10912" s="36" t="s">
        <v>18032</v>
      </c>
      <c r="G10912" s="36" t="s">
        <v>121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19063</v>
      </c>
      <c r="C10913" s="36" t="s">
        <v>120</v>
      </c>
      <c r="D10913" s="36" t="s">
        <v>26208</v>
      </c>
      <c r="E10913" s="36" t="s">
        <v>17298</v>
      </c>
      <c r="F10913" s="36" t="s">
        <v>18032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19064</v>
      </c>
      <c r="C10914" s="36" t="s">
        <v>120</v>
      </c>
      <c r="D10914" s="36" t="s">
        <v>26209</v>
      </c>
      <c r="E10914" s="36" t="s">
        <v>16845</v>
      </c>
      <c r="F10914" s="36" t="s">
        <v>18032</v>
      </c>
      <c r="G10914" s="36" t="s">
        <v>121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19065</v>
      </c>
      <c r="C10915" s="36" t="s">
        <v>120</v>
      </c>
      <c r="D10915" s="36" t="s">
        <v>26135</v>
      </c>
      <c r="E10915" s="36" t="s">
        <v>16845</v>
      </c>
      <c r="F10915" s="36" t="s">
        <v>18032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16786</v>
      </c>
      <c r="C10916" s="36" t="s">
        <v>120</v>
      </c>
      <c r="D10916" s="36" t="s">
        <v>26210</v>
      </c>
      <c r="E10916" s="36" t="s">
        <v>16876</v>
      </c>
      <c r="F10916" s="36" t="s">
        <v>18032</v>
      </c>
      <c r="G10916" s="36" t="s">
        <v>121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22315</v>
      </c>
      <c r="C10917" s="36" t="s">
        <v>120</v>
      </c>
      <c r="D10917" s="36" t="s">
        <v>26137</v>
      </c>
      <c r="E10917" s="36" t="s">
        <v>16884</v>
      </c>
      <c r="F10917" s="36" t="s">
        <v>18032</v>
      </c>
      <c r="G10917" s="36" t="s">
        <v>121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20305</v>
      </c>
      <c r="C10918" s="36" t="s">
        <v>120</v>
      </c>
      <c r="D10918" s="36" t="s">
        <v>20568</v>
      </c>
      <c r="E10918" s="36" t="s">
        <v>27568</v>
      </c>
      <c r="F10918" s="36" t="s">
        <v>18199</v>
      </c>
      <c r="G10918" s="36" t="s">
        <v>121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25854</v>
      </c>
      <c r="C10919" s="36" t="s">
        <v>120</v>
      </c>
      <c r="D10919" s="36" t="s">
        <v>26257</v>
      </c>
      <c r="E10919" s="36" t="s">
        <v>17524</v>
      </c>
      <c r="F10919" s="36" t="s">
        <v>18199</v>
      </c>
      <c r="G10919" s="36" t="s">
        <v>123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25847</v>
      </c>
      <c r="C10920" s="36" t="s">
        <v>120</v>
      </c>
      <c r="D10920" s="36" t="s">
        <v>26204</v>
      </c>
      <c r="E10920" s="36" t="s">
        <v>17960</v>
      </c>
      <c r="F10920" s="36" t="s">
        <v>18199</v>
      </c>
      <c r="G10920" s="36" t="s">
        <v>121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27701</v>
      </c>
      <c r="C10921" s="36" t="s">
        <v>120</v>
      </c>
      <c r="D10921" s="36" t="s">
        <v>26318</v>
      </c>
      <c r="E10921" s="36" t="s">
        <v>17966</v>
      </c>
      <c r="F10921" s="36" t="s">
        <v>18199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25170</v>
      </c>
      <c r="C10922" s="36" t="s">
        <v>120</v>
      </c>
      <c r="D10922" s="36" t="s">
        <v>26120</v>
      </c>
      <c r="E10922" s="36" t="s">
        <v>17620</v>
      </c>
      <c r="F10922" s="36" t="s">
        <v>18199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25171</v>
      </c>
      <c r="C10923" s="36" t="s">
        <v>120</v>
      </c>
      <c r="D10923" s="36" t="s">
        <v>26121</v>
      </c>
      <c r="E10923" s="36" t="s">
        <v>24657</v>
      </c>
      <c r="F10923" s="36" t="s">
        <v>18199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27569</v>
      </c>
      <c r="C10924" s="36" t="s">
        <v>120</v>
      </c>
      <c r="D10924" s="36" t="s">
        <v>26122</v>
      </c>
      <c r="E10924" s="36" t="s">
        <v>17895</v>
      </c>
      <c r="F10924" s="36" t="s">
        <v>18199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25172</v>
      </c>
      <c r="C10925" s="36" t="s">
        <v>120</v>
      </c>
      <c r="D10925" s="36" t="s">
        <v>26123</v>
      </c>
      <c r="E10925" s="36" t="s">
        <v>20567</v>
      </c>
      <c r="F10925" s="36" t="s">
        <v>18199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25173</v>
      </c>
      <c r="C10926" s="36" t="s">
        <v>120</v>
      </c>
      <c r="D10926" s="36" t="s">
        <v>26124</v>
      </c>
      <c r="E10926" s="36" t="s">
        <v>18530</v>
      </c>
      <c r="F10926" s="36" t="s">
        <v>18199</v>
      </c>
      <c r="G10926" s="36" t="s">
        <v>121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25518</v>
      </c>
      <c r="C10927" s="36" t="s">
        <v>120</v>
      </c>
      <c r="D10927" s="36" t="s">
        <v>26125</v>
      </c>
      <c r="E10927" s="36" t="s">
        <v>16952</v>
      </c>
      <c r="F10927" s="36" t="s">
        <v>18199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27570</v>
      </c>
      <c r="C10928" s="36" t="s">
        <v>120</v>
      </c>
      <c r="D10928" s="36" t="s">
        <v>26126</v>
      </c>
      <c r="E10928" s="36" t="s">
        <v>16948</v>
      </c>
      <c r="F10928" s="36" t="s">
        <v>18199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24199</v>
      </c>
      <c r="C10929" s="36" t="s">
        <v>120</v>
      </c>
      <c r="D10929" s="36" t="s">
        <v>26127</v>
      </c>
      <c r="E10929" s="36" t="s">
        <v>17759</v>
      </c>
      <c r="F10929" s="36" t="s">
        <v>18199</v>
      </c>
      <c r="G10929" s="36" t="s">
        <v>121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27571</v>
      </c>
      <c r="C10930" s="36" t="s">
        <v>120</v>
      </c>
      <c r="D10930" s="36" t="s">
        <v>26128</v>
      </c>
      <c r="E10930" s="36" t="s">
        <v>17277</v>
      </c>
      <c r="F10930" s="36" t="s">
        <v>18199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27572</v>
      </c>
      <c r="C10931" s="36" t="s">
        <v>120</v>
      </c>
      <c r="D10931" s="36" t="s">
        <v>26129</v>
      </c>
      <c r="E10931" s="36" t="s">
        <v>17643</v>
      </c>
      <c r="F10931" s="36" t="s">
        <v>18199</v>
      </c>
      <c r="G10931" s="36" t="s">
        <v>121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24200</v>
      </c>
      <c r="C10932" s="36" t="s">
        <v>120</v>
      </c>
      <c r="D10932" s="36" t="s">
        <v>26130</v>
      </c>
      <c r="E10932" s="36" t="s">
        <v>16949</v>
      </c>
      <c r="F10932" s="36" t="s">
        <v>18199</v>
      </c>
      <c r="G10932" s="36" t="s">
        <v>121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24201</v>
      </c>
      <c r="C10933" s="36" t="s">
        <v>120</v>
      </c>
      <c r="D10933" s="36" t="s">
        <v>26131</v>
      </c>
      <c r="E10933" s="36" t="s">
        <v>16941</v>
      </c>
      <c r="F10933" s="36" t="s">
        <v>18199</v>
      </c>
      <c r="G10933" s="36" t="s">
        <v>121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24753</v>
      </c>
      <c r="C10934" s="36" t="s">
        <v>120</v>
      </c>
      <c r="D10934" s="36" t="s">
        <v>26132</v>
      </c>
      <c r="E10934" s="36" t="s">
        <v>16870</v>
      </c>
      <c r="F10934" s="36" t="s">
        <v>18199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24754</v>
      </c>
      <c r="C10935" s="36" t="s">
        <v>120</v>
      </c>
      <c r="D10935" s="36" t="s">
        <v>26133</v>
      </c>
      <c r="E10935" s="36" t="s">
        <v>17283</v>
      </c>
      <c r="F10935" s="36" t="s">
        <v>18199</v>
      </c>
      <c r="G10935" s="36" t="s">
        <v>121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23025</v>
      </c>
      <c r="C10936" s="36" t="s">
        <v>120</v>
      </c>
      <c r="D10936" s="36" t="s">
        <v>26134</v>
      </c>
      <c r="E10936" s="36" t="s">
        <v>17032</v>
      </c>
      <c r="F10936" s="36" t="s">
        <v>18199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25174</v>
      </c>
      <c r="C10937" s="36" t="s">
        <v>120</v>
      </c>
      <c r="D10937" s="36" t="s">
        <v>26205</v>
      </c>
      <c r="E10937" s="36" t="s">
        <v>17219</v>
      </c>
      <c r="F10937" s="36" t="s">
        <v>18199</v>
      </c>
      <c r="G10937" s="36" t="s">
        <v>121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22439</v>
      </c>
      <c r="C10938" s="36" t="s">
        <v>120</v>
      </c>
      <c r="D10938" s="36" t="s">
        <v>26206</v>
      </c>
      <c r="E10938" s="36" t="s">
        <v>16883</v>
      </c>
      <c r="F10938" s="36" t="s">
        <v>18199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22440</v>
      </c>
      <c r="C10939" s="36" t="s">
        <v>120</v>
      </c>
      <c r="D10939" s="36" t="s">
        <v>26207</v>
      </c>
      <c r="E10939" s="36" t="s">
        <v>17236</v>
      </c>
      <c r="F10939" s="36" t="s">
        <v>18199</v>
      </c>
      <c r="G10939" s="36" t="s">
        <v>121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16001</v>
      </c>
      <c r="C10940" s="36" t="s">
        <v>120</v>
      </c>
      <c r="D10940" s="36" t="s">
        <v>26340</v>
      </c>
      <c r="E10940" s="36" t="s">
        <v>17770</v>
      </c>
      <c r="F10940" s="36" t="s">
        <v>18205</v>
      </c>
      <c r="G10940" s="36" t="s">
        <v>123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28452</v>
      </c>
      <c r="C10941" s="36" t="s">
        <v>120</v>
      </c>
      <c r="D10941" s="36" t="s">
        <v>28453</v>
      </c>
      <c r="E10941" s="36" t="s">
        <v>17495</v>
      </c>
      <c r="F10941" s="36" t="s">
        <v>18205</v>
      </c>
      <c r="G10941" s="36" t="s">
        <v>121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28454</v>
      </c>
      <c r="C10942" s="36" t="s">
        <v>120</v>
      </c>
      <c r="D10942" s="36" t="s">
        <v>28455</v>
      </c>
      <c r="E10942" s="36" t="s">
        <v>25157</v>
      </c>
      <c r="F10942" s="36" t="s">
        <v>18205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28456</v>
      </c>
      <c r="C10943" s="36" t="s">
        <v>120</v>
      </c>
      <c r="D10943" s="36" t="s">
        <v>28457</v>
      </c>
      <c r="E10943" s="36" t="s">
        <v>17261</v>
      </c>
      <c r="F10943" s="36" t="s">
        <v>18205</v>
      </c>
      <c r="G10943" s="36" t="s">
        <v>121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28458</v>
      </c>
      <c r="C10944" s="36" t="s">
        <v>120</v>
      </c>
      <c r="D10944" s="36" t="s">
        <v>28459</v>
      </c>
      <c r="E10944" s="36" t="s">
        <v>16868</v>
      </c>
      <c r="F10944" s="36" t="s">
        <v>18205</v>
      </c>
      <c r="G10944" s="36" t="s">
        <v>121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12823</v>
      </c>
      <c r="C10945" s="36" t="s">
        <v>120</v>
      </c>
      <c r="D10945" s="36" t="s">
        <v>26170</v>
      </c>
      <c r="E10945" s="36" t="s">
        <v>17482</v>
      </c>
      <c r="F10945" s="36" t="s">
        <v>18247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12824</v>
      </c>
      <c r="C10946" s="36" t="s">
        <v>120</v>
      </c>
      <c r="D10946" s="36" t="s">
        <v>26379</v>
      </c>
      <c r="E10946" s="36" t="s">
        <v>16957</v>
      </c>
      <c r="F10946" s="36" t="s">
        <v>18247</v>
      </c>
      <c r="G10946" s="36" t="s">
        <v>121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12825</v>
      </c>
      <c r="C10947" s="36" t="s">
        <v>120</v>
      </c>
      <c r="D10947" s="36" t="s">
        <v>26392</v>
      </c>
      <c r="E10947" s="36" t="s">
        <v>16835</v>
      </c>
      <c r="F10947" s="36" t="s">
        <v>18247</v>
      </c>
      <c r="G10947" s="36" t="s">
        <v>123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21613</v>
      </c>
      <c r="C10948" s="36" t="s">
        <v>120</v>
      </c>
      <c r="D10948" s="36" t="s">
        <v>24597</v>
      </c>
      <c r="E10948" s="36" t="s">
        <v>21789</v>
      </c>
      <c r="F10948" s="36" t="s">
        <v>18265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26945</v>
      </c>
      <c r="C10949" s="36" t="s">
        <v>188</v>
      </c>
      <c r="D10949" s="36" t="s">
        <v>26203</v>
      </c>
      <c r="E10949" s="36" t="s">
        <v>16875</v>
      </c>
      <c r="F10949" s="36" t="s">
        <v>18032</v>
      </c>
      <c r="G10949" s="36" t="s">
        <v>123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25444</v>
      </c>
      <c r="C10950" s="36" t="s">
        <v>188</v>
      </c>
      <c r="D10950" s="36" t="s">
        <v>26111</v>
      </c>
      <c r="E10950" s="36" t="s">
        <v>16876</v>
      </c>
      <c r="F10950" s="36" t="s">
        <v>18032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25445</v>
      </c>
      <c r="C10951" s="36" t="s">
        <v>188</v>
      </c>
      <c r="D10951" s="36" t="s">
        <v>26112</v>
      </c>
      <c r="E10951" s="36" t="s">
        <v>16912</v>
      </c>
      <c r="F10951" s="36" t="s">
        <v>18032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24409</v>
      </c>
      <c r="C10952" s="36" t="s">
        <v>188</v>
      </c>
      <c r="D10952" s="36" t="s">
        <v>26113</v>
      </c>
      <c r="E10952" s="36" t="s">
        <v>16917</v>
      </c>
      <c r="F10952" s="36" t="s">
        <v>18032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24113</v>
      </c>
      <c r="C10953" s="36" t="s">
        <v>188</v>
      </c>
      <c r="D10953" s="36" t="s">
        <v>26114</v>
      </c>
      <c r="E10953" s="36" t="s">
        <v>16883</v>
      </c>
      <c r="F10953" s="36" t="s">
        <v>18032</v>
      </c>
      <c r="G10953" s="36" t="s">
        <v>123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22396</v>
      </c>
      <c r="C10954" s="36" t="s">
        <v>188</v>
      </c>
      <c r="D10954" s="36" t="s">
        <v>26115</v>
      </c>
      <c r="E10954" s="36" t="s">
        <v>16876</v>
      </c>
      <c r="F10954" s="36" t="s">
        <v>18032</v>
      </c>
      <c r="G10954" s="36" t="s">
        <v>123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22977</v>
      </c>
      <c r="C10955" s="36" t="s">
        <v>188</v>
      </c>
      <c r="D10955" s="36" t="s">
        <v>26116</v>
      </c>
      <c r="E10955" s="36" t="s">
        <v>16964</v>
      </c>
      <c r="F10955" s="36" t="s">
        <v>18032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26946</v>
      </c>
      <c r="C10956" s="36" t="s">
        <v>188</v>
      </c>
      <c r="D10956" s="36" t="s">
        <v>26155</v>
      </c>
      <c r="E10956" s="36" t="s">
        <v>16932</v>
      </c>
      <c r="F10956" s="36" t="s">
        <v>18032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22978</v>
      </c>
      <c r="C10957" s="36" t="s">
        <v>188</v>
      </c>
      <c r="D10957" s="36" t="s">
        <v>26117</v>
      </c>
      <c r="E10957" s="36" t="s">
        <v>16876</v>
      </c>
      <c r="F10957" s="36" t="s">
        <v>18032</v>
      </c>
      <c r="G10957" s="36" t="s">
        <v>123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25043</v>
      </c>
      <c r="C10958" s="36" t="s">
        <v>188</v>
      </c>
      <c r="D10958" s="36" t="s">
        <v>26118</v>
      </c>
      <c r="E10958" s="36" t="s">
        <v>16850</v>
      </c>
      <c r="F10958" s="36" t="s">
        <v>18032</v>
      </c>
      <c r="G10958" s="36" t="s">
        <v>123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24700</v>
      </c>
      <c r="C10959" s="36" t="s">
        <v>188</v>
      </c>
      <c r="D10959" s="36" t="s">
        <v>26119</v>
      </c>
      <c r="E10959" s="36" t="s">
        <v>17103</v>
      </c>
      <c r="F10959" s="36" t="s">
        <v>18032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22397</v>
      </c>
      <c r="C10960" s="36" t="s">
        <v>188</v>
      </c>
      <c r="D10960" s="36" t="s">
        <v>26120</v>
      </c>
      <c r="E10960" s="36" t="s">
        <v>17006</v>
      </c>
      <c r="F10960" s="36" t="s">
        <v>18032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23659</v>
      </c>
      <c r="C10961" s="36" t="s">
        <v>188</v>
      </c>
      <c r="D10961" s="36" t="s">
        <v>26121</v>
      </c>
      <c r="E10961" s="36" t="s">
        <v>16841</v>
      </c>
      <c r="F10961" s="36" t="s">
        <v>18032</v>
      </c>
      <c r="G10961" s="36" t="s">
        <v>123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22759</v>
      </c>
      <c r="C10962" s="36" t="s">
        <v>188</v>
      </c>
      <c r="D10962" s="36" t="s">
        <v>26122</v>
      </c>
      <c r="E10962" s="36" t="s">
        <v>17193</v>
      </c>
      <c r="F10962" s="36" t="s">
        <v>18032</v>
      </c>
      <c r="G10962" s="36" t="s">
        <v>123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22760</v>
      </c>
      <c r="C10963" s="36" t="s">
        <v>188</v>
      </c>
      <c r="D10963" s="36" t="s">
        <v>26123</v>
      </c>
      <c r="E10963" s="36" t="s">
        <v>17032</v>
      </c>
      <c r="F10963" s="36" t="s">
        <v>18032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22556</v>
      </c>
      <c r="C10964" s="36" t="s">
        <v>188</v>
      </c>
      <c r="D10964" s="36" t="s">
        <v>26124</v>
      </c>
      <c r="E10964" s="36" t="s">
        <v>16937</v>
      </c>
      <c r="F10964" s="36" t="s">
        <v>18032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21907</v>
      </c>
      <c r="C10965" s="36" t="s">
        <v>188</v>
      </c>
      <c r="D10965" s="36" t="s">
        <v>26125</v>
      </c>
      <c r="E10965" s="36" t="s">
        <v>17263</v>
      </c>
      <c r="F10965" s="36" t="s">
        <v>18032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21738</v>
      </c>
      <c r="C10966" s="36" t="s">
        <v>188</v>
      </c>
      <c r="D10966" s="36" t="s">
        <v>26126</v>
      </c>
      <c r="E10966" s="36" t="s">
        <v>17091</v>
      </c>
      <c r="F10966" s="36" t="s">
        <v>18032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21546</v>
      </c>
      <c r="C10967" s="36" t="s">
        <v>188</v>
      </c>
      <c r="D10967" s="36" t="s">
        <v>26127</v>
      </c>
      <c r="E10967" s="36" t="s">
        <v>17690</v>
      </c>
      <c r="F10967" s="36" t="s">
        <v>18032</v>
      </c>
      <c r="G10967" s="36" t="s">
        <v>123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18984</v>
      </c>
      <c r="C10968" s="36" t="s">
        <v>188</v>
      </c>
      <c r="D10968" s="36" t="s">
        <v>26128</v>
      </c>
      <c r="E10968" s="36" t="s">
        <v>17037</v>
      </c>
      <c r="F10968" s="36" t="s">
        <v>18032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21372</v>
      </c>
      <c r="C10969" s="36" t="s">
        <v>188</v>
      </c>
      <c r="D10969" s="36" t="s">
        <v>26129</v>
      </c>
      <c r="E10969" s="36" t="s">
        <v>17480</v>
      </c>
      <c r="F10969" s="36" t="s">
        <v>18032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21155</v>
      </c>
      <c r="C10970" s="36" t="s">
        <v>188</v>
      </c>
      <c r="D10970" s="36" t="s">
        <v>26130</v>
      </c>
      <c r="E10970" s="36" t="s">
        <v>17325</v>
      </c>
      <c r="F10970" s="36" t="s">
        <v>18032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21156</v>
      </c>
      <c r="C10971" s="36" t="s">
        <v>188</v>
      </c>
      <c r="D10971" s="36" t="s">
        <v>26131</v>
      </c>
      <c r="E10971" s="36" t="s">
        <v>21290</v>
      </c>
      <c r="F10971" s="36" t="s">
        <v>18032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21157</v>
      </c>
      <c r="C10972" s="36" t="s">
        <v>188</v>
      </c>
      <c r="D10972" s="36" t="s">
        <v>26132</v>
      </c>
      <c r="E10972" s="36" t="s">
        <v>20618</v>
      </c>
      <c r="F10972" s="36" t="s">
        <v>18032</v>
      </c>
      <c r="G10972" s="36" t="s">
        <v>123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21158</v>
      </c>
      <c r="C10973" s="36" t="s">
        <v>188</v>
      </c>
      <c r="D10973" s="36" t="s">
        <v>26133</v>
      </c>
      <c r="E10973" s="36" t="s">
        <v>17164</v>
      </c>
      <c r="F10973" s="36" t="s">
        <v>18032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25446</v>
      </c>
      <c r="C10974" s="36" t="s">
        <v>188</v>
      </c>
      <c r="D10974" s="36" t="s">
        <v>26134</v>
      </c>
      <c r="E10974" s="36" t="s">
        <v>16956</v>
      </c>
      <c r="F10974" s="36" t="s">
        <v>18032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19558</v>
      </c>
      <c r="C10975" s="36" t="s">
        <v>188</v>
      </c>
      <c r="D10975" s="36" t="s">
        <v>26135</v>
      </c>
      <c r="E10975" s="36" t="s">
        <v>26947</v>
      </c>
      <c r="F10975" s="36" t="s">
        <v>18032</v>
      </c>
      <c r="G10975" s="36" t="s">
        <v>123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26136</v>
      </c>
      <c r="C10976" s="36" t="s">
        <v>188</v>
      </c>
      <c r="D10976" s="36" t="s">
        <v>26137</v>
      </c>
      <c r="E10976" s="36" t="s">
        <v>25723</v>
      </c>
      <c r="F10976" s="36" t="s">
        <v>18032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25587</v>
      </c>
      <c r="C10977" s="36" t="s">
        <v>188</v>
      </c>
      <c r="D10977" s="36" t="s">
        <v>20568</v>
      </c>
      <c r="E10977" s="36" t="s">
        <v>16960</v>
      </c>
      <c r="F10977" s="36" t="s">
        <v>18199</v>
      </c>
      <c r="G10977" s="36" t="s">
        <v>123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25264</v>
      </c>
      <c r="C10978" s="36" t="s">
        <v>188</v>
      </c>
      <c r="D10978" s="36" t="s">
        <v>26257</v>
      </c>
      <c r="E10978" s="36" t="s">
        <v>17645</v>
      </c>
      <c r="F10978" s="36" t="s">
        <v>18199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24161</v>
      </c>
      <c r="C10979" s="36" t="s">
        <v>188</v>
      </c>
      <c r="D10979" s="36" t="s">
        <v>26204</v>
      </c>
      <c r="E10979" s="36" t="s">
        <v>17001</v>
      </c>
      <c r="F10979" s="36" t="s">
        <v>18199</v>
      </c>
      <c r="G10979" s="36" t="s">
        <v>123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25265</v>
      </c>
      <c r="C10980" s="36" t="s">
        <v>188</v>
      </c>
      <c r="D10980" s="36" t="s">
        <v>26318</v>
      </c>
      <c r="E10980" s="36" t="s">
        <v>16834</v>
      </c>
      <c r="F10980" s="36" t="s">
        <v>18199</v>
      </c>
      <c r="G10980" s="36" t="s">
        <v>123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22423</v>
      </c>
      <c r="C10981" s="36" t="s">
        <v>188</v>
      </c>
      <c r="D10981" s="36" t="s">
        <v>26119</v>
      </c>
      <c r="E10981" s="36" t="s">
        <v>17293</v>
      </c>
      <c r="F10981" s="36" t="s">
        <v>18199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26319</v>
      </c>
      <c r="C10982" s="36" t="s">
        <v>188</v>
      </c>
      <c r="D10982" s="36" t="s">
        <v>26120</v>
      </c>
      <c r="E10982" s="36" t="s">
        <v>17399</v>
      </c>
      <c r="F10982" s="36" t="s">
        <v>18199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25266</v>
      </c>
      <c r="C10983" s="36" t="s">
        <v>188</v>
      </c>
      <c r="D10983" s="36" t="s">
        <v>26121</v>
      </c>
      <c r="E10983" s="36" t="s">
        <v>16832</v>
      </c>
      <c r="F10983" s="36" t="s">
        <v>18199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25903</v>
      </c>
      <c r="C10984" s="36" t="s">
        <v>188</v>
      </c>
      <c r="D10984" s="36" t="s">
        <v>26122</v>
      </c>
      <c r="E10984" s="36" t="s">
        <v>17746</v>
      </c>
      <c r="F10984" s="36" t="s">
        <v>18199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25588</v>
      </c>
      <c r="C10985" s="36" t="s">
        <v>188</v>
      </c>
      <c r="D10985" s="36" t="s">
        <v>26123</v>
      </c>
      <c r="E10985" s="36" t="s">
        <v>16836</v>
      </c>
      <c r="F10985" s="36" t="s">
        <v>18199</v>
      </c>
      <c r="G10985" s="36" t="s">
        <v>123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23005</v>
      </c>
      <c r="C10986" s="36" t="s">
        <v>188</v>
      </c>
      <c r="D10986" s="36" t="s">
        <v>26124</v>
      </c>
      <c r="E10986" s="36" t="s">
        <v>17372</v>
      </c>
      <c r="F10986" s="36" t="s">
        <v>18199</v>
      </c>
      <c r="G10986" s="36" t="s">
        <v>123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28064</v>
      </c>
      <c r="C10987" s="36" t="s">
        <v>188</v>
      </c>
      <c r="D10987" s="36" t="s">
        <v>26125</v>
      </c>
      <c r="E10987" s="36" t="s">
        <v>17158</v>
      </c>
      <c r="F10987" s="36" t="s">
        <v>18199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26320</v>
      </c>
      <c r="C10988" s="36" t="s">
        <v>188</v>
      </c>
      <c r="D10988" s="36" t="s">
        <v>26126</v>
      </c>
      <c r="E10988" s="36" t="s">
        <v>16896</v>
      </c>
      <c r="F10988" s="36" t="s">
        <v>18199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28065</v>
      </c>
      <c r="C10989" s="36" t="s">
        <v>188</v>
      </c>
      <c r="D10989" s="36" t="s">
        <v>26127</v>
      </c>
      <c r="E10989" s="36" t="s">
        <v>28066</v>
      </c>
      <c r="F10989" s="36" t="s">
        <v>18199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28067</v>
      </c>
      <c r="C10990" s="36" t="s">
        <v>188</v>
      </c>
      <c r="D10990" s="36" t="s">
        <v>26128</v>
      </c>
      <c r="E10990" s="36" t="s">
        <v>25045</v>
      </c>
      <c r="F10990" s="36" t="s">
        <v>18199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28068</v>
      </c>
      <c r="C10991" s="36" t="s">
        <v>188</v>
      </c>
      <c r="D10991" s="36" t="s">
        <v>26207</v>
      </c>
      <c r="E10991" s="36" t="s">
        <v>24652</v>
      </c>
      <c r="F10991" s="36" t="s">
        <v>18199</v>
      </c>
      <c r="G10991" s="36" t="s">
        <v>123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28293</v>
      </c>
      <c r="C10992" s="36" t="s">
        <v>188</v>
      </c>
      <c r="D10992" s="36" t="s">
        <v>28294</v>
      </c>
      <c r="E10992" s="36" t="s">
        <v>16940</v>
      </c>
      <c r="F10992" s="36" t="s">
        <v>18205</v>
      </c>
      <c r="G10992" s="36" t="s">
        <v>123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28295</v>
      </c>
      <c r="C10993" s="36" t="s">
        <v>188</v>
      </c>
      <c r="D10993" s="36" t="s">
        <v>28296</v>
      </c>
      <c r="E10993" s="36" t="s">
        <v>17719</v>
      </c>
      <c r="F10993" s="36" t="s">
        <v>18205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25605</v>
      </c>
      <c r="C10994" s="36" t="s">
        <v>188</v>
      </c>
      <c r="D10994" s="36" t="s">
        <v>26337</v>
      </c>
      <c r="E10994" s="36" t="s">
        <v>17513</v>
      </c>
      <c r="F10994" s="36" t="s">
        <v>18205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28297</v>
      </c>
      <c r="C10995" s="36" t="s">
        <v>188</v>
      </c>
      <c r="D10995" s="36" t="s">
        <v>28298</v>
      </c>
      <c r="E10995" s="36" t="s">
        <v>22617</v>
      </c>
      <c r="F10995" s="36" t="s">
        <v>18205</v>
      </c>
      <c r="G10995" s="36" t="s">
        <v>123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12826</v>
      </c>
      <c r="C10996" s="36" t="s">
        <v>188</v>
      </c>
      <c r="D10996" s="36" t="s">
        <v>26170</v>
      </c>
      <c r="E10996" s="36" t="s">
        <v>17040</v>
      </c>
      <c r="F10996" s="36" t="s">
        <v>18247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12827</v>
      </c>
      <c r="C10997" s="36" t="s">
        <v>188</v>
      </c>
      <c r="D10997" s="36" t="s">
        <v>26379</v>
      </c>
      <c r="E10997" s="36" t="s">
        <v>18129</v>
      </c>
      <c r="F10997" s="36" t="s">
        <v>18247</v>
      </c>
      <c r="G10997" s="36" t="s">
        <v>123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21623</v>
      </c>
      <c r="C10998" s="36" t="s">
        <v>188</v>
      </c>
      <c r="D10998" s="36" t="s">
        <v>24597</v>
      </c>
      <c r="E10998" s="36" t="s">
        <v>16819</v>
      </c>
      <c r="F10998" s="36" t="s">
        <v>18265</v>
      </c>
      <c r="G10998" s="36" t="s">
        <v>123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27573</v>
      </c>
      <c r="C10999" s="36" t="s">
        <v>120</v>
      </c>
      <c r="D10999" s="36" t="s">
        <v>17147</v>
      </c>
      <c r="E10999" s="36" t="s">
        <v>16876</v>
      </c>
      <c r="F10999" s="36" t="s">
        <v>18199</v>
      </c>
      <c r="G10999" s="36" t="s">
        <v>121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22174</v>
      </c>
      <c r="C11000" s="36" t="s">
        <v>188</v>
      </c>
      <c r="D11000" s="36" t="s">
        <v>17147</v>
      </c>
      <c r="E11000" s="36" t="s">
        <v>17412</v>
      </c>
      <c r="F11000" s="36" t="s">
        <v>18199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16817</v>
      </c>
      <c r="C11001" s="36" t="s">
        <v>120</v>
      </c>
      <c r="D11001" s="36" t="s">
        <v>17005</v>
      </c>
      <c r="E11001" s="36" t="s">
        <v>17777</v>
      </c>
      <c r="F11001" s="36" t="s">
        <v>18032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19456</v>
      </c>
      <c r="C11002" s="36" t="s">
        <v>120</v>
      </c>
      <c r="D11002" s="36" t="s">
        <v>16865</v>
      </c>
      <c r="E11002" s="36" t="s">
        <v>17714</v>
      </c>
      <c r="F11002" s="36" t="s">
        <v>18032</v>
      </c>
      <c r="G11002" s="36" t="s">
        <v>121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18832</v>
      </c>
      <c r="C11003" s="36" t="s">
        <v>120</v>
      </c>
      <c r="D11003" s="36" t="s">
        <v>16867</v>
      </c>
      <c r="E11003" s="36" t="s">
        <v>24721</v>
      </c>
      <c r="F11003" s="36" t="s">
        <v>18032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19066</v>
      </c>
      <c r="C11004" s="36" t="s">
        <v>120</v>
      </c>
      <c r="D11004" s="36" t="s">
        <v>16869</v>
      </c>
      <c r="E11004" s="36" t="s">
        <v>25077</v>
      </c>
      <c r="F11004" s="36" t="s">
        <v>18032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19457</v>
      </c>
      <c r="C11005" s="36" t="s">
        <v>120</v>
      </c>
      <c r="D11005" s="36" t="s">
        <v>17380</v>
      </c>
      <c r="E11005" s="36" t="s">
        <v>17497</v>
      </c>
      <c r="F11005" s="36" t="s">
        <v>18032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20437</v>
      </c>
      <c r="C11006" s="36" t="s">
        <v>120</v>
      </c>
      <c r="D11006" s="36" t="s">
        <v>17259</v>
      </c>
      <c r="E11006" s="36" t="s">
        <v>17534</v>
      </c>
      <c r="F11006" s="36" t="s">
        <v>18032</v>
      </c>
      <c r="G11006" s="36" t="s">
        <v>121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20438</v>
      </c>
      <c r="C11007" s="36" t="s">
        <v>120</v>
      </c>
      <c r="D11007" s="36" t="s">
        <v>17381</v>
      </c>
      <c r="E11007" s="36" t="s">
        <v>17040</v>
      </c>
      <c r="F11007" s="36" t="s">
        <v>18032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21317</v>
      </c>
      <c r="C11008" s="36" t="s">
        <v>120</v>
      </c>
      <c r="D11008" s="36" t="s">
        <v>16873</v>
      </c>
      <c r="E11008" s="36" t="s">
        <v>17602</v>
      </c>
      <c r="F11008" s="36" t="s">
        <v>18032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21474</v>
      </c>
      <c r="C11009" s="36" t="s">
        <v>120</v>
      </c>
      <c r="D11009" s="36" t="s">
        <v>17346</v>
      </c>
      <c r="E11009" s="36" t="s">
        <v>17292</v>
      </c>
      <c r="F11009" s="36" t="s">
        <v>18032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21860</v>
      </c>
      <c r="C11010" s="36" t="s">
        <v>120</v>
      </c>
      <c r="D11010" s="36" t="s">
        <v>17347</v>
      </c>
      <c r="E11010" s="36" t="s">
        <v>16967</v>
      </c>
      <c r="F11010" s="36" t="s">
        <v>18032</v>
      </c>
      <c r="G11010" s="36" t="s">
        <v>121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22705</v>
      </c>
      <c r="C11011" s="36" t="s">
        <v>120</v>
      </c>
      <c r="D11011" s="36" t="s">
        <v>17348</v>
      </c>
      <c r="E11011" s="36" t="s">
        <v>16927</v>
      </c>
      <c r="F11011" s="36" t="s">
        <v>18032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22706</v>
      </c>
      <c r="C11012" s="36" t="s">
        <v>120</v>
      </c>
      <c r="D11012" s="36" t="s">
        <v>17096</v>
      </c>
      <c r="E11012" s="36" t="s">
        <v>16879</v>
      </c>
      <c r="F11012" s="36" t="s">
        <v>18032</v>
      </c>
      <c r="G11012" s="36" t="s">
        <v>121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23359</v>
      </c>
      <c r="C11013" s="36" t="s">
        <v>120</v>
      </c>
      <c r="D11013" s="36" t="s">
        <v>17349</v>
      </c>
      <c r="E11013" s="36" t="s">
        <v>16880</v>
      </c>
      <c r="F11013" s="36" t="s">
        <v>18032</v>
      </c>
      <c r="G11013" s="36" t="s">
        <v>121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22944</v>
      </c>
      <c r="C11014" s="36" t="s">
        <v>120</v>
      </c>
      <c r="D11014" s="36" t="s">
        <v>17463</v>
      </c>
      <c r="E11014" s="36" t="s">
        <v>16875</v>
      </c>
      <c r="F11014" s="36" t="s">
        <v>18032</v>
      </c>
      <c r="G11014" s="36" t="s">
        <v>121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23360</v>
      </c>
      <c r="C11015" s="36" t="s">
        <v>120</v>
      </c>
      <c r="D11015" s="36" t="s">
        <v>17044</v>
      </c>
      <c r="E11015" s="36" t="s">
        <v>16842</v>
      </c>
      <c r="F11015" s="36" t="s">
        <v>18032</v>
      </c>
      <c r="G11015" s="36" t="s">
        <v>121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23361</v>
      </c>
      <c r="C11016" s="36" t="s">
        <v>120</v>
      </c>
      <c r="D11016" s="36" t="s">
        <v>17046</v>
      </c>
      <c r="E11016" s="36" t="s">
        <v>16912</v>
      </c>
      <c r="F11016" s="36" t="s">
        <v>18032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21475</v>
      </c>
      <c r="C11017" s="36" t="s">
        <v>120</v>
      </c>
      <c r="D11017" s="36" t="s">
        <v>17701</v>
      </c>
      <c r="E11017" s="36" t="s">
        <v>16822</v>
      </c>
      <c r="F11017" s="36" t="s">
        <v>18032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16402</v>
      </c>
      <c r="C11018" s="36" t="s">
        <v>120</v>
      </c>
      <c r="D11018" s="36" t="s">
        <v>16869</v>
      </c>
      <c r="E11018" s="36" t="s">
        <v>17815</v>
      </c>
      <c r="F11018" s="36" t="s">
        <v>18199</v>
      </c>
      <c r="G11018" s="36" t="s">
        <v>121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22833</v>
      </c>
      <c r="C11019" s="36" t="s">
        <v>120</v>
      </c>
      <c r="D11019" s="36" t="s">
        <v>17380</v>
      </c>
      <c r="E11019" s="36" t="s">
        <v>16904</v>
      </c>
      <c r="F11019" s="36" t="s">
        <v>18199</v>
      </c>
      <c r="G11019" s="36" t="s">
        <v>121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27574</v>
      </c>
      <c r="C11020" s="36" t="s">
        <v>120</v>
      </c>
      <c r="D11020" s="36" t="s">
        <v>17318</v>
      </c>
      <c r="E11020" s="36" t="s">
        <v>16952</v>
      </c>
      <c r="F11020" s="36" t="s">
        <v>18199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27575</v>
      </c>
      <c r="C11021" s="36" t="s">
        <v>120</v>
      </c>
      <c r="D11021" s="36" t="s">
        <v>16873</v>
      </c>
      <c r="E11021" s="36" t="s">
        <v>18095</v>
      </c>
      <c r="F11021" s="36" t="s">
        <v>18199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25519</v>
      </c>
      <c r="C11022" s="36" t="s">
        <v>120</v>
      </c>
      <c r="D11022" s="36" t="s">
        <v>17346</v>
      </c>
      <c r="E11022" s="36" t="s">
        <v>17535</v>
      </c>
      <c r="F11022" s="36" t="s">
        <v>18199</v>
      </c>
      <c r="G11022" s="36" t="s">
        <v>121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25520</v>
      </c>
      <c r="C11023" s="36" t="s">
        <v>120</v>
      </c>
      <c r="D11023" s="36" t="s">
        <v>17347</v>
      </c>
      <c r="E11023" s="36" t="s">
        <v>17328</v>
      </c>
      <c r="F11023" s="36" t="s">
        <v>18199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25521</v>
      </c>
      <c r="C11024" s="36" t="s">
        <v>120</v>
      </c>
      <c r="D11024" s="36" t="s">
        <v>17348</v>
      </c>
      <c r="E11024" s="36" t="s">
        <v>17420</v>
      </c>
      <c r="F11024" s="36" t="s">
        <v>18199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15891</v>
      </c>
      <c r="C11025" s="36" t="s">
        <v>120</v>
      </c>
      <c r="D11025" s="36" t="s">
        <v>17096</v>
      </c>
      <c r="E11025" s="36" t="s">
        <v>17241</v>
      </c>
      <c r="F11025" s="36" t="s">
        <v>18199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21602</v>
      </c>
      <c r="C11026" s="36" t="s">
        <v>120</v>
      </c>
      <c r="D11026" s="36" t="s">
        <v>17349</v>
      </c>
      <c r="E11026" s="36" t="s">
        <v>16972</v>
      </c>
      <c r="F11026" s="36" t="s">
        <v>18199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24202</v>
      </c>
      <c r="C11027" s="36" t="s">
        <v>120</v>
      </c>
      <c r="D11027" s="36" t="s">
        <v>17463</v>
      </c>
      <c r="E11027" s="36" t="s">
        <v>16940</v>
      </c>
      <c r="F11027" s="36" t="s">
        <v>18199</v>
      </c>
      <c r="G11027" s="36" t="s">
        <v>121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15892</v>
      </c>
      <c r="C11028" s="36" t="s">
        <v>120</v>
      </c>
      <c r="D11028" s="36" t="s">
        <v>17044</v>
      </c>
      <c r="E11028" s="36" t="s">
        <v>16841</v>
      </c>
      <c r="F11028" s="36" t="s">
        <v>18199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15893</v>
      </c>
      <c r="C11029" s="36" t="s">
        <v>120</v>
      </c>
      <c r="D11029" s="36" t="s">
        <v>17051</v>
      </c>
      <c r="E11029" s="36" t="s">
        <v>16876</v>
      </c>
      <c r="F11029" s="36" t="s">
        <v>18199</v>
      </c>
      <c r="G11029" s="36" t="s">
        <v>121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15894</v>
      </c>
      <c r="C11030" s="36" t="s">
        <v>120</v>
      </c>
      <c r="D11030" s="36" t="s">
        <v>17052</v>
      </c>
      <c r="E11030" s="36" t="s">
        <v>16883</v>
      </c>
      <c r="F11030" s="36" t="s">
        <v>18199</v>
      </c>
      <c r="G11030" s="36" t="s">
        <v>121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15895</v>
      </c>
      <c r="C11031" s="36" t="s">
        <v>120</v>
      </c>
      <c r="D11031" s="36" t="s">
        <v>17549</v>
      </c>
      <c r="E11031" s="36" t="s">
        <v>16824</v>
      </c>
      <c r="F11031" s="36" t="s">
        <v>18199</v>
      </c>
      <c r="G11031" s="36" t="s">
        <v>121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25303</v>
      </c>
      <c r="C11032" s="36" t="s">
        <v>120</v>
      </c>
      <c r="D11032" s="36" t="s">
        <v>17715</v>
      </c>
      <c r="E11032" s="36" t="s">
        <v>25304</v>
      </c>
      <c r="F11032" s="36" t="s">
        <v>18205</v>
      </c>
      <c r="G11032" s="36" t="s">
        <v>121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21771</v>
      </c>
      <c r="C11033" s="36" t="s">
        <v>120</v>
      </c>
      <c r="D11033" s="36" t="s">
        <v>17557</v>
      </c>
      <c r="E11033" s="36" t="s">
        <v>16884</v>
      </c>
      <c r="F11033" s="36" t="s">
        <v>18205</v>
      </c>
      <c r="G11033" s="36" t="s">
        <v>121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20312</v>
      </c>
      <c r="C11034" s="36" t="s">
        <v>120</v>
      </c>
      <c r="D11034" s="36" t="s">
        <v>17043</v>
      </c>
      <c r="E11034" s="36" t="s">
        <v>17190</v>
      </c>
      <c r="F11034" s="36" t="s">
        <v>18205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20313</v>
      </c>
      <c r="C11035" s="36" t="s">
        <v>120</v>
      </c>
      <c r="D11035" s="36" t="s">
        <v>17464</v>
      </c>
      <c r="E11035" s="36" t="s">
        <v>16842</v>
      </c>
      <c r="F11035" s="36" t="s">
        <v>18205</v>
      </c>
      <c r="G11035" s="36" t="s">
        <v>121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28544</v>
      </c>
      <c r="C11036" s="36" t="s">
        <v>120</v>
      </c>
      <c r="D11036" s="36" t="s">
        <v>17661</v>
      </c>
      <c r="E11036" s="36" t="s">
        <v>19791</v>
      </c>
      <c r="F11036" s="36" t="s">
        <v>18210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15804</v>
      </c>
      <c r="C11037" s="36" t="s">
        <v>120</v>
      </c>
      <c r="D11037" s="36" t="s">
        <v>17364</v>
      </c>
      <c r="E11037" s="36" t="s">
        <v>21852</v>
      </c>
      <c r="F11037" s="36" t="s">
        <v>18210</v>
      </c>
      <c r="G11037" s="36" t="s">
        <v>123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15805</v>
      </c>
      <c r="C11038" s="36" t="s">
        <v>120</v>
      </c>
      <c r="D11038" s="36" t="s">
        <v>17377</v>
      </c>
      <c r="E11038" s="36" t="s">
        <v>17006</v>
      </c>
      <c r="F11038" s="36" t="s">
        <v>18210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15700</v>
      </c>
      <c r="C11039" s="36" t="s">
        <v>120</v>
      </c>
      <c r="D11039" s="36" t="s">
        <v>16869</v>
      </c>
      <c r="E11039" s="36" t="s">
        <v>16835</v>
      </c>
      <c r="F11039" s="36" t="s">
        <v>18251</v>
      </c>
      <c r="G11039" s="36" t="s">
        <v>123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15701</v>
      </c>
      <c r="C11040" s="36" t="s">
        <v>120</v>
      </c>
      <c r="D11040" s="36" t="s">
        <v>16873</v>
      </c>
      <c r="E11040" s="36" t="s">
        <v>17018</v>
      </c>
      <c r="F11040" s="36" t="s">
        <v>18251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22450</v>
      </c>
      <c r="C11041" s="36" t="s">
        <v>120</v>
      </c>
      <c r="D11041" s="36" t="s">
        <v>17721</v>
      </c>
      <c r="E11041" s="36" t="s">
        <v>16835</v>
      </c>
      <c r="F11041" s="36" t="s">
        <v>18251</v>
      </c>
      <c r="G11041" s="36" t="s">
        <v>121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22451</v>
      </c>
      <c r="C11042" s="36" t="s">
        <v>120</v>
      </c>
      <c r="D11042" s="36" t="s">
        <v>17724</v>
      </c>
      <c r="E11042" s="36" t="s">
        <v>16939</v>
      </c>
      <c r="F11042" s="36" t="s">
        <v>18251</v>
      </c>
      <c r="G11042" s="36" t="s">
        <v>121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19969</v>
      </c>
      <c r="C11043" s="36" t="s">
        <v>120</v>
      </c>
      <c r="D11043" s="36" t="s">
        <v>17370</v>
      </c>
      <c r="E11043" s="36" t="s">
        <v>16939</v>
      </c>
      <c r="F11043" s="36" t="s">
        <v>18252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21373</v>
      </c>
      <c r="C11044" s="36" t="s">
        <v>188</v>
      </c>
      <c r="D11044" s="36" t="s">
        <v>16847</v>
      </c>
      <c r="E11044" s="36" t="s">
        <v>16960</v>
      </c>
      <c r="F11044" s="36" t="s">
        <v>18032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22557</v>
      </c>
      <c r="C11045" s="36" t="s">
        <v>188</v>
      </c>
      <c r="D11045" s="36" t="s">
        <v>16998</v>
      </c>
      <c r="E11045" s="36" t="s">
        <v>16875</v>
      </c>
      <c r="F11045" s="36" t="s">
        <v>18032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20496</v>
      </c>
      <c r="C11046" s="36" t="s">
        <v>188</v>
      </c>
      <c r="D11046" s="36" t="s">
        <v>16861</v>
      </c>
      <c r="E11046" s="36" t="s">
        <v>16917</v>
      </c>
      <c r="F11046" s="36" t="s">
        <v>18032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20497</v>
      </c>
      <c r="C11047" s="36" t="s">
        <v>188</v>
      </c>
      <c r="D11047" s="36" t="s">
        <v>16863</v>
      </c>
      <c r="E11047" s="36" t="s">
        <v>16881</v>
      </c>
      <c r="F11047" s="36" t="s">
        <v>18032</v>
      </c>
      <c r="G11047" s="36" t="s">
        <v>123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19559</v>
      </c>
      <c r="C11048" s="36" t="s">
        <v>188</v>
      </c>
      <c r="D11048" s="36" t="s">
        <v>17003</v>
      </c>
      <c r="E11048" s="36" t="s">
        <v>16923</v>
      </c>
      <c r="F11048" s="36" t="s">
        <v>18032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19560</v>
      </c>
      <c r="C11049" s="36" t="s">
        <v>188</v>
      </c>
      <c r="D11049" s="36" t="s">
        <v>17005</v>
      </c>
      <c r="E11049" s="36" t="s">
        <v>17236</v>
      </c>
      <c r="F11049" s="36" t="s">
        <v>18032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19719</v>
      </c>
      <c r="C11050" s="36" t="s">
        <v>188</v>
      </c>
      <c r="D11050" s="36" t="s">
        <v>16865</v>
      </c>
      <c r="E11050" s="36" t="s">
        <v>17188</v>
      </c>
      <c r="F11050" s="36" t="s">
        <v>18032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21159</v>
      </c>
      <c r="C11051" s="36" t="s">
        <v>188</v>
      </c>
      <c r="D11051" s="36" t="s">
        <v>17008</v>
      </c>
      <c r="E11051" s="36" t="s">
        <v>16968</v>
      </c>
      <c r="F11051" s="36" t="s">
        <v>18032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19720</v>
      </c>
      <c r="C11052" s="36" t="s">
        <v>188</v>
      </c>
      <c r="D11052" s="36" t="s">
        <v>16867</v>
      </c>
      <c r="E11052" s="36" t="s">
        <v>16916</v>
      </c>
      <c r="F11052" s="36" t="s">
        <v>18032</v>
      </c>
      <c r="G11052" s="36" t="s">
        <v>123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20301</v>
      </c>
      <c r="C11053" s="36" t="s">
        <v>188</v>
      </c>
      <c r="D11053" s="36" t="s">
        <v>17010</v>
      </c>
      <c r="E11053" s="36" t="s">
        <v>16848</v>
      </c>
      <c r="F11053" s="36" t="s">
        <v>18032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19721</v>
      </c>
      <c r="C11054" s="36" t="s">
        <v>188</v>
      </c>
      <c r="D11054" s="36" t="s">
        <v>16869</v>
      </c>
      <c r="E11054" s="36" t="s">
        <v>16951</v>
      </c>
      <c r="F11054" s="36" t="s">
        <v>18032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20498</v>
      </c>
      <c r="C11055" s="36" t="s">
        <v>188</v>
      </c>
      <c r="D11055" s="36" t="s">
        <v>17380</v>
      </c>
      <c r="E11055" s="36" t="s">
        <v>16848</v>
      </c>
      <c r="F11055" s="36" t="s">
        <v>18032</v>
      </c>
      <c r="G11055" s="36" t="s">
        <v>123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21004</v>
      </c>
      <c r="C11056" s="36" t="s">
        <v>188</v>
      </c>
      <c r="D11056" s="36" t="s">
        <v>17259</v>
      </c>
      <c r="E11056" s="36" t="s">
        <v>17014</v>
      </c>
      <c r="F11056" s="36" t="s">
        <v>18032</v>
      </c>
      <c r="G11056" s="36" t="s">
        <v>123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21005</v>
      </c>
      <c r="C11057" s="36" t="s">
        <v>188</v>
      </c>
      <c r="D11057" s="36" t="s">
        <v>17381</v>
      </c>
      <c r="E11057" s="36" t="s">
        <v>17309</v>
      </c>
      <c r="F11057" s="36" t="s">
        <v>18032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21547</v>
      </c>
      <c r="C11058" s="36" t="s">
        <v>188</v>
      </c>
      <c r="D11058" s="36" t="s">
        <v>16873</v>
      </c>
      <c r="E11058" s="36" t="s">
        <v>17053</v>
      </c>
      <c r="F11058" s="36" t="s">
        <v>18032</v>
      </c>
      <c r="G11058" s="36" t="s">
        <v>123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21739</v>
      </c>
      <c r="C11059" s="36" t="s">
        <v>188</v>
      </c>
      <c r="D11059" s="36" t="s">
        <v>17346</v>
      </c>
      <c r="E11059" s="36" t="s">
        <v>17389</v>
      </c>
      <c r="F11059" s="36" t="s">
        <v>18032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22761</v>
      </c>
      <c r="C11060" s="36" t="s">
        <v>188</v>
      </c>
      <c r="D11060" s="36" t="s">
        <v>17347</v>
      </c>
      <c r="E11060" s="36" t="s">
        <v>17399</v>
      </c>
      <c r="F11060" s="36" t="s">
        <v>18032</v>
      </c>
      <c r="G11060" s="36" t="s">
        <v>123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23211</v>
      </c>
      <c r="C11061" s="36" t="s">
        <v>188</v>
      </c>
      <c r="D11061" s="36" t="s">
        <v>17348</v>
      </c>
      <c r="E11061" s="36" t="s">
        <v>17562</v>
      </c>
      <c r="F11061" s="36" t="s">
        <v>18032</v>
      </c>
      <c r="G11061" s="36" t="s">
        <v>123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23402</v>
      </c>
      <c r="C11062" s="36" t="s">
        <v>188</v>
      </c>
      <c r="D11062" s="36" t="s">
        <v>17096</v>
      </c>
      <c r="E11062" s="36" t="s">
        <v>16866</v>
      </c>
      <c r="F11062" s="36" t="s">
        <v>18032</v>
      </c>
      <c r="G11062" s="36" t="s">
        <v>123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23821</v>
      </c>
      <c r="C11063" s="36" t="s">
        <v>188</v>
      </c>
      <c r="D11063" s="36" t="s">
        <v>17349</v>
      </c>
      <c r="E11063" s="36" t="s">
        <v>17274</v>
      </c>
      <c r="F11063" s="36" t="s">
        <v>18032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23403</v>
      </c>
      <c r="C11064" s="36" t="s">
        <v>188</v>
      </c>
      <c r="D11064" s="36" t="s">
        <v>17463</v>
      </c>
      <c r="E11064" s="36" t="s">
        <v>18123</v>
      </c>
      <c r="F11064" s="36" t="s">
        <v>18032</v>
      </c>
      <c r="G11064" s="36" t="s">
        <v>123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16362</v>
      </c>
      <c r="C11065" s="36" t="s">
        <v>188</v>
      </c>
      <c r="D11065" s="36" t="s">
        <v>17701</v>
      </c>
      <c r="E11065" s="36" t="s">
        <v>18131</v>
      </c>
      <c r="F11065" s="36" t="s">
        <v>18032</v>
      </c>
      <c r="G11065" s="36" t="s">
        <v>123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15896</v>
      </c>
      <c r="C11066" s="36" t="s">
        <v>188</v>
      </c>
      <c r="D11066" s="36" t="s">
        <v>17074</v>
      </c>
      <c r="E11066" s="36" t="s">
        <v>16874</v>
      </c>
      <c r="F11066" s="36" t="s">
        <v>18199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22795</v>
      </c>
      <c r="C11067" s="36" t="s">
        <v>188</v>
      </c>
      <c r="D11067" s="36" t="s">
        <v>16865</v>
      </c>
      <c r="E11067" s="36" t="s">
        <v>17170</v>
      </c>
      <c r="F11067" s="36" t="s">
        <v>18199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15897</v>
      </c>
      <c r="C11068" s="36" t="s">
        <v>188</v>
      </c>
      <c r="D11068" s="36" t="s">
        <v>17363</v>
      </c>
      <c r="E11068" s="36" t="s">
        <v>16883</v>
      </c>
      <c r="F11068" s="36" t="s">
        <v>18199</v>
      </c>
      <c r="G11068" s="36" t="s">
        <v>123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15898</v>
      </c>
      <c r="C11069" s="36" t="s">
        <v>188</v>
      </c>
      <c r="D11069" s="36" t="s">
        <v>17259</v>
      </c>
      <c r="E11069" s="36" t="s">
        <v>17032</v>
      </c>
      <c r="F11069" s="36" t="s">
        <v>18199</v>
      </c>
      <c r="G11069" s="36" t="s">
        <v>123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22796</v>
      </c>
      <c r="C11070" s="36" t="s">
        <v>188</v>
      </c>
      <c r="D11070" s="36" t="s">
        <v>17381</v>
      </c>
      <c r="E11070" s="36" t="s">
        <v>17075</v>
      </c>
      <c r="F11070" s="36" t="s">
        <v>18199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22797</v>
      </c>
      <c r="C11071" s="36" t="s">
        <v>188</v>
      </c>
      <c r="D11071" s="36" t="s">
        <v>17447</v>
      </c>
      <c r="E11071" s="36" t="s">
        <v>17202</v>
      </c>
      <c r="F11071" s="36" t="s">
        <v>18199</v>
      </c>
      <c r="G11071" s="36" t="s">
        <v>123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22798</v>
      </c>
      <c r="C11072" s="36" t="s">
        <v>188</v>
      </c>
      <c r="D11072" s="36" t="s">
        <v>16873</v>
      </c>
      <c r="E11072" s="36" t="s">
        <v>16939</v>
      </c>
      <c r="F11072" s="36" t="s">
        <v>18199</v>
      </c>
      <c r="G11072" s="36" t="s">
        <v>123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22799</v>
      </c>
      <c r="C11073" s="36" t="s">
        <v>188</v>
      </c>
      <c r="D11073" s="36" t="s">
        <v>17346</v>
      </c>
      <c r="E11073" s="36" t="s">
        <v>17562</v>
      </c>
      <c r="F11073" s="36" t="s">
        <v>18199</v>
      </c>
      <c r="G11073" s="36" t="s">
        <v>123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25589</v>
      </c>
      <c r="C11074" s="36" t="s">
        <v>188</v>
      </c>
      <c r="D11074" s="36" t="s">
        <v>17347</v>
      </c>
      <c r="E11074" s="36" t="s">
        <v>17446</v>
      </c>
      <c r="F11074" s="36" t="s">
        <v>18199</v>
      </c>
      <c r="G11074" s="36" t="s">
        <v>123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25590</v>
      </c>
      <c r="C11075" s="36" t="s">
        <v>188</v>
      </c>
      <c r="D11075" s="36" t="s">
        <v>17348</v>
      </c>
      <c r="E11075" s="36" t="s">
        <v>17019</v>
      </c>
      <c r="F11075" s="36" t="s">
        <v>18199</v>
      </c>
      <c r="G11075" s="36" t="s">
        <v>123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15899</v>
      </c>
      <c r="C11076" s="36" t="s">
        <v>188</v>
      </c>
      <c r="D11076" s="36" t="s">
        <v>17096</v>
      </c>
      <c r="E11076" s="36" t="s">
        <v>17685</v>
      </c>
      <c r="F11076" s="36" t="s">
        <v>18199</v>
      </c>
      <c r="G11076" s="36" t="s">
        <v>123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15900</v>
      </c>
      <c r="C11077" s="36" t="s">
        <v>188</v>
      </c>
      <c r="D11077" s="36" t="s">
        <v>17463</v>
      </c>
      <c r="E11077" s="36" t="s">
        <v>17490</v>
      </c>
      <c r="F11077" s="36" t="s">
        <v>18199</v>
      </c>
      <c r="G11077" s="36" t="s">
        <v>123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15901</v>
      </c>
      <c r="C11078" s="36" t="s">
        <v>188</v>
      </c>
      <c r="D11078" s="36" t="s">
        <v>17051</v>
      </c>
      <c r="E11078" s="36" t="s">
        <v>17954</v>
      </c>
      <c r="F11078" s="36" t="s">
        <v>18199</v>
      </c>
      <c r="G11078" s="36" t="s">
        <v>123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16047</v>
      </c>
      <c r="C11079" s="36" t="s">
        <v>188</v>
      </c>
      <c r="D11079" s="36" t="s">
        <v>17052</v>
      </c>
      <c r="E11079" s="36" t="s">
        <v>16819</v>
      </c>
      <c r="F11079" s="36" t="s">
        <v>18199</v>
      </c>
      <c r="G11079" s="36" t="s">
        <v>123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24784</v>
      </c>
      <c r="C11080" s="36" t="s">
        <v>188</v>
      </c>
      <c r="D11080" s="36" t="s">
        <v>17549</v>
      </c>
      <c r="E11080" s="36" t="s">
        <v>22488</v>
      </c>
      <c r="F11080" s="36" t="s">
        <v>18199</v>
      </c>
      <c r="G11080" s="36" t="s">
        <v>123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28299</v>
      </c>
      <c r="C11081" s="36" t="s">
        <v>188</v>
      </c>
      <c r="D11081" s="36" t="s">
        <v>17346</v>
      </c>
      <c r="E11081" s="36" t="s">
        <v>16949</v>
      </c>
      <c r="F11081" s="36" t="s">
        <v>18205</v>
      </c>
      <c r="G11081" s="36" t="s">
        <v>123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20375</v>
      </c>
      <c r="C11082" s="36" t="s">
        <v>188</v>
      </c>
      <c r="D11082" s="36" t="s">
        <v>17096</v>
      </c>
      <c r="E11082" s="36" t="s">
        <v>20236</v>
      </c>
      <c r="F11082" s="36" t="s">
        <v>18205</v>
      </c>
      <c r="G11082" s="36" t="s">
        <v>123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20376</v>
      </c>
      <c r="C11083" s="36" t="s">
        <v>188</v>
      </c>
      <c r="D11083" s="36" t="s">
        <v>17042</v>
      </c>
      <c r="E11083" s="36" t="s">
        <v>20377</v>
      </c>
      <c r="F11083" s="36" t="s">
        <v>18205</v>
      </c>
      <c r="G11083" s="36" t="s">
        <v>123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20378</v>
      </c>
      <c r="C11084" s="36" t="s">
        <v>188</v>
      </c>
      <c r="D11084" s="36" t="s">
        <v>17557</v>
      </c>
      <c r="E11084" s="36" t="s">
        <v>19669</v>
      </c>
      <c r="F11084" s="36" t="s">
        <v>18205</v>
      </c>
      <c r="G11084" s="36" t="s">
        <v>123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15806</v>
      </c>
      <c r="C11085" s="36" t="s">
        <v>188</v>
      </c>
      <c r="D11085" s="36" t="s">
        <v>17073</v>
      </c>
      <c r="E11085" s="36" t="s">
        <v>17021</v>
      </c>
      <c r="F11085" s="36" t="s">
        <v>18210</v>
      </c>
      <c r="G11085" s="36" t="s">
        <v>123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15807</v>
      </c>
      <c r="C11086" s="36" t="s">
        <v>188</v>
      </c>
      <c r="D11086" s="36" t="s">
        <v>17661</v>
      </c>
      <c r="E11086" s="36" t="s">
        <v>17265</v>
      </c>
      <c r="F11086" s="36" t="s">
        <v>18210</v>
      </c>
      <c r="G11086" s="36" t="s">
        <v>123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15702</v>
      </c>
      <c r="C11087" s="36" t="s">
        <v>188</v>
      </c>
      <c r="D11087" s="36" t="s">
        <v>16861</v>
      </c>
      <c r="E11087" s="36" t="s">
        <v>17091</v>
      </c>
      <c r="F11087" s="36" t="s">
        <v>18251</v>
      </c>
      <c r="G11087" s="36" t="s">
        <v>123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15703</v>
      </c>
      <c r="C11088" s="36" t="s">
        <v>188</v>
      </c>
      <c r="D11088" s="36" t="s">
        <v>16869</v>
      </c>
      <c r="E11088" s="36" t="s">
        <v>16939</v>
      </c>
      <c r="F11088" s="36" t="s">
        <v>18251</v>
      </c>
      <c r="G11088" s="36" t="s">
        <v>123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19970</v>
      </c>
      <c r="C11089" s="36" t="s">
        <v>188</v>
      </c>
      <c r="D11089" s="36" t="s">
        <v>17661</v>
      </c>
      <c r="E11089" s="36" t="s">
        <v>16939</v>
      </c>
      <c r="F11089" s="36" t="s">
        <v>18252</v>
      </c>
      <c r="G11089" s="36" t="s">
        <v>123</v>
      </c>
      <c r="H11089" s="14"/>
      <c r="I11089" s="14"/>
      <c r="J11089" s="14"/>
      <c r="K11089" s="14"/>
      <c r="L11089" s="22"/>
    </row>
    <row r="11090" spans="1:12" customFormat="1" ht="15" x14ac:dyDescent="0.25">
      <c r="A11090" s="46"/>
      <c r="B11090" s="46"/>
      <c r="C11090" s="46"/>
      <c r="D11090" s="46"/>
      <c r="E11090" s="46"/>
      <c r="F11090" s="46"/>
      <c r="G11090" s="46"/>
      <c r="H11090" s="14"/>
      <c r="I11090" s="14"/>
      <c r="J11090" s="14"/>
      <c r="K11090" s="14"/>
      <c r="L11090" s="22"/>
    </row>
    <row r="11091" spans="1:12" customFormat="1" ht="15" x14ac:dyDescent="0.25">
      <c r="A11091" s="46"/>
      <c r="B11091" s="46"/>
      <c r="C11091" s="46"/>
      <c r="D11091" s="46"/>
      <c r="E11091" s="46"/>
      <c r="F11091" s="46"/>
      <c r="G11091" s="46"/>
      <c r="H11091" s="14"/>
      <c r="I11091" s="14"/>
      <c r="J11091" s="14"/>
      <c r="K11091" s="14"/>
      <c r="L11091" s="22"/>
    </row>
    <row r="11092" spans="1:12" customFormat="1" ht="15" x14ac:dyDescent="0.25">
      <c r="A11092" s="46"/>
      <c r="B11092" s="46"/>
      <c r="C11092" s="46"/>
      <c r="D11092" s="46"/>
      <c r="E11092" s="46"/>
      <c r="F11092" s="46"/>
      <c r="G11092" s="46"/>
      <c r="H11092" s="14"/>
      <c r="I11092" s="14"/>
      <c r="J11092" s="14"/>
      <c r="K11092" s="14"/>
      <c r="L11092" s="22"/>
    </row>
    <row r="11093" spans="1:12" customFormat="1" ht="15" x14ac:dyDescent="0.25">
      <c r="A11093" s="46"/>
      <c r="B11093" s="46"/>
      <c r="C11093" s="46"/>
      <c r="D11093" s="46"/>
      <c r="E11093" s="46"/>
      <c r="F11093" s="46"/>
      <c r="G11093" s="46"/>
      <c r="H11093" s="14"/>
      <c r="I11093" s="14"/>
      <c r="J11093" s="14"/>
      <c r="K11093" s="14"/>
      <c r="L11093" s="22"/>
    </row>
    <row r="11094" spans="1:12" customFormat="1" ht="15" x14ac:dyDescent="0.25">
      <c r="A11094" s="46"/>
      <c r="B11094" s="46"/>
      <c r="C11094" s="46"/>
      <c r="D11094" s="46"/>
      <c r="E11094" s="46"/>
      <c r="F11094" s="46"/>
      <c r="G11094" s="46"/>
      <c r="H11094" s="14"/>
      <c r="I11094" s="14"/>
      <c r="J11094" s="14"/>
      <c r="K11094" s="14"/>
      <c r="L11094" s="22"/>
    </row>
    <row r="11095" spans="1:12" customFormat="1" ht="15" x14ac:dyDescent="0.25">
      <c r="A11095" s="46"/>
      <c r="B11095" s="46"/>
      <c r="C11095" s="46"/>
      <c r="D11095" s="46"/>
      <c r="E11095" s="46"/>
      <c r="F11095" s="46"/>
      <c r="G11095" s="46"/>
      <c r="H11095" s="14"/>
      <c r="I11095" s="14"/>
      <c r="J11095" s="14"/>
      <c r="K11095" s="14"/>
      <c r="L11095" s="22"/>
    </row>
    <row r="11096" spans="1:12" customFormat="1" ht="15" x14ac:dyDescent="0.25">
      <c r="A11096" s="46"/>
      <c r="B11096" s="46"/>
      <c r="C11096" s="46"/>
      <c r="D11096" s="46"/>
      <c r="E11096" s="46"/>
      <c r="F11096" s="46"/>
      <c r="G11096" s="46"/>
      <c r="H11096" s="14"/>
      <c r="I11096" s="14"/>
      <c r="J11096" s="14"/>
      <c r="K11096" s="14"/>
      <c r="L11096" s="22"/>
    </row>
    <row r="11097" spans="1:12" customFormat="1" ht="15" x14ac:dyDescent="0.25">
      <c r="A11097" s="46"/>
      <c r="B11097" s="46"/>
      <c r="C11097" s="46"/>
      <c r="D11097" s="46"/>
      <c r="E11097" s="46"/>
      <c r="F11097" s="46"/>
      <c r="G11097" s="46"/>
      <c r="H11097" s="14"/>
      <c r="I11097" s="14"/>
      <c r="J11097" s="14"/>
      <c r="K11097" s="14"/>
      <c r="L11097" s="22"/>
    </row>
    <row r="11098" spans="1:12" customFormat="1" ht="15" x14ac:dyDescent="0.25">
      <c r="A11098" s="46"/>
      <c r="B11098" s="46"/>
      <c r="C11098" s="46"/>
      <c r="D11098" s="46"/>
      <c r="E11098" s="46"/>
      <c r="F11098" s="46"/>
      <c r="G11098" s="46"/>
      <c r="H11098" s="14"/>
      <c r="I11098" s="14"/>
      <c r="J11098" s="14"/>
      <c r="K11098" s="14"/>
      <c r="L11098" s="22"/>
    </row>
    <row r="11099" spans="1:12" customFormat="1" ht="15" x14ac:dyDescent="0.25">
      <c r="A11099" s="46"/>
      <c r="B11099" s="46"/>
      <c r="C11099" s="46"/>
      <c r="D11099" s="46"/>
      <c r="E11099" s="46"/>
      <c r="F11099" s="46"/>
      <c r="G11099" s="46"/>
      <c r="H11099" s="14"/>
      <c r="I11099" s="14"/>
      <c r="J11099" s="14"/>
      <c r="K11099" s="14"/>
      <c r="L11099" s="22"/>
    </row>
    <row r="11100" spans="1:12" customFormat="1" ht="15" x14ac:dyDescent="0.25">
      <c r="A11100" s="46"/>
      <c r="B11100" s="46"/>
      <c r="C11100" s="46"/>
      <c r="D11100" s="46"/>
      <c r="E11100" s="46"/>
      <c r="F11100" s="46"/>
      <c r="G11100" s="46"/>
      <c r="H11100" s="14"/>
      <c r="I11100" s="14"/>
      <c r="J11100" s="14"/>
      <c r="K11100" s="14"/>
      <c r="L11100" s="22"/>
    </row>
    <row r="11101" spans="1:12" customFormat="1" ht="15" x14ac:dyDescent="0.25">
      <c r="A11101" s="46"/>
      <c r="B11101" s="46"/>
      <c r="C11101" s="46"/>
      <c r="D11101" s="46"/>
      <c r="E11101" s="46"/>
      <c r="F11101" s="46"/>
      <c r="G11101" s="46"/>
      <c r="H11101" s="14"/>
      <c r="I11101" s="14"/>
      <c r="J11101" s="14"/>
      <c r="K11101" s="14"/>
      <c r="L11101" s="22"/>
    </row>
    <row r="11102" spans="1:12" customFormat="1" ht="15" x14ac:dyDescent="0.25">
      <c r="A11102" s="46"/>
      <c r="B11102" s="46"/>
      <c r="C11102" s="46"/>
      <c r="D11102" s="46"/>
      <c r="E11102" s="46"/>
      <c r="F11102" s="46"/>
      <c r="G11102" s="46"/>
      <c r="H11102" s="14"/>
      <c r="I11102" s="14"/>
      <c r="J11102" s="14"/>
      <c r="K11102" s="14"/>
      <c r="L11102" s="22"/>
    </row>
    <row r="11103" spans="1:12" customFormat="1" ht="15" x14ac:dyDescent="0.25">
      <c r="A11103" s="46"/>
      <c r="B11103" s="46"/>
      <c r="C11103" s="46"/>
      <c r="D11103" s="46"/>
      <c r="E11103" s="46"/>
      <c r="F11103" s="46"/>
      <c r="G11103" s="46"/>
      <c r="H11103" s="14"/>
      <c r="I11103" s="14"/>
      <c r="J11103" s="14"/>
      <c r="K11103" s="14"/>
      <c r="L11103" s="22"/>
    </row>
    <row r="11104" spans="1:12" customFormat="1" ht="15" x14ac:dyDescent="0.25">
      <c r="A11104" s="46"/>
      <c r="B11104" s="46"/>
      <c r="C11104" s="46"/>
      <c r="D11104" s="46"/>
      <c r="E11104" s="46"/>
      <c r="F11104" s="46"/>
      <c r="G11104" s="46"/>
      <c r="H11104" s="14"/>
      <c r="I11104" s="14"/>
      <c r="J11104" s="14"/>
      <c r="K11104" s="14"/>
      <c r="L11104" s="22"/>
    </row>
    <row r="11105" spans="1:12" customFormat="1" ht="15" x14ac:dyDescent="0.25">
      <c r="A11105" s="46"/>
      <c r="B11105" s="46"/>
      <c r="C11105" s="46"/>
      <c r="D11105" s="46"/>
      <c r="E11105" s="46"/>
      <c r="F11105" s="46"/>
      <c r="G11105" s="46"/>
      <c r="H11105" s="14"/>
      <c r="I11105" s="14"/>
      <c r="J11105" s="14"/>
      <c r="K11105" s="14"/>
      <c r="L11105" s="22"/>
    </row>
    <row r="11106" spans="1:12" customFormat="1" ht="15" x14ac:dyDescent="0.25">
      <c r="A11106" s="46"/>
      <c r="B11106" s="46"/>
      <c r="C11106" s="46"/>
      <c r="D11106" s="46"/>
      <c r="E11106" s="46"/>
      <c r="F11106" s="46"/>
      <c r="G11106" s="46"/>
      <c r="H11106" s="14"/>
      <c r="I11106" s="14"/>
      <c r="J11106" s="14"/>
      <c r="K11106" s="14"/>
      <c r="L11106" s="22"/>
    </row>
    <row r="11107" spans="1:12" customFormat="1" ht="15" x14ac:dyDescent="0.25">
      <c r="A11107" s="46"/>
      <c r="B11107" s="46"/>
      <c r="C11107" s="46"/>
      <c r="D11107" s="46"/>
      <c r="E11107" s="46"/>
      <c r="F11107" s="46"/>
      <c r="G11107" s="46"/>
      <c r="H11107" s="14"/>
      <c r="I11107" s="14"/>
      <c r="J11107" s="14"/>
      <c r="K11107" s="14"/>
      <c r="L11107" s="22"/>
    </row>
    <row r="11108" spans="1:12" customFormat="1" ht="15" x14ac:dyDescent="0.25">
      <c r="A11108" s="46"/>
      <c r="B11108" s="46"/>
      <c r="C11108" s="46"/>
      <c r="D11108" s="46"/>
      <c r="E11108" s="46"/>
      <c r="F11108" s="46"/>
      <c r="G11108" s="46"/>
      <c r="H11108" s="14"/>
      <c r="I11108" s="14"/>
      <c r="J11108" s="14"/>
      <c r="K11108" s="14"/>
      <c r="L11108" s="22"/>
    </row>
    <row r="11109" spans="1:12" customFormat="1" ht="15" x14ac:dyDescent="0.25">
      <c r="A11109" s="46"/>
      <c r="B11109" s="46"/>
      <c r="C11109" s="46"/>
      <c r="D11109" s="46"/>
      <c r="E11109" s="46"/>
      <c r="F11109" s="46"/>
      <c r="G11109" s="46"/>
      <c r="H11109" s="14"/>
      <c r="I11109" s="14"/>
      <c r="J11109" s="14"/>
      <c r="K11109" s="14"/>
      <c r="L11109" s="22"/>
    </row>
    <row r="11110" spans="1:12" customFormat="1" ht="15" x14ac:dyDescent="0.25">
      <c r="A11110" s="46"/>
      <c r="B11110" s="46"/>
      <c r="C11110" s="46"/>
      <c r="D11110" s="46"/>
      <c r="E11110" s="46"/>
      <c r="F11110" s="46"/>
      <c r="G11110" s="46"/>
      <c r="H11110" s="14"/>
      <c r="I11110" s="14"/>
      <c r="J11110" s="14"/>
      <c r="K11110" s="14"/>
      <c r="L11110" s="22"/>
    </row>
    <row r="11111" spans="1:12" customFormat="1" ht="15" x14ac:dyDescent="0.25">
      <c r="A11111" s="46"/>
      <c r="B11111" s="46"/>
      <c r="C11111" s="46"/>
      <c r="D11111" s="46"/>
      <c r="E11111" s="46"/>
      <c r="F11111" s="46"/>
      <c r="G11111" s="46"/>
      <c r="H11111" s="14"/>
      <c r="I11111" s="14"/>
      <c r="J11111" s="14"/>
      <c r="K11111" s="14"/>
      <c r="L11111" s="22"/>
    </row>
    <row r="11112" spans="1:12" customFormat="1" ht="15" x14ac:dyDescent="0.25">
      <c r="A11112" s="46"/>
      <c r="B11112" s="46"/>
      <c r="C11112" s="46"/>
      <c r="D11112" s="46"/>
      <c r="E11112" s="46"/>
      <c r="F11112" s="46"/>
      <c r="G11112" s="46"/>
      <c r="H11112" s="14"/>
      <c r="I11112" s="14"/>
      <c r="J11112" s="14"/>
      <c r="K11112" s="14"/>
      <c r="L11112" s="22"/>
    </row>
    <row r="11113" spans="1:12" customFormat="1" ht="15" x14ac:dyDescent="0.25">
      <c r="A11113" s="46"/>
      <c r="B11113" s="46"/>
      <c r="C11113" s="46"/>
      <c r="D11113" s="46"/>
      <c r="E11113" s="46"/>
      <c r="F11113" s="46"/>
      <c r="G11113" s="46"/>
      <c r="H11113" s="14"/>
      <c r="I11113" s="14"/>
      <c r="J11113" s="14"/>
      <c r="K11113" s="14"/>
      <c r="L11113" s="22"/>
    </row>
    <row r="11114" spans="1:12" customFormat="1" ht="15" x14ac:dyDescent="0.25">
      <c r="A11114" s="46"/>
      <c r="B11114" s="46"/>
      <c r="C11114" s="46"/>
      <c r="D11114" s="46"/>
      <c r="E11114" s="46"/>
      <c r="F11114" s="46"/>
      <c r="G11114" s="46"/>
      <c r="H11114" s="14"/>
      <c r="I11114" s="14"/>
      <c r="J11114" s="14"/>
      <c r="K11114" s="14"/>
      <c r="L11114" s="22"/>
    </row>
    <row r="11115" spans="1:12" customFormat="1" ht="15" x14ac:dyDescent="0.25">
      <c r="A11115" s="46"/>
      <c r="B11115" s="46"/>
      <c r="C11115" s="46"/>
      <c r="D11115" s="46"/>
      <c r="E11115" s="46"/>
      <c r="F11115" s="46"/>
      <c r="G11115" s="46"/>
      <c r="H11115" s="14"/>
      <c r="I11115" s="14"/>
      <c r="J11115" s="14"/>
      <c r="K11115" s="14"/>
      <c r="L11115" s="22"/>
    </row>
    <row r="11116" spans="1:12" customFormat="1" ht="15" x14ac:dyDescent="0.25">
      <c r="A11116" s="46"/>
      <c r="B11116" s="46"/>
      <c r="C11116" s="46"/>
      <c r="D11116" s="46"/>
      <c r="E11116" s="46"/>
      <c r="F11116" s="46"/>
      <c r="G11116" s="46"/>
      <c r="H11116" s="14"/>
      <c r="I11116" s="14"/>
      <c r="J11116" s="14"/>
      <c r="K11116" s="14"/>
      <c r="L11116" s="22"/>
    </row>
    <row r="11117" spans="1:12" customFormat="1" ht="15" x14ac:dyDescent="0.25">
      <c r="A11117" s="46"/>
      <c r="B11117" s="46"/>
      <c r="C11117" s="46"/>
      <c r="D11117" s="46"/>
      <c r="E11117" s="46"/>
      <c r="F11117" s="46"/>
      <c r="G11117" s="46"/>
      <c r="H11117" s="14"/>
      <c r="I11117" s="14"/>
      <c r="J11117" s="14"/>
      <c r="K11117" s="14"/>
      <c r="L11117" s="22"/>
    </row>
    <row r="11118" spans="1:12" customFormat="1" ht="15" x14ac:dyDescent="0.25">
      <c r="A11118" s="46"/>
      <c r="B11118" s="46"/>
      <c r="C11118" s="46"/>
      <c r="D11118" s="46"/>
      <c r="E11118" s="46"/>
      <c r="F11118" s="46"/>
      <c r="G11118" s="46"/>
      <c r="H11118" s="14"/>
      <c r="I11118" s="14"/>
      <c r="J11118" s="14"/>
      <c r="K11118" s="14"/>
      <c r="L11118" s="22"/>
    </row>
    <row r="11119" spans="1:12" customFormat="1" ht="15" x14ac:dyDescent="0.25">
      <c r="A11119" s="46"/>
      <c r="B11119" s="46"/>
      <c r="C11119" s="46"/>
      <c r="D11119" s="46"/>
      <c r="E11119" s="46"/>
      <c r="F11119" s="46"/>
      <c r="G11119" s="46"/>
      <c r="H11119" s="14"/>
      <c r="I11119" s="14"/>
      <c r="J11119" s="14"/>
      <c r="K11119" s="14"/>
      <c r="L11119" s="22"/>
    </row>
    <row r="11120" spans="1:12" customFormat="1" ht="15" x14ac:dyDescent="0.25">
      <c r="A11120" s="46"/>
      <c r="B11120" s="46"/>
      <c r="C11120" s="46"/>
      <c r="D11120" s="46"/>
      <c r="E11120" s="46"/>
      <c r="F11120" s="46"/>
      <c r="G11120" s="46"/>
      <c r="H11120" s="14"/>
      <c r="I11120" s="14"/>
      <c r="J11120" s="14"/>
      <c r="K11120" s="14"/>
      <c r="L11120" s="22"/>
    </row>
    <row r="11121" spans="1:12" customFormat="1" ht="15" x14ac:dyDescent="0.25">
      <c r="A11121" s="46"/>
      <c r="B11121" s="46"/>
      <c r="C11121" s="46"/>
      <c r="D11121" s="46"/>
      <c r="E11121" s="46"/>
      <c r="F11121" s="46"/>
      <c r="G11121" s="46"/>
      <c r="H11121" s="14"/>
      <c r="I11121" s="14"/>
      <c r="J11121" s="14"/>
      <c r="K11121" s="14"/>
      <c r="L11121" s="22"/>
    </row>
    <row r="11122" spans="1:12" customFormat="1" ht="15" x14ac:dyDescent="0.25">
      <c r="A11122" s="46"/>
      <c r="B11122" s="46"/>
      <c r="C11122" s="46"/>
      <c r="D11122" s="46"/>
      <c r="E11122" s="46"/>
      <c r="F11122" s="46"/>
      <c r="G11122" s="46"/>
      <c r="H11122" s="14"/>
      <c r="I11122" s="14"/>
      <c r="J11122" s="14"/>
      <c r="K11122" s="14"/>
      <c r="L11122" s="22"/>
    </row>
    <row r="11123" spans="1:12" customFormat="1" ht="15" x14ac:dyDescent="0.25">
      <c r="A11123" s="46"/>
      <c r="B11123" s="46"/>
      <c r="C11123" s="46"/>
      <c r="D11123" s="46"/>
      <c r="E11123" s="46"/>
      <c r="F11123" s="46"/>
      <c r="G11123" s="46"/>
      <c r="H11123" s="14"/>
      <c r="I11123" s="14"/>
      <c r="J11123" s="14"/>
      <c r="K11123" s="14"/>
      <c r="L11123" s="22"/>
    </row>
    <row r="11124" spans="1:12" customFormat="1" ht="15" x14ac:dyDescent="0.25">
      <c r="A11124" s="46"/>
      <c r="B11124" s="46"/>
      <c r="C11124" s="46"/>
      <c r="D11124" s="46"/>
      <c r="E11124" s="46"/>
      <c r="F11124" s="46"/>
      <c r="G11124" s="46"/>
      <c r="H11124" s="14"/>
      <c r="I11124" s="14"/>
      <c r="J11124" s="14"/>
      <c r="K11124" s="14"/>
      <c r="L11124" s="22"/>
    </row>
    <row r="11125" spans="1:12" customFormat="1" ht="15" x14ac:dyDescent="0.25">
      <c r="A11125" s="46"/>
      <c r="B11125" s="46"/>
      <c r="C11125" s="46"/>
      <c r="D11125" s="46"/>
      <c r="E11125" s="46"/>
      <c r="F11125" s="46"/>
      <c r="G11125" s="46"/>
      <c r="H11125" s="14"/>
      <c r="I11125" s="14"/>
      <c r="J11125" s="14"/>
      <c r="K11125" s="14"/>
      <c r="L11125" s="22"/>
    </row>
    <row r="11126" spans="1:12" customFormat="1" ht="15" x14ac:dyDescent="0.25">
      <c r="A11126" s="46"/>
      <c r="B11126" s="46"/>
      <c r="C11126" s="46"/>
      <c r="D11126" s="46"/>
      <c r="E11126" s="46"/>
      <c r="F11126" s="46"/>
      <c r="G11126" s="46"/>
      <c r="H11126" s="14"/>
      <c r="I11126" s="14"/>
      <c r="J11126" s="14"/>
      <c r="K11126" s="14"/>
      <c r="L11126" s="22"/>
    </row>
    <row r="11127" spans="1:12" customFormat="1" ht="15" x14ac:dyDescent="0.25">
      <c r="A11127" s="46"/>
      <c r="B11127" s="46"/>
      <c r="C11127" s="46"/>
      <c r="D11127" s="46"/>
      <c r="E11127" s="46"/>
      <c r="F11127" s="46"/>
      <c r="G11127" s="46"/>
      <c r="H11127" s="14"/>
      <c r="I11127" s="14"/>
      <c r="J11127" s="14"/>
      <c r="K11127" s="14"/>
      <c r="L11127" s="22"/>
    </row>
    <row r="11128" spans="1:12" customFormat="1" ht="15" x14ac:dyDescent="0.25">
      <c r="A11128" s="46"/>
      <c r="B11128" s="46"/>
      <c r="C11128" s="46"/>
      <c r="D11128" s="46"/>
      <c r="E11128" s="46"/>
      <c r="F11128" s="46"/>
      <c r="G11128" s="46"/>
      <c r="H11128" s="14"/>
      <c r="I11128" s="14"/>
      <c r="J11128" s="14"/>
      <c r="K11128" s="14"/>
      <c r="L11128" s="22"/>
    </row>
    <row r="11129" spans="1:12" customFormat="1" ht="15" x14ac:dyDescent="0.25">
      <c r="A11129" s="46"/>
      <c r="B11129" s="46"/>
      <c r="C11129" s="46"/>
      <c r="D11129" s="46"/>
      <c r="E11129" s="46"/>
      <c r="F11129" s="46"/>
      <c r="G11129" s="46"/>
      <c r="H11129" s="14"/>
      <c r="I11129" s="14"/>
      <c r="J11129" s="14"/>
      <c r="K11129" s="14"/>
      <c r="L11129" s="22"/>
    </row>
    <row r="11130" spans="1:12" customFormat="1" ht="15" x14ac:dyDescent="0.25">
      <c r="A11130" s="46"/>
      <c r="B11130" s="46"/>
      <c r="C11130" s="46"/>
      <c r="D11130" s="46"/>
      <c r="E11130" s="46"/>
      <c r="F11130" s="46"/>
      <c r="G11130" s="46"/>
      <c r="H11130" s="14"/>
      <c r="I11130" s="14"/>
      <c r="J11130" s="14"/>
      <c r="K11130" s="14"/>
      <c r="L11130" s="22"/>
    </row>
    <row r="11131" spans="1:12" customFormat="1" ht="15" x14ac:dyDescent="0.25">
      <c r="A11131" s="46"/>
      <c r="B11131" s="46"/>
      <c r="C11131" s="46"/>
      <c r="D11131" s="46"/>
      <c r="E11131" s="46"/>
      <c r="F11131" s="46"/>
      <c r="G11131" s="46"/>
      <c r="H11131" s="14"/>
      <c r="I11131" s="14"/>
      <c r="J11131" s="14"/>
      <c r="K11131" s="14"/>
      <c r="L11131" s="22"/>
    </row>
    <row r="11132" spans="1:12" customFormat="1" ht="15" x14ac:dyDescent="0.25">
      <c r="A11132" s="46"/>
      <c r="B11132" s="46"/>
      <c r="C11132" s="46"/>
      <c r="D11132" s="46"/>
      <c r="E11132" s="46"/>
      <c r="F11132" s="46"/>
      <c r="G11132" s="46"/>
      <c r="H11132" s="14"/>
      <c r="I11132" s="14"/>
      <c r="J11132" s="14"/>
      <c r="K11132" s="14"/>
      <c r="L11132" s="22"/>
    </row>
    <row r="11133" spans="1:12" customFormat="1" ht="15" x14ac:dyDescent="0.25">
      <c r="A11133" s="46"/>
      <c r="B11133" s="46"/>
      <c r="C11133" s="46"/>
      <c r="D11133" s="46"/>
      <c r="E11133" s="46"/>
      <c r="F11133" s="46"/>
      <c r="G11133" s="46"/>
      <c r="H11133" s="14"/>
      <c r="I11133" s="14"/>
      <c r="J11133" s="14"/>
      <c r="K11133" s="14"/>
      <c r="L11133" s="22"/>
    </row>
    <row r="11134" spans="1:12" customFormat="1" ht="15" x14ac:dyDescent="0.25">
      <c r="A11134" s="46"/>
      <c r="B11134" s="46"/>
      <c r="C11134" s="46"/>
      <c r="D11134" s="46"/>
      <c r="E11134" s="46"/>
      <c r="F11134" s="46"/>
      <c r="G11134" s="46"/>
      <c r="H11134" s="14"/>
      <c r="I11134" s="14"/>
      <c r="J11134" s="14"/>
      <c r="K11134" s="14"/>
      <c r="L11134" s="22"/>
    </row>
    <row r="11135" spans="1:12" customFormat="1" ht="15" x14ac:dyDescent="0.25">
      <c r="A11135" s="46"/>
      <c r="B11135" s="46"/>
      <c r="C11135" s="46"/>
      <c r="D11135" s="46"/>
      <c r="E11135" s="46"/>
      <c r="F11135" s="46"/>
      <c r="G11135" s="46"/>
      <c r="H11135" s="14"/>
      <c r="I11135" s="14"/>
      <c r="J11135" s="14"/>
      <c r="K11135" s="14"/>
      <c r="L11135" s="22"/>
    </row>
    <row r="11136" spans="1:12" customFormat="1" ht="15" x14ac:dyDescent="0.25">
      <c r="A11136" s="46"/>
      <c r="B11136" s="46"/>
      <c r="C11136" s="46"/>
      <c r="D11136" s="46"/>
      <c r="E11136" s="46"/>
      <c r="F11136" s="46"/>
      <c r="G11136" s="46"/>
      <c r="H11136" s="14"/>
      <c r="I11136" s="14"/>
      <c r="J11136" s="14"/>
      <c r="K11136" s="14"/>
      <c r="L11136" s="22"/>
    </row>
    <row r="11137" spans="1:12" customFormat="1" ht="15" x14ac:dyDescent="0.25">
      <c r="A11137" s="46"/>
      <c r="B11137" s="46"/>
      <c r="C11137" s="46"/>
      <c r="D11137" s="46"/>
      <c r="E11137" s="46"/>
      <c r="F11137" s="46"/>
      <c r="G11137" s="46"/>
      <c r="H11137" s="14"/>
      <c r="I11137" s="14"/>
      <c r="J11137" s="14"/>
      <c r="K11137" s="14"/>
      <c r="L11137" s="22"/>
    </row>
    <row r="11138" spans="1:12" customFormat="1" ht="15" x14ac:dyDescent="0.25">
      <c r="A11138" s="46"/>
      <c r="B11138" s="46"/>
      <c r="C11138" s="46"/>
      <c r="D11138" s="46"/>
      <c r="E11138" s="46"/>
      <c r="F11138" s="46"/>
      <c r="G11138" s="46"/>
      <c r="H11138" s="14"/>
      <c r="I11138" s="14"/>
      <c r="J11138" s="14"/>
      <c r="K11138" s="14"/>
      <c r="L11138" s="22"/>
    </row>
    <row r="11139" spans="1:12" customFormat="1" ht="15" x14ac:dyDescent="0.25">
      <c r="A11139" s="46"/>
      <c r="B11139" s="46"/>
      <c r="C11139" s="46"/>
      <c r="D11139" s="46"/>
      <c r="E11139" s="46"/>
      <c r="F11139" s="46"/>
      <c r="G11139" s="46"/>
      <c r="H11139" s="14"/>
      <c r="I11139" s="14"/>
      <c r="J11139" s="14"/>
      <c r="K11139" s="14"/>
      <c r="L11139" s="22"/>
    </row>
    <row r="11140" spans="1:12" customFormat="1" ht="15" x14ac:dyDescent="0.25">
      <c r="A11140" s="46"/>
      <c r="B11140" s="46"/>
      <c r="C11140" s="46"/>
      <c r="D11140" s="46"/>
      <c r="E11140" s="46"/>
      <c r="F11140" s="46"/>
      <c r="G11140" s="46"/>
      <c r="H11140" s="14"/>
      <c r="I11140" s="14"/>
      <c r="J11140" s="14"/>
      <c r="K11140" s="14"/>
      <c r="L11140" s="22"/>
    </row>
    <row r="11141" spans="1:12" customFormat="1" ht="15" x14ac:dyDescent="0.25">
      <c r="A11141" s="46"/>
      <c r="B11141" s="46"/>
      <c r="C11141" s="46"/>
      <c r="D11141" s="46"/>
      <c r="E11141" s="46"/>
      <c r="F11141" s="46"/>
      <c r="G11141" s="46"/>
      <c r="H11141" s="14"/>
      <c r="I11141" s="14"/>
      <c r="J11141" s="14"/>
      <c r="K11141" s="14"/>
      <c r="L11141" s="22"/>
    </row>
    <row r="11142" spans="1:12" customFormat="1" ht="15" x14ac:dyDescent="0.25">
      <c r="A11142" s="46"/>
      <c r="B11142" s="46"/>
      <c r="C11142" s="46"/>
      <c r="D11142" s="46"/>
      <c r="E11142" s="46"/>
      <c r="F11142" s="46"/>
      <c r="G11142" s="46"/>
      <c r="H11142" s="14"/>
      <c r="I11142" s="14"/>
      <c r="J11142" s="14"/>
      <c r="K11142" s="14"/>
      <c r="L11142" s="22"/>
    </row>
    <row r="11143" spans="1:12" customFormat="1" ht="15" x14ac:dyDescent="0.25">
      <c r="A11143" s="46"/>
      <c r="B11143" s="46"/>
      <c r="C11143" s="46"/>
      <c r="D11143" s="46"/>
      <c r="E11143" s="46"/>
      <c r="F11143" s="46"/>
      <c r="G11143" s="46"/>
      <c r="H11143" s="14"/>
      <c r="I11143" s="14"/>
      <c r="J11143" s="14"/>
      <c r="K11143" s="14"/>
      <c r="L11143" s="22"/>
    </row>
    <row r="11144" spans="1:12" customFormat="1" ht="15" x14ac:dyDescent="0.25">
      <c r="A11144" s="46"/>
      <c r="B11144" s="46"/>
      <c r="C11144" s="46"/>
      <c r="D11144" s="46"/>
      <c r="E11144" s="46"/>
      <c r="F11144" s="46"/>
      <c r="G11144" s="46"/>
      <c r="H11144" s="14"/>
      <c r="I11144" s="14"/>
      <c r="J11144" s="14"/>
      <c r="K11144" s="14"/>
      <c r="L11144" s="22"/>
    </row>
    <row r="11145" spans="1:12" customFormat="1" ht="15" x14ac:dyDescent="0.25">
      <c r="A11145" s="46"/>
      <c r="B11145" s="46"/>
      <c r="C11145" s="46"/>
      <c r="D11145" s="46"/>
      <c r="E11145" s="46"/>
      <c r="F11145" s="46"/>
      <c r="G11145" s="46"/>
      <c r="H11145" s="14"/>
      <c r="I11145" s="14"/>
      <c r="J11145" s="14"/>
      <c r="K11145" s="14"/>
      <c r="L11145" s="22"/>
    </row>
    <row r="11146" spans="1:12" customFormat="1" ht="15" x14ac:dyDescent="0.25">
      <c r="A11146" s="46"/>
      <c r="B11146" s="46"/>
      <c r="C11146" s="46"/>
      <c r="D11146" s="46"/>
      <c r="E11146" s="46"/>
      <c r="F11146" s="46"/>
      <c r="G11146" s="46"/>
      <c r="H11146" s="14"/>
      <c r="I11146" s="14"/>
      <c r="J11146" s="14"/>
      <c r="K11146" s="14"/>
      <c r="L11146" s="22"/>
    </row>
    <row r="11147" spans="1:12" customFormat="1" ht="15" x14ac:dyDescent="0.25">
      <c r="A11147" s="46"/>
      <c r="B11147" s="46"/>
      <c r="C11147" s="46"/>
      <c r="D11147" s="46"/>
      <c r="E11147" s="46"/>
      <c r="F11147" s="46"/>
      <c r="G11147" s="46"/>
      <c r="H11147" s="14"/>
      <c r="I11147" s="14"/>
      <c r="J11147" s="14"/>
      <c r="K11147" s="14"/>
      <c r="L11147" s="22"/>
    </row>
    <row r="11148" spans="1:12" customFormat="1" ht="15" x14ac:dyDescent="0.25">
      <c r="A11148" s="46"/>
      <c r="B11148" s="46"/>
      <c r="C11148" s="46"/>
      <c r="D11148" s="46"/>
      <c r="E11148" s="46"/>
      <c r="F11148" s="46"/>
      <c r="G11148" s="46"/>
      <c r="H11148" s="14"/>
      <c r="I11148" s="14"/>
      <c r="J11148" s="14"/>
      <c r="K11148" s="14"/>
      <c r="L11148" s="22"/>
    </row>
    <row r="11149" spans="1:12" customFormat="1" ht="15" x14ac:dyDescent="0.25">
      <c r="A11149" s="46"/>
      <c r="B11149" s="46"/>
      <c r="C11149" s="46"/>
      <c r="D11149" s="46"/>
      <c r="E11149" s="46"/>
      <c r="F11149" s="46"/>
      <c r="G11149" s="46"/>
      <c r="H11149" s="14"/>
      <c r="I11149" s="14"/>
      <c r="J11149" s="14"/>
      <c r="K11149" s="14"/>
      <c r="L11149" s="22"/>
    </row>
    <row r="11150" spans="1:12" customFormat="1" ht="15" x14ac:dyDescent="0.25">
      <c r="A11150" s="46"/>
      <c r="B11150" s="46"/>
      <c r="C11150" s="46"/>
      <c r="D11150" s="46"/>
      <c r="E11150" s="46"/>
      <c r="F11150" s="46"/>
      <c r="G11150" s="46"/>
      <c r="H11150" s="14"/>
      <c r="I11150" s="14"/>
      <c r="J11150" s="14"/>
      <c r="K11150" s="14"/>
      <c r="L11150" s="22"/>
    </row>
    <row r="11151" spans="1:12" customFormat="1" ht="15" x14ac:dyDescent="0.25">
      <c r="A11151" s="46"/>
      <c r="B11151" s="46"/>
      <c r="C11151" s="46"/>
      <c r="D11151" s="46"/>
      <c r="E11151" s="46"/>
      <c r="F11151" s="46"/>
      <c r="G11151" s="46"/>
      <c r="H11151" s="14"/>
      <c r="I11151" s="14"/>
      <c r="J11151" s="14"/>
      <c r="K11151" s="14"/>
      <c r="L11151" s="22"/>
    </row>
    <row r="11152" spans="1:12" customFormat="1" ht="15" x14ac:dyDescent="0.25">
      <c r="A11152" s="46"/>
      <c r="B11152" s="46"/>
      <c r="C11152" s="46"/>
      <c r="D11152" s="46"/>
      <c r="E11152" s="46"/>
      <c r="F11152" s="46"/>
      <c r="G11152" s="46"/>
      <c r="H11152" s="14"/>
      <c r="I11152" s="14"/>
      <c r="J11152" s="14"/>
      <c r="K11152" s="14"/>
      <c r="L11152" s="22"/>
    </row>
    <row r="11153" spans="1:12" customFormat="1" ht="15" x14ac:dyDescent="0.25">
      <c r="A11153" s="46"/>
      <c r="B11153" s="46"/>
      <c r="C11153" s="46"/>
      <c r="D11153" s="46"/>
      <c r="E11153" s="46"/>
      <c r="F11153" s="46"/>
      <c r="G11153" s="46"/>
      <c r="H11153" s="14"/>
      <c r="I11153" s="14"/>
      <c r="J11153" s="14"/>
      <c r="K11153" s="14"/>
      <c r="L11153" s="22"/>
    </row>
    <row r="11154" spans="1:12" customFormat="1" ht="15" x14ac:dyDescent="0.25">
      <c r="A11154" s="46"/>
      <c r="B11154" s="46"/>
      <c r="C11154" s="46"/>
      <c r="D11154" s="46"/>
      <c r="E11154" s="46"/>
      <c r="F11154" s="46"/>
      <c r="G11154" s="46"/>
      <c r="H11154" s="14"/>
      <c r="I11154" s="14"/>
      <c r="J11154" s="14"/>
      <c r="K11154" s="14"/>
      <c r="L11154" s="22"/>
    </row>
    <row r="11155" spans="1:12" customFormat="1" ht="15" x14ac:dyDescent="0.25">
      <c r="A11155" s="46"/>
      <c r="B11155" s="46"/>
      <c r="C11155" s="46"/>
      <c r="D11155" s="46"/>
      <c r="E11155" s="46"/>
      <c r="F11155" s="46"/>
      <c r="G11155" s="46"/>
      <c r="H11155" s="14"/>
      <c r="I11155" s="14"/>
      <c r="J11155" s="14"/>
      <c r="K11155" s="14"/>
      <c r="L11155" s="22"/>
    </row>
    <row r="11156" spans="1:12" customFormat="1" ht="15" x14ac:dyDescent="0.25">
      <c r="A11156" s="46"/>
      <c r="B11156" s="46"/>
      <c r="C11156" s="46"/>
      <c r="D11156" s="46"/>
      <c r="E11156" s="46"/>
      <c r="F11156" s="46"/>
      <c r="G11156" s="46"/>
      <c r="H11156" s="14"/>
      <c r="I11156" s="14"/>
      <c r="J11156" s="14"/>
      <c r="K11156" s="14"/>
      <c r="L11156" s="22"/>
    </row>
    <row r="11157" spans="1:12" customFormat="1" ht="15" x14ac:dyDescent="0.25">
      <c r="A11157" s="46"/>
      <c r="B11157" s="46"/>
      <c r="C11157" s="46"/>
      <c r="D11157" s="46"/>
      <c r="E11157" s="46"/>
      <c r="F11157" s="46"/>
      <c r="G11157" s="46"/>
      <c r="H11157" s="14"/>
      <c r="I11157" s="14"/>
      <c r="J11157" s="14"/>
      <c r="K11157" s="14"/>
      <c r="L11157" s="22"/>
    </row>
    <row r="11158" spans="1:12" customFormat="1" ht="15" x14ac:dyDescent="0.25">
      <c r="A11158" s="46"/>
      <c r="B11158" s="46"/>
      <c r="C11158" s="46"/>
      <c r="D11158" s="46"/>
      <c r="E11158" s="46"/>
      <c r="F11158" s="46"/>
      <c r="G11158" s="46"/>
      <c r="H11158" s="14"/>
      <c r="I11158" s="14"/>
      <c r="J11158" s="14"/>
      <c r="K11158" s="14"/>
      <c r="L11158" s="22"/>
    </row>
    <row r="11159" spans="1:12" customFormat="1" ht="15" x14ac:dyDescent="0.25">
      <c r="A11159" s="46"/>
      <c r="B11159" s="46"/>
      <c r="C11159" s="46"/>
      <c r="D11159" s="46"/>
      <c r="E11159" s="46"/>
      <c r="F11159" s="46"/>
      <c r="G11159" s="46"/>
      <c r="H11159" s="14"/>
      <c r="I11159" s="14"/>
      <c r="J11159" s="14"/>
      <c r="K11159" s="14"/>
      <c r="L11159" s="22"/>
    </row>
    <row r="11160" spans="1:12" customFormat="1" ht="15" x14ac:dyDescent="0.25">
      <c r="A11160" s="46"/>
      <c r="B11160" s="46"/>
      <c r="C11160" s="46"/>
      <c r="D11160" s="46"/>
      <c r="E11160" s="46"/>
      <c r="F11160" s="46"/>
      <c r="G11160" s="46"/>
      <c r="H11160" s="14"/>
      <c r="I11160" s="14"/>
      <c r="J11160" s="14"/>
      <c r="K11160" s="14"/>
      <c r="L11160" s="22"/>
    </row>
    <row r="11161" spans="1:12" customFormat="1" ht="15" x14ac:dyDescent="0.25">
      <c r="A11161" s="46"/>
      <c r="B11161" s="46"/>
      <c r="C11161" s="46"/>
      <c r="D11161" s="46"/>
      <c r="E11161" s="46"/>
      <c r="F11161" s="46"/>
      <c r="G11161" s="46"/>
      <c r="H11161" s="14"/>
      <c r="I11161" s="14"/>
      <c r="J11161" s="14"/>
      <c r="K11161" s="14"/>
      <c r="L11161" s="22"/>
    </row>
    <row r="11162" spans="1:12" customFormat="1" ht="15" x14ac:dyDescent="0.25">
      <c r="A11162" s="46"/>
      <c r="B11162" s="46"/>
      <c r="C11162" s="46"/>
      <c r="D11162" s="46"/>
      <c r="E11162" s="46"/>
      <c r="F11162" s="46"/>
      <c r="G11162" s="46"/>
      <c r="H11162" s="14"/>
      <c r="I11162" s="14"/>
      <c r="J11162" s="14"/>
      <c r="K11162" s="14"/>
      <c r="L11162" s="22"/>
    </row>
    <row r="11163" spans="1:12" customFormat="1" ht="15" x14ac:dyDescent="0.25">
      <c r="A11163" s="46"/>
      <c r="B11163" s="46"/>
      <c r="C11163" s="46"/>
      <c r="D11163" s="46"/>
      <c r="E11163" s="46"/>
      <c r="F11163" s="46"/>
      <c r="G11163" s="46"/>
      <c r="H11163" s="14"/>
      <c r="I11163" s="14"/>
      <c r="J11163" s="14"/>
      <c r="K11163" s="14"/>
      <c r="L11163" s="22"/>
    </row>
    <row r="11164" spans="1:12" customFormat="1" ht="15" x14ac:dyDescent="0.25">
      <c r="A11164" s="46"/>
      <c r="B11164" s="46"/>
      <c r="C11164" s="46"/>
      <c r="D11164" s="46"/>
      <c r="E11164" s="46"/>
      <c r="F11164" s="46"/>
      <c r="G11164" s="46"/>
      <c r="H11164" s="14"/>
      <c r="I11164" s="14"/>
      <c r="J11164" s="14"/>
      <c r="K11164" s="14"/>
      <c r="L11164" s="22"/>
    </row>
    <row r="11165" spans="1:12" customFormat="1" ht="15" x14ac:dyDescent="0.25">
      <c r="A11165" s="46"/>
      <c r="B11165" s="46"/>
      <c r="C11165" s="46"/>
      <c r="D11165" s="46"/>
      <c r="E11165" s="46"/>
      <c r="F11165" s="46"/>
      <c r="G11165" s="46"/>
      <c r="H11165" s="14"/>
      <c r="I11165" s="14"/>
      <c r="J11165" s="14"/>
      <c r="K11165" s="14"/>
      <c r="L11165" s="22"/>
    </row>
    <row r="11166" spans="1:12" customFormat="1" ht="15" x14ac:dyDescent="0.25">
      <c r="A11166" s="46"/>
      <c r="B11166" s="46"/>
      <c r="C11166" s="46"/>
      <c r="D11166" s="46"/>
      <c r="E11166" s="46"/>
      <c r="F11166" s="46"/>
      <c r="G11166" s="46"/>
      <c r="H11166" s="14"/>
      <c r="I11166" s="14"/>
      <c r="J11166" s="14"/>
      <c r="K11166" s="14"/>
      <c r="L11166" s="22"/>
    </row>
    <row r="11167" spans="1:12" customFormat="1" ht="15" x14ac:dyDescent="0.25">
      <c r="A11167" s="46"/>
      <c r="B11167" s="46"/>
      <c r="C11167" s="46"/>
      <c r="D11167" s="46"/>
      <c r="E11167" s="46"/>
      <c r="F11167" s="46"/>
      <c r="G11167" s="46"/>
      <c r="H11167" s="14"/>
      <c r="I11167" s="14"/>
      <c r="J11167" s="14"/>
      <c r="K11167" s="14"/>
      <c r="L11167" s="22"/>
    </row>
    <row r="11168" spans="1:12" customFormat="1" ht="15" x14ac:dyDescent="0.25">
      <c r="A11168" s="46"/>
      <c r="B11168" s="46"/>
      <c r="C11168" s="46"/>
      <c r="D11168" s="46"/>
      <c r="E11168" s="46"/>
      <c r="F11168" s="46"/>
      <c r="G11168" s="46"/>
      <c r="H11168" s="14"/>
      <c r="I11168" s="14"/>
      <c r="J11168" s="14"/>
      <c r="K11168" s="14"/>
      <c r="L11168" s="22"/>
    </row>
    <row r="11169" spans="1:12" customFormat="1" ht="15" x14ac:dyDescent="0.25">
      <c r="A11169" s="46"/>
      <c r="B11169" s="46"/>
      <c r="C11169" s="46"/>
      <c r="D11169" s="46"/>
      <c r="E11169" s="46"/>
      <c r="F11169" s="46"/>
      <c r="G11169" s="46"/>
      <c r="H11169" s="14"/>
      <c r="I11169" s="14"/>
      <c r="J11169" s="14"/>
      <c r="K11169" s="14"/>
      <c r="L11169" s="22"/>
    </row>
    <row r="11170" spans="1:12" customFormat="1" ht="15" x14ac:dyDescent="0.25">
      <c r="A11170" s="46"/>
      <c r="B11170" s="46"/>
      <c r="C11170" s="46"/>
      <c r="D11170" s="46"/>
      <c r="E11170" s="46"/>
      <c r="F11170" s="46"/>
      <c r="G11170" s="46"/>
      <c r="H11170" s="14"/>
      <c r="I11170" s="14"/>
      <c r="J11170" s="14"/>
      <c r="K11170" s="14"/>
      <c r="L11170" s="22"/>
    </row>
    <row r="11171" spans="1:12" customFormat="1" ht="15" x14ac:dyDescent="0.25">
      <c r="A11171" s="46"/>
      <c r="B11171" s="46"/>
      <c r="C11171" s="46"/>
      <c r="D11171" s="46"/>
      <c r="E11171" s="46"/>
      <c r="F11171" s="46"/>
      <c r="G11171" s="46"/>
      <c r="H11171" s="14"/>
      <c r="I11171" s="14"/>
      <c r="J11171" s="14"/>
      <c r="K11171" s="14"/>
      <c r="L11171" s="22"/>
    </row>
    <row r="11172" spans="1:12" customFormat="1" ht="15" x14ac:dyDescent="0.25">
      <c r="A11172" s="46"/>
      <c r="B11172" s="46"/>
      <c r="C11172" s="46"/>
      <c r="D11172" s="46"/>
      <c r="E11172" s="46"/>
      <c r="F11172" s="46"/>
      <c r="G11172" s="46"/>
      <c r="H11172" s="14"/>
      <c r="I11172" s="14"/>
      <c r="J11172" s="14"/>
      <c r="K11172" s="14"/>
      <c r="L11172" s="22"/>
    </row>
    <row r="11173" spans="1:12" customFormat="1" ht="15" x14ac:dyDescent="0.25">
      <c r="A11173" s="46"/>
      <c r="B11173" s="46"/>
      <c r="C11173" s="46"/>
      <c r="D11173" s="46"/>
      <c r="E11173" s="46"/>
      <c r="F11173" s="46"/>
      <c r="G11173" s="46"/>
      <c r="H11173" s="14"/>
      <c r="I11173" s="14"/>
      <c r="J11173" s="14"/>
      <c r="K11173" s="14"/>
      <c r="L11173" s="22"/>
    </row>
    <row r="11174" spans="1:12" customFormat="1" ht="15" x14ac:dyDescent="0.25">
      <c r="A11174" s="46"/>
      <c r="B11174" s="46"/>
      <c r="C11174" s="46"/>
      <c r="D11174" s="46"/>
      <c r="E11174" s="46"/>
      <c r="F11174" s="46"/>
      <c r="G11174" s="46"/>
      <c r="H11174" s="14"/>
      <c r="I11174" s="14"/>
      <c r="J11174" s="14"/>
      <c r="K11174" s="14"/>
      <c r="L11174" s="22"/>
    </row>
    <row r="11175" spans="1:12" customFormat="1" ht="15" x14ac:dyDescent="0.25">
      <c r="A11175" s="46"/>
      <c r="B11175" s="46"/>
      <c r="C11175" s="46"/>
      <c r="D11175" s="46"/>
      <c r="E11175" s="46"/>
      <c r="F11175" s="46"/>
      <c r="G11175" s="46"/>
      <c r="H11175" s="14"/>
      <c r="I11175" s="14"/>
      <c r="J11175" s="14"/>
      <c r="K11175" s="14"/>
      <c r="L11175" s="22"/>
    </row>
    <row r="11176" spans="1:12" customFormat="1" ht="15" x14ac:dyDescent="0.25">
      <c r="A11176" s="46"/>
      <c r="B11176" s="46"/>
      <c r="C11176" s="46"/>
      <c r="D11176" s="46"/>
      <c r="E11176" s="46"/>
      <c r="F11176" s="46"/>
      <c r="G11176" s="46"/>
      <c r="H11176" s="14"/>
      <c r="I11176" s="14"/>
      <c r="J11176" s="14"/>
      <c r="K11176" s="14"/>
      <c r="L11176" s="22"/>
    </row>
    <row r="11177" spans="1:12" customFormat="1" ht="15" x14ac:dyDescent="0.25">
      <c r="A11177" s="46"/>
      <c r="B11177" s="46"/>
      <c r="C11177" s="46"/>
      <c r="D11177" s="46"/>
      <c r="E11177" s="46"/>
      <c r="F11177" s="46"/>
      <c r="G11177" s="46"/>
      <c r="H11177" s="14"/>
      <c r="I11177" s="14"/>
      <c r="J11177" s="14"/>
      <c r="K11177" s="14"/>
      <c r="L11177" s="22"/>
    </row>
    <row r="11178" spans="1:12" customFormat="1" ht="15" x14ac:dyDescent="0.25">
      <c r="A11178" s="46"/>
      <c r="B11178" s="46"/>
      <c r="C11178" s="46"/>
      <c r="D11178" s="46"/>
      <c r="E11178" s="46"/>
      <c r="F11178" s="46"/>
      <c r="G11178" s="46"/>
      <c r="H11178" s="14"/>
      <c r="I11178" s="14"/>
      <c r="J11178" s="14"/>
      <c r="K11178" s="14"/>
      <c r="L11178" s="22"/>
    </row>
    <row r="11179" spans="1:12" customFormat="1" ht="15" x14ac:dyDescent="0.25">
      <c r="A11179" s="46"/>
      <c r="B11179" s="46"/>
      <c r="C11179" s="46"/>
      <c r="D11179" s="46"/>
      <c r="E11179" s="46"/>
      <c r="F11179" s="46"/>
      <c r="G11179" s="46"/>
      <c r="H11179" s="14"/>
      <c r="I11179" s="14"/>
      <c r="J11179" s="14"/>
      <c r="K11179" s="14"/>
      <c r="L11179" s="22"/>
    </row>
    <row r="11180" spans="1:12" customFormat="1" ht="15" x14ac:dyDescent="0.25">
      <c r="A11180" s="46"/>
      <c r="B11180" s="46"/>
      <c r="C11180" s="46"/>
      <c r="D11180" s="46"/>
      <c r="E11180" s="46"/>
      <c r="F11180" s="46"/>
      <c r="G11180" s="46"/>
      <c r="H11180" s="14"/>
      <c r="I11180" s="14"/>
      <c r="J11180" s="14"/>
      <c r="K11180" s="14"/>
      <c r="L11180" s="22"/>
    </row>
    <row r="11181" spans="1:12" customFormat="1" ht="15" x14ac:dyDescent="0.25">
      <c r="A11181" s="46"/>
      <c r="B11181" s="46"/>
      <c r="C11181" s="46"/>
      <c r="D11181" s="46"/>
      <c r="E11181" s="46"/>
      <c r="F11181" s="46"/>
      <c r="G11181" s="46"/>
      <c r="H11181" s="14"/>
      <c r="I11181" s="14"/>
      <c r="J11181" s="14"/>
      <c r="K11181" s="14"/>
      <c r="L11181" s="22"/>
    </row>
    <row r="11182" spans="1:12" customFormat="1" ht="15" x14ac:dyDescent="0.25">
      <c r="A11182" s="46"/>
      <c r="B11182" s="46"/>
      <c r="C11182" s="46"/>
      <c r="D11182" s="46"/>
      <c r="E11182" s="46"/>
      <c r="F11182" s="46"/>
      <c r="G11182" s="46"/>
      <c r="H11182" s="14"/>
      <c r="I11182" s="14"/>
      <c r="J11182" s="14"/>
      <c r="K11182" s="14"/>
      <c r="L11182" s="22"/>
    </row>
    <row r="11183" spans="1:12" customFormat="1" ht="15" x14ac:dyDescent="0.25">
      <c r="A11183" s="46"/>
      <c r="B11183" s="46"/>
      <c r="C11183" s="46"/>
      <c r="D11183" s="46"/>
      <c r="E11183" s="46"/>
      <c r="F11183" s="46"/>
      <c r="G11183" s="46"/>
      <c r="H11183" s="14"/>
      <c r="I11183" s="14"/>
      <c r="J11183" s="14"/>
      <c r="K11183" s="14"/>
      <c r="L11183" s="22"/>
    </row>
    <row r="11184" spans="1:12" customFormat="1" ht="15" x14ac:dyDescent="0.25">
      <c r="A11184" s="46"/>
      <c r="B11184" s="46"/>
      <c r="C11184" s="46"/>
      <c r="D11184" s="46"/>
      <c r="E11184" s="46"/>
      <c r="F11184" s="46"/>
      <c r="G11184" s="46"/>
      <c r="H11184" s="14"/>
      <c r="I11184" s="14"/>
      <c r="J11184" s="14"/>
      <c r="K11184" s="14"/>
      <c r="L11184" s="22"/>
    </row>
    <row r="11185" spans="1:12" customFormat="1" ht="15" x14ac:dyDescent="0.25">
      <c r="A11185" s="46"/>
      <c r="B11185" s="46"/>
      <c r="C11185" s="46"/>
      <c r="D11185" s="46"/>
      <c r="E11185" s="46"/>
      <c r="F11185" s="46"/>
      <c r="G11185" s="46"/>
      <c r="H11185" s="14"/>
      <c r="I11185" s="14"/>
      <c r="J11185" s="14"/>
      <c r="K11185" s="14"/>
      <c r="L11185" s="22"/>
    </row>
    <row r="11186" spans="1:12" customFormat="1" ht="15" x14ac:dyDescent="0.25">
      <c r="A11186" s="46"/>
      <c r="B11186" s="46"/>
      <c r="C11186" s="46"/>
      <c r="D11186" s="46"/>
      <c r="E11186" s="46"/>
      <c r="F11186" s="46"/>
      <c r="G11186" s="46"/>
      <c r="H11186" s="14"/>
      <c r="I11186" s="14"/>
      <c r="J11186" s="14"/>
      <c r="K11186" s="14"/>
      <c r="L11186" s="22"/>
    </row>
    <row r="11187" spans="1:12" customFormat="1" ht="15" x14ac:dyDescent="0.25">
      <c r="A11187" s="46"/>
      <c r="B11187" s="46"/>
      <c r="C11187" s="46"/>
      <c r="D11187" s="46"/>
      <c r="E11187" s="46"/>
      <c r="F11187" s="46"/>
      <c r="G11187" s="46"/>
      <c r="H11187" s="14"/>
      <c r="I11187" s="14"/>
      <c r="J11187" s="14"/>
      <c r="K11187" s="14"/>
      <c r="L11187" s="22"/>
    </row>
    <row r="11188" spans="1:12" customFormat="1" ht="15" x14ac:dyDescent="0.25">
      <c r="A11188" s="46"/>
      <c r="B11188" s="46"/>
      <c r="C11188" s="46"/>
      <c r="D11188" s="46"/>
      <c r="E11188" s="46"/>
      <c r="F11188" s="46"/>
      <c r="G11188" s="46"/>
      <c r="H11188" s="14"/>
      <c r="I11188" s="14"/>
      <c r="J11188" s="14"/>
      <c r="K11188" s="14"/>
      <c r="L11188" s="22"/>
    </row>
    <row r="11189" spans="1:12" customFormat="1" ht="15" x14ac:dyDescent="0.25">
      <c r="A11189" s="46"/>
      <c r="B11189" s="46"/>
      <c r="C11189" s="46"/>
      <c r="D11189" s="46"/>
      <c r="E11189" s="46"/>
      <c r="F11189" s="46"/>
      <c r="G11189" s="46"/>
      <c r="H11189" s="14"/>
      <c r="I11189" s="14"/>
      <c r="J11189" s="14"/>
      <c r="K11189" s="14"/>
      <c r="L11189" s="22"/>
    </row>
    <row r="11190" spans="1:12" customFormat="1" ht="15" x14ac:dyDescent="0.25">
      <c r="A11190" s="46"/>
      <c r="B11190" s="46"/>
      <c r="C11190" s="46"/>
      <c r="D11190" s="46"/>
      <c r="E11190" s="46"/>
      <c r="F11190" s="46"/>
      <c r="G11190" s="46"/>
      <c r="H11190" s="14"/>
      <c r="I11190" s="14"/>
      <c r="J11190" s="14"/>
      <c r="K11190" s="14"/>
      <c r="L11190" s="22"/>
    </row>
    <row r="11191" spans="1:12" customFormat="1" ht="15" x14ac:dyDescent="0.25">
      <c r="A11191" s="46"/>
      <c r="B11191" s="46"/>
      <c r="C11191" s="46"/>
      <c r="D11191" s="46"/>
      <c r="E11191" s="46"/>
      <c r="F11191" s="46"/>
      <c r="G11191" s="46"/>
      <c r="H11191" s="14"/>
      <c r="I11191" s="14"/>
      <c r="J11191" s="14"/>
      <c r="K11191" s="14"/>
      <c r="L11191" s="22"/>
    </row>
    <row r="11192" spans="1:12" customFormat="1" ht="15" x14ac:dyDescent="0.25">
      <c r="A11192" s="46"/>
      <c r="B11192" s="46"/>
      <c r="C11192" s="46"/>
      <c r="D11192" s="46"/>
      <c r="E11192" s="46"/>
      <c r="F11192" s="46"/>
      <c r="G11192" s="46"/>
      <c r="H11192" s="14"/>
      <c r="I11192" s="14"/>
      <c r="J11192" s="14"/>
      <c r="K11192" s="14"/>
      <c r="L11192" s="22"/>
    </row>
    <row r="11193" spans="1:12" customFormat="1" ht="15" x14ac:dyDescent="0.25">
      <c r="A11193" s="46"/>
      <c r="B11193" s="46"/>
      <c r="C11193" s="46"/>
      <c r="D11193" s="46"/>
      <c r="E11193" s="46"/>
      <c r="F11193" s="46"/>
      <c r="G11193" s="46"/>
      <c r="H11193" s="14"/>
      <c r="I11193" s="14"/>
      <c r="J11193" s="14"/>
      <c r="K11193" s="14"/>
      <c r="L11193" s="22"/>
    </row>
    <row r="11194" spans="1:12" customFormat="1" ht="15" x14ac:dyDescent="0.25">
      <c r="A11194" s="46"/>
      <c r="B11194" s="46"/>
      <c r="C11194" s="46"/>
      <c r="D11194" s="46"/>
      <c r="E11194" s="46"/>
      <c r="F11194" s="46"/>
      <c r="G11194" s="46"/>
      <c r="H11194" s="14"/>
      <c r="I11194" s="14"/>
      <c r="J11194" s="14"/>
      <c r="K11194" s="14"/>
      <c r="L11194" s="22"/>
    </row>
    <row r="11195" spans="1:12" customFormat="1" ht="15" x14ac:dyDescent="0.25">
      <c r="A11195" s="46"/>
      <c r="B11195" s="46"/>
      <c r="C11195" s="46"/>
      <c r="D11195" s="46"/>
      <c r="E11195" s="46"/>
      <c r="F11195" s="46"/>
      <c r="G11195" s="46"/>
      <c r="H11195" s="14"/>
      <c r="I11195" s="14"/>
      <c r="J11195" s="14"/>
      <c r="K11195" s="14"/>
      <c r="L11195" s="22"/>
    </row>
    <row r="11196" spans="1:12" customFormat="1" ht="15" x14ac:dyDescent="0.25">
      <c r="A11196" s="46"/>
      <c r="B11196" s="46"/>
      <c r="C11196" s="46"/>
      <c r="D11196" s="46"/>
      <c r="E11196" s="46"/>
      <c r="F11196" s="46"/>
      <c r="G11196" s="46"/>
      <c r="H11196" s="14"/>
      <c r="I11196" s="14"/>
      <c r="J11196" s="14"/>
      <c r="K11196" s="14"/>
      <c r="L11196" s="22"/>
    </row>
    <row r="11197" spans="1:12" customFormat="1" ht="15" x14ac:dyDescent="0.25">
      <c r="A11197" s="46"/>
      <c r="B11197" s="46"/>
      <c r="C11197" s="46"/>
      <c r="D11197" s="46"/>
      <c r="E11197" s="46"/>
      <c r="F11197" s="46"/>
      <c r="G11197" s="46"/>
      <c r="H11197" s="14"/>
      <c r="I11197" s="14"/>
      <c r="J11197" s="14"/>
      <c r="K11197" s="14"/>
      <c r="L11197" s="22"/>
    </row>
    <row r="11198" spans="1:12" customFormat="1" ht="15" x14ac:dyDescent="0.25">
      <c r="A11198" s="46"/>
      <c r="B11198" s="46"/>
      <c r="C11198" s="46"/>
      <c r="D11198" s="46"/>
      <c r="E11198" s="46"/>
      <c r="F11198" s="46"/>
      <c r="G11198" s="46"/>
      <c r="H11198" s="14"/>
      <c r="I11198" s="14"/>
      <c r="J11198" s="14"/>
      <c r="K11198" s="14"/>
      <c r="L11198" s="22"/>
    </row>
    <row r="11199" spans="1:12" customFormat="1" ht="15" x14ac:dyDescent="0.25">
      <c r="A11199" s="46"/>
      <c r="B11199" s="46"/>
      <c r="C11199" s="46"/>
      <c r="D11199" s="46"/>
      <c r="E11199" s="46"/>
      <c r="F11199" s="46"/>
      <c r="G11199" s="46"/>
      <c r="H11199" s="14"/>
      <c r="I11199" s="14"/>
      <c r="J11199" s="14"/>
      <c r="K11199" s="14"/>
      <c r="L11199" s="22"/>
    </row>
    <row r="11200" spans="1:12" customFormat="1" ht="15" x14ac:dyDescent="0.25">
      <c r="A11200" s="46"/>
      <c r="B11200" s="46"/>
      <c r="C11200" s="46"/>
      <c r="D11200" s="46"/>
      <c r="E11200" s="46"/>
      <c r="F11200" s="46"/>
      <c r="G11200" s="46"/>
      <c r="H11200" s="14"/>
      <c r="I11200" s="14"/>
      <c r="J11200" s="14"/>
      <c r="K11200" s="14"/>
      <c r="L11200" s="22"/>
    </row>
    <row r="11201" spans="1:12" customFormat="1" ht="15" x14ac:dyDescent="0.25">
      <c r="A11201" s="46"/>
      <c r="B11201" s="46"/>
      <c r="C11201" s="46"/>
      <c r="D11201" s="46"/>
      <c r="E11201" s="46"/>
      <c r="F11201" s="46"/>
      <c r="G11201" s="46"/>
      <c r="H11201" s="14"/>
      <c r="I11201" s="14"/>
      <c r="J11201" s="14"/>
      <c r="K11201" s="14"/>
      <c r="L11201" s="22"/>
    </row>
    <row r="11202" spans="1:12" customFormat="1" ht="15" x14ac:dyDescent="0.25">
      <c r="A11202" s="46"/>
      <c r="B11202" s="46"/>
      <c r="C11202" s="46"/>
      <c r="D11202" s="46"/>
      <c r="E11202" s="46"/>
      <c r="F11202" s="46"/>
      <c r="G11202" s="46"/>
      <c r="H11202" s="14"/>
      <c r="I11202" s="14"/>
      <c r="J11202" s="14"/>
      <c r="K11202" s="14"/>
      <c r="L11202" s="22"/>
    </row>
    <row r="11203" spans="1:12" customFormat="1" ht="15" x14ac:dyDescent="0.25">
      <c r="A11203" s="46"/>
      <c r="B11203" s="46"/>
      <c r="C11203" s="46"/>
      <c r="D11203" s="46"/>
      <c r="E11203" s="46"/>
      <c r="F11203" s="46"/>
      <c r="G11203" s="46"/>
      <c r="H11203" s="14"/>
      <c r="I11203" s="14"/>
      <c r="J11203" s="14"/>
      <c r="K11203" s="14"/>
      <c r="L11203" s="22"/>
    </row>
    <row r="11204" spans="1:12" customFormat="1" ht="15" x14ac:dyDescent="0.25">
      <c r="A11204" s="46"/>
      <c r="B11204" s="46"/>
      <c r="C11204" s="46"/>
      <c r="D11204" s="46"/>
      <c r="E11204" s="46"/>
      <c r="F11204" s="46"/>
      <c r="G11204" s="46"/>
      <c r="H11204" s="14"/>
      <c r="I11204" s="14"/>
      <c r="J11204" s="14"/>
      <c r="K11204" s="14"/>
      <c r="L11204" s="22"/>
    </row>
    <row r="11205" spans="1:12" customFormat="1" ht="15" x14ac:dyDescent="0.25">
      <c r="A11205" s="46"/>
      <c r="B11205" s="46"/>
      <c r="C11205" s="46"/>
      <c r="D11205" s="46"/>
      <c r="E11205" s="46"/>
      <c r="F11205" s="46"/>
      <c r="G11205" s="46"/>
      <c r="H11205" s="14"/>
      <c r="I11205" s="14"/>
      <c r="J11205" s="14"/>
      <c r="K11205" s="14"/>
      <c r="L11205" s="22"/>
    </row>
    <row r="11206" spans="1:12" customFormat="1" ht="15" x14ac:dyDescent="0.25">
      <c r="A11206" s="46"/>
      <c r="B11206" s="46"/>
      <c r="C11206" s="46"/>
      <c r="D11206" s="46"/>
      <c r="E11206" s="46"/>
      <c r="F11206" s="46"/>
      <c r="G11206" s="46"/>
      <c r="H11206" s="14"/>
      <c r="I11206" s="14"/>
      <c r="J11206" s="14"/>
      <c r="K11206" s="14"/>
      <c r="L11206" s="22"/>
    </row>
    <row r="11207" spans="1:12" customFormat="1" ht="15" x14ac:dyDescent="0.25">
      <c r="A11207" s="46"/>
      <c r="B11207" s="46"/>
      <c r="C11207" s="46"/>
      <c r="D11207" s="46"/>
      <c r="E11207" s="46"/>
      <c r="F11207" s="46"/>
      <c r="G11207" s="46"/>
      <c r="H11207" s="14"/>
      <c r="I11207" s="14"/>
      <c r="J11207" s="14"/>
      <c r="K11207" s="14"/>
      <c r="L11207" s="22"/>
    </row>
    <row r="11208" spans="1:12" customFormat="1" ht="15" x14ac:dyDescent="0.25">
      <c r="A11208" s="46"/>
      <c r="B11208" s="46"/>
      <c r="C11208" s="46"/>
      <c r="D11208" s="46"/>
      <c r="E11208" s="46"/>
      <c r="F11208" s="46"/>
      <c r="G11208" s="46"/>
      <c r="H11208" s="14"/>
      <c r="I11208" s="14"/>
      <c r="J11208" s="14"/>
      <c r="K11208" s="14"/>
      <c r="L11208" s="22"/>
    </row>
    <row r="11209" spans="1:12" customFormat="1" ht="15" x14ac:dyDescent="0.25">
      <c r="A11209" s="46"/>
      <c r="B11209" s="46"/>
      <c r="C11209" s="46"/>
      <c r="D11209" s="46"/>
      <c r="E11209" s="46"/>
      <c r="F11209" s="46"/>
      <c r="G11209" s="46"/>
      <c r="H11209" s="14"/>
      <c r="I11209" s="14"/>
      <c r="J11209" s="14"/>
      <c r="K11209" s="14"/>
      <c r="L11209" s="22"/>
    </row>
    <row r="11210" spans="1:12" customFormat="1" ht="15" x14ac:dyDescent="0.25">
      <c r="A11210" s="46"/>
      <c r="B11210" s="46"/>
      <c r="C11210" s="46"/>
      <c r="D11210" s="46"/>
      <c r="E11210" s="46"/>
      <c r="F11210" s="46"/>
      <c r="G11210" s="46"/>
      <c r="H11210" s="14"/>
      <c r="I11210" s="14"/>
      <c r="J11210" s="14"/>
      <c r="K11210" s="14"/>
      <c r="L11210" s="22"/>
    </row>
    <row r="11211" spans="1:12" customFormat="1" ht="15" x14ac:dyDescent="0.25">
      <c r="A11211" s="46"/>
      <c r="B11211" s="46"/>
      <c r="C11211" s="46"/>
      <c r="D11211" s="46"/>
      <c r="E11211" s="46"/>
      <c r="F11211" s="46"/>
      <c r="G11211" s="46"/>
      <c r="H11211" s="14"/>
      <c r="I11211" s="14"/>
      <c r="J11211" s="14"/>
      <c r="K11211" s="14"/>
      <c r="L11211" s="22"/>
    </row>
    <row r="11212" spans="1:12" customFormat="1" ht="15" x14ac:dyDescent="0.25">
      <c r="A11212" s="46"/>
      <c r="B11212" s="46"/>
      <c r="C11212" s="46"/>
      <c r="D11212" s="46"/>
      <c r="E11212" s="46"/>
      <c r="F11212" s="46"/>
      <c r="G11212" s="46"/>
      <c r="H11212" s="14"/>
      <c r="I11212" s="14"/>
      <c r="J11212" s="14"/>
      <c r="K11212" s="14"/>
      <c r="L11212" s="22"/>
    </row>
    <row r="11213" spans="1:12" customFormat="1" ht="15" x14ac:dyDescent="0.25">
      <c r="A11213" s="46"/>
      <c r="B11213" s="46"/>
      <c r="C11213" s="46"/>
      <c r="D11213" s="46"/>
      <c r="E11213" s="46"/>
      <c r="F11213" s="46"/>
      <c r="G11213" s="46"/>
      <c r="H11213" s="14"/>
      <c r="I11213" s="14"/>
      <c r="J11213" s="14"/>
      <c r="K11213" s="14"/>
      <c r="L11213" s="22"/>
    </row>
    <row r="11214" spans="1:12" customFormat="1" ht="15" x14ac:dyDescent="0.25">
      <c r="A11214" s="46"/>
      <c r="B11214" s="46"/>
      <c r="C11214" s="46"/>
      <c r="D11214" s="46"/>
      <c r="E11214" s="46"/>
      <c r="F11214" s="46"/>
      <c r="G11214" s="46"/>
      <c r="H11214" s="14"/>
      <c r="I11214" s="14"/>
      <c r="J11214" s="14"/>
      <c r="K11214" s="14"/>
      <c r="L11214" s="22"/>
    </row>
    <row r="11215" spans="1:12" customFormat="1" ht="15" x14ac:dyDescent="0.25">
      <c r="A11215" s="46"/>
      <c r="B11215" s="46"/>
      <c r="C11215" s="46"/>
      <c r="D11215" s="46"/>
      <c r="E11215" s="46"/>
      <c r="F11215" s="46"/>
      <c r="G11215" s="46"/>
      <c r="H11215" s="14"/>
      <c r="I11215" s="14"/>
      <c r="J11215" s="14"/>
      <c r="K11215" s="14"/>
      <c r="L11215" s="22"/>
    </row>
    <row r="11216" spans="1:12" customFormat="1" ht="15" x14ac:dyDescent="0.25">
      <c r="A11216" s="46"/>
      <c r="B11216" s="46"/>
      <c r="C11216" s="46"/>
      <c r="D11216" s="46"/>
      <c r="E11216" s="46"/>
      <c r="F11216" s="46"/>
      <c r="G11216" s="46"/>
      <c r="H11216" s="14"/>
      <c r="I11216" s="14"/>
      <c r="J11216" s="14"/>
      <c r="K11216" s="14"/>
      <c r="L11216" s="22"/>
    </row>
    <row r="11217" spans="1:12" customFormat="1" ht="15" x14ac:dyDescent="0.25">
      <c r="A11217" s="46"/>
      <c r="B11217" s="46"/>
      <c r="C11217" s="46"/>
      <c r="D11217" s="46"/>
      <c r="E11217" s="46"/>
      <c r="F11217" s="46"/>
      <c r="G11217" s="46"/>
      <c r="H11217" s="14"/>
      <c r="I11217" s="14"/>
      <c r="J11217" s="14"/>
      <c r="K11217" s="14"/>
      <c r="L11217" s="22"/>
    </row>
    <row r="11218" spans="1:12" customFormat="1" ht="15" x14ac:dyDescent="0.25">
      <c r="A11218" s="46"/>
      <c r="B11218" s="46"/>
      <c r="C11218" s="46"/>
      <c r="D11218" s="46"/>
      <c r="E11218" s="46"/>
      <c r="F11218" s="46"/>
      <c r="G11218" s="46"/>
      <c r="H11218" s="14"/>
      <c r="I11218" s="14"/>
      <c r="J11218" s="14"/>
      <c r="K11218" s="14"/>
      <c r="L11218" s="22"/>
    </row>
    <row r="11219" spans="1:12" customFormat="1" ht="15" x14ac:dyDescent="0.25">
      <c r="A11219" s="46"/>
      <c r="B11219" s="46"/>
      <c r="C11219" s="46"/>
      <c r="D11219" s="46"/>
      <c r="E11219" s="46"/>
      <c r="F11219" s="46"/>
      <c r="G11219" s="46"/>
      <c r="H11219" s="14"/>
      <c r="I11219" s="14"/>
      <c r="J11219" s="14"/>
      <c r="K11219" s="14"/>
      <c r="L11219" s="22"/>
    </row>
    <row r="11220" spans="1:12" customFormat="1" ht="15" x14ac:dyDescent="0.25">
      <c r="A11220" s="46"/>
      <c r="B11220" s="46"/>
      <c r="C11220" s="46"/>
      <c r="D11220" s="46"/>
      <c r="E11220" s="46"/>
      <c r="F11220" s="46"/>
      <c r="G11220" s="46"/>
      <c r="H11220" s="14"/>
      <c r="I11220" s="14"/>
      <c r="J11220" s="14"/>
      <c r="K11220" s="14"/>
      <c r="L11220" s="22"/>
    </row>
    <row r="11221" spans="1:12" customFormat="1" ht="15" x14ac:dyDescent="0.25">
      <c r="A11221" s="46"/>
      <c r="B11221" s="46"/>
      <c r="C11221" s="46"/>
      <c r="D11221" s="46"/>
      <c r="E11221" s="46"/>
      <c r="F11221" s="46"/>
      <c r="G11221" s="46"/>
      <c r="H11221" s="14"/>
      <c r="I11221" s="14"/>
      <c r="J11221" s="14"/>
      <c r="K11221" s="14"/>
      <c r="L11221" s="22"/>
    </row>
    <row r="11222" spans="1:12" customFormat="1" ht="15" x14ac:dyDescent="0.25">
      <c r="A11222" s="46"/>
      <c r="B11222" s="46"/>
      <c r="C11222" s="46"/>
      <c r="D11222" s="46"/>
      <c r="E11222" s="46"/>
      <c r="F11222" s="46"/>
      <c r="G11222" s="46"/>
      <c r="H11222" s="14"/>
      <c r="I11222" s="14"/>
      <c r="J11222" s="14"/>
      <c r="K11222" s="14"/>
      <c r="L11222" s="22"/>
    </row>
    <row r="11223" spans="1:12" customFormat="1" ht="15" x14ac:dyDescent="0.25">
      <c r="A11223" s="46"/>
      <c r="B11223" s="46"/>
      <c r="C11223" s="46"/>
      <c r="D11223" s="46"/>
      <c r="E11223" s="46"/>
      <c r="F11223" s="46"/>
      <c r="G11223" s="46"/>
      <c r="H11223" s="14"/>
      <c r="I11223" s="14"/>
      <c r="J11223" s="14"/>
      <c r="K11223" s="14"/>
      <c r="L11223" s="22"/>
    </row>
    <row r="11224" spans="1:12" customFormat="1" ht="15" x14ac:dyDescent="0.25">
      <c r="A11224" s="46"/>
      <c r="B11224" s="46"/>
      <c r="C11224" s="46"/>
      <c r="D11224" s="46"/>
      <c r="E11224" s="46"/>
      <c r="F11224" s="46"/>
      <c r="G11224" s="46"/>
      <c r="H11224" s="14"/>
      <c r="I11224" s="14"/>
      <c r="J11224" s="14"/>
      <c r="K11224" s="14"/>
      <c r="L11224" s="22"/>
    </row>
    <row r="11225" spans="1:12" customFormat="1" ht="15" x14ac:dyDescent="0.25">
      <c r="A11225" s="46"/>
      <c r="B11225" s="46"/>
      <c r="C11225" s="46"/>
      <c r="D11225" s="46"/>
      <c r="E11225" s="46"/>
      <c r="F11225" s="46"/>
      <c r="G11225" s="46"/>
      <c r="H11225" s="14"/>
      <c r="I11225" s="14"/>
      <c r="J11225" s="14"/>
      <c r="K11225" s="14"/>
      <c r="L11225" s="22"/>
    </row>
    <row r="11226" spans="1:12" customFormat="1" ht="15" x14ac:dyDescent="0.25">
      <c r="A11226" s="46"/>
      <c r="B11226" s="46"/>
      <c r="C11226" s="46"/>
      <c r="D11226" s="46"/>
      <c r="E11226" s="46"/>
      <c r="F11226" s="46"/>
      <c r="G11226" s="46"/>
      <c r="H11226" s="14"/>
      <c r="I11226" s="14"/>
      <c r="J11226" s="14"/>
      <c r="K11226" s="14"/>
      <c r="L11226" s="22"/>
    </row>
    <row r="11227" spans="1:12" customFormat="1" ht="15" x14ac:dyDescent="0.25">
      <c r="A11227" s="46"/>
      <c r="B11227" s="46"/>
      <c r="C11227" s="46"/>
      <c r="D11227" s="46"/>
      <c r="E11227" s="46"/>
      <c r="F11227" s="46"/>
      <c r="G11227" s="46"/>
      <c r="H11227" s="14"/>
      <c r="I11227" s="14"/>
      <c r="J11227" s="14"/>
      <c r="K11227" s="14"/>
      <c r="L11227" s="22"/>
    </row>
    <row r="11228" spans="1:12" customFormat="1" ht="15" x14ac:dyDescent="0.25">
      <c r="A11228" s="46"/>
      <c r="B11228" s="46"/>
      <c r="C11228" s="46"/>
      <c r="D11228" s="46"/>
      <c r="E11228" s="46"/>
      <c r="F11228" s="46"/>
      <c r="G11228" s="46"/>
      <c r="H11228" s="14"/>
      <c r="I11228" s="14"/>
      <c r="J11228" s="14"/>
      <c r="K11228" s="14"/>
      <c r="L11228" s="22"/>
    </row>
    <row r="11229" spans="1:12" customFormat="1" ht="15" x14ac:dyDescent="0.25">
      <c r="A11229" s="46"/>
      <c r="B11229" s="46"/>
      <c r="C11229" s="46"/>
      <c r="D11229" s="46"/>
      <c r="E11229" s="46"/>
      <c r="F11229" s="46"/>
      <c r="G11229" s="46"/>
      <c r="H11229" s="14"/>
      <c r="I11229" s="14"/>
      <c r="J11229" s="14"/>
      <c r="K11229" s="14"/>
      <c r="L11229" s="22"/>
    </row>
    <row r="11230" spans="1:12" customFormat="1" ht="15" x14ac:dyDescent="0.25">
      <c r="A11230" s="46"/>
      <c r="B11230" s="46"/>
      <c r="C11230" s="46"/>
      <c r="D11230" s="46"/>
      <c r="E11230" s="46"/>
      <c r="F11230" s="46"/>
      <c r="G11230" s="46"/>
      <c r="H11230" s="14"/>
      <c r="I11230" s="14"/>
      <c r="J11230" s="14"/>
      <c r="K11230" s="14"/>
      <c r="L11230" s="22"/>
    </row>
    <row r="11231" spans="1:12" customFormat="1" ht="15" x14ac:dyDescent="0.25">
      <c r="A11231" s="46"/>
      <c r="B11231" s="46"/>
      <c r="C11231" s="46"/>
      <c r="D11231" s="46"/>
      <c r="E11231" s="46"/>
      <c r="F11231" s="46"/>
      <c r="G11231" s="46"/>
      <c r="H11231" s="14"/>
      <c r="I11231" s="14"/>
      <c r="J11231" s="14"/>
      <c r="K11231" s="14"/>
      <c r="L11231" s="22"/>
    </row>
    <row r="11232" spans="1:12" customFormat="1" ht="15" x14ac:dyDescent="0.25">
      <c r="A11232" s="46"/>
      <c r="B11232" s="46"/>
      <c r="C11232" s="46"/>
      <c r="D11232" s="46"/>
      <c r="E11232" s="46"/>
      <c r="F11232" s="46"/>
      <c r="G11232" s="46"/>
      <c r="H11232" s="14"/>
      <c r="I11232" s="14"/>
      <c r="J11232" s="14"/>
      <c r="K11232" s="14"/>
      <c r="L11232" s="22"/>
    </row>
    <row r="11233" spans="1:12" customFormat="1" ht="15" x14ac:dyDescent="0.25">
      <c r="A11233" s="46"/>
      <c r="B11233" s="46"/>
      <c r="C11233" s="46"/>
      <c r="D11233" s="46"/>
      <c r="E11233" s="46"/>
      <c r="F11233" s="46"/>
      <c r="G11233" s="46"/>
      <c r="H11233" s="14"/>
      <c r="I11233" s="14"/>
      <c r="J11233" s="14"/>
      <c r="K11233" s="14"/>
      <c r="L11233" s="22"/>
    </row>
    <row r="11234" spans="1:12" customFormat="1" ht="15" x14ac:dyDescent="0.25">
      <c r="A11234" s="46"/>
      <c r="B11234" s="46"/>
      <c r="C11234" s="46"/>
      <c r="D11234" s="46"/>
      <c r="E11234" s="46"/>
      <c r="F11234" s="46"/>
      <c r="G11234" s="46"/>
      <c r="H11234" s="14"/>
      <c r="I11234" s="14"/>
      <c r="J11234" s="14"/>
      <c r="K11234" s="14"/>
      <c r="L11234" s="22"/>
    </row>
    <row r="11235" spans="1:12" customFormat="1" ht="15" x14ac:dyDescent="0.25">
      <c r="A11235" s="46"/>
      <c r="B11235" s="46"/>
      <c r="C11235" s="46"/>
      <c r="D11235" s="46"/>
      <c r="E11235" s="46"/>
      <c r="F11235" s="46"/>
      <c r="G11235" s="46"/>
      <c r="H11235" s="14"/>
      <c r="I11235" s="14"/>
      <c r="J11235" s="14"/>
      <c r="K11235" s="14"/>
      <c r="L11235" s="22"/>
    </row>
    <row r="11236" spans="1:12" customFormat="1" ht="15" x14ac:dyDescent="0.25">
      <c r="A11236" s="46"/>
      <c r="B11236" s="46"/>
      <c r="C11236" s="46"/>
      <c r="D11236" s="46"/>
      <c r="E11236" s="46"/>
      <c r="F11236" s="46"/>
      <c r="G11236" s="46"/>
      <c r="H11236" s="14"/>
      <c r="I11236" s="14"/>
      <c r="J11236" s="14"/>
      <c r="K11236" s="14"/>
      <c r="L11236" s="22"/>
    </row>
    <row r="11237" spans="1:12" customFormat="1" ht="15" x14ac:dyDescent="0.25">
      <c r="A11237" s="46"/>
      <c r="B11237" s="46"/>
      <c r="C11237" s="46"/>
      <c r="D11237" s="46"/>
      <c r="E11237" s="46"/>
      <c r="F11237" s="46"/>
      <c r="G11237" s="46"/>
      <c r="H11237" s="14"/>
      <c r="I11237" s="14"/>
      <c r="J11237" s="14"/>
      <c r="K11237" s="14"/>
      <c r="L11237" s="22"/>
    </row>
    <row r="11238" spans="1:12" customFormat="1" ht="15" x14ac:dyDescent="0.25">
      <c r="A11238" s="46"/>
      <c r="B11238" s="46"/>
      <c r="C11238" s="46"/>
      <c r="D11238" s="46"/>
      <c r="E11238" s="46"/>
      <c r="F11238" s="46"/>
      <c r="G11238" s="46"/>
      <c r="H11238" s="14"/>
      <c r="I11238" s="14"/>
      <c r="J11238" s="14"/>
      <c r="K11238" s="14"/>
      <c r="L11238" s="22"/>
    </row>
    <row r="11239" spans="1:12" customFormat="1" ht="15" x14ac:dyDescent="0.25">
      <c r="A11239" s="46"/>
      <c r="B11239" s="46"/>
      <c r="C11239" s="46"/>
      <c r="D11239" s="46"/>
      <c r="E11239" s="46"/>
      <c r="F11239" s="46"/>
      <c r="G11239" s="46"/>
      <c r="H11239" s="14"/>
      <c r="I11239" s="14"/>
      <c r="J11239" s="14"/>
      <c r="K11239" s="14"/>
      <c r="L11239" s="22"/>
    </row>
    <row r="11240" spans="1:12" customFormat="1" ht="15" x14ac:dyDescent="0.25">
      <c r="A11240" s="46"/>
      <c r="B11240" s="46"/>
      <c r="C11240" s="46"/>
      <c r="D11240" s="46"/>
      <c r="E11240" s="46"/>
      <c r="F11240" s="46"/>
      <c r="G11240" s="46"/>
      <c r="H11240" s="14"/>
      <c r="I11240" s="14"/>
      <c r="J11240" s="14"/>
      <c r="K11240" s="14"/>
      <c r="L11240" s="22"/>
    </row>
    <row r="11241" spans="1:12" customFormat="1" ht="15" x14ac:dyDescent="0.25">
      <c r="A11241" s="46"/>
      <c r="B11241" s="46"/>
      <c r="C11241" s="46"/>
      <c r="D11241" s="46"/>
      <c r="E11241" s="46"/>
      <c r="F11241" s="46"/>
      <c r="G11241" s="46"/>
      <c r="H11241" s="14"/>
      <c r="I11241" s="14"/>
      <c r="J11241" s="14"/>
      <c r="K11241" s="14"/>
      <c r="L11241" s="22"/>
    </row>
    <row r="11242" spans="1:12" customFormat="1" ht="15" x14ac:dyDescent="0.25">
      <c r="A11242" s="46"/>
      <c r="B11242" s="46"/>
      <c r="C11242" s="46"/>
      <c r="D11242" s="46"/>
      <c r="E11242" s="46"/>
      <c r="F11242" s="46"/>
      <c r="G11242" s="46"/>
      <c r="H11242" s="14"/>
      <c r="I11242" s="14"/>
      <c r="J11242" s="14"/>
      <c r="K11242" s="14"/>
      <c r="L11242" s="22"/>
    </row>
    <row r="11243" spans="1:12" customFormat="1" ht="15" x14ac:dyDescent="0.25">
      <c r="A11243" s="46"/>
      <c r="B11243" s="46"/>
      <c r="C11243" s="46"/>
      <c r="D11243" s="46"/>
      <c r="E11243" s="46"/>
      <c r="F11243" s="46"/>
      <c r="G11243" s="46"/>
      <c r="H11243" s="14"/>
      <c r="I11243" s="14"/>
      <c r="J11243" s="14"/>
      <c r="K11243" s="14"/>
      <c r="L11243" s="22"/>
    </row>
    <row r="11244" spans="1:12" customFormat="1" ht="15" x14ac:dyDescent="0.25">
      <c r="A11244" s="46"/>
      <c r="B11244" s="46"/>
      <c r="C11244" s="46"/>
      <c r="D11244" s="46"/>
      <c r="E11244" s="46"/>
      <c r="F11244" s="46"/>
      <c r="G11244" s="46"/>
      <c r="H11244" s="14"/>
      <c r="I11244" s="14"/>
      <c r="J11244" s="14"/>
      <c r="K11244" s="14"/>
      <c r="L11244" s="22"/>
    </row>
    <row r="11245" spans="1:12" customFormat="1" ht="15" x14ac:dyDescent="0.25">
      <c r="A11245" s="46"/>
      <c r="B11245" s="46"/>
      <c r="C11245" s="46"/>
      <c r="D11245" s="46"/>
      <c r="E11245" s="46"/>
      <c r="F11245" s="46"/>
      <c r="G11245" s="46"/>
      <c r="H11245" s="14"/>
      <c r="I11245" s="14"/>
      <c r="J11245" s="14"/>
      <c r="K11245" s="14"/>
      <c r="L11245" s="22"/>
    </row>
    <row r="11246" spans="1:12" customFormat="1" ht="15" x14ac:dyDescent="0.25">
      <c r="A11246" s="46"/>
      <c r="B11246" s="46"/>
      <c r="C11246" s="46"/>
      <c r="D11246" s="46"/>
      <c r="E11246" s="46"/>
      <c r="F11246" s="46"/>
      <c r="G11246" s="46"/>
      <c r="H11246" s="14"/>
      <c r="I11246" s="14"/>
      <c r="J11246" s="14"/>
      <c r="K11246" s="14"/>
      <c r="L11246" s="22"/>
    </row>
    <row r="11247" spans="1:12" customFormat="1" ht="15" x14ac:dyDescent="0.25">
      <c r="A11247" s="46"/>
      <c r="B11247" s="46"/>
      <c r="C11247" s="46"/>
      <c r="D11247" s="46"/>
      <c r="E11247" s="46"/>
      <c r="F11247" s="46"/>
      <c r="G11247" s="46"/>
      <c r="H11247" s="14"/>
      <c r="I11247" s="14"/>
      <c r="J11247" s="14"/>
      <c r="K11247" s="14"/>
      <c r="L11247" s="22"/>
    </row>
    <row r="11248" spans="1:12" customFormat="1" ht="15" x14ac:dyDescent="0.25">
      <c r="A11248" s="46"/>
      <c r="B11248" s="46"/>
      <c r="C11248" s="46"/>
      <c r="D11248" s="46"/>
      <c r="E11248" s="46"/>
      <c r="F11248" s="46"/>
      <c r="G11248" s="46"/>
      <c r="H11248" s="14"/>
      <c r="I11248" s="14"/>
      <c r="J11248" s="14"/>
      <c r="K11248" s="14"/>
      <c r="L11248" s="22"/>
    </row>
    <row r="11249" spans="1:12" customFormat="1" ht="15" x14ac:dyDescent="0.25">
      <c r="A11249" s="46"/>
      <c r="B11249" s="46"/>
      <c r="C11249" s="46"/>
      <c r="D11249" s="46"/>
      <c r="E11249" s="46"/>
      <c r="F11249" s="46"/>
      <c r="G11249" s="46"/>
      <c r="H11249" s="14"/>
      <c r="I11249" s="14"/>
      <c r="J11249" s="14"/>
      <c r="K11249" s="14"/>
      <c r="L11249" s="22"/>
    </row>
    <row r="11250" spans="1:12" customFormat="1" ht="15" x14ac:dyDescent="0.25">
      <c r="A11250" s="46"/>
      <c r="B11250" s="46"/>
      <c r="C11250" s="46"/>
      <c r="D11250" s="46"/>
      <c r="E11250" s="46"/>
      <c r="F11250" s="46"/>
      <c r="G11250" s="46"/>
      <c r="H11250" s="14"/>
      <c r="I11250" s="14"/>
      <c r="J11250" s="14"/>
      <c r="K11250" s="14"/>
      <c r="L11250" s="22"/>
    </row>
    <row r="11251" spans="1:12" customFormat="1" ht="15" x14ac:dyDescent="0.25">
      <c r="A11251" s="46"/>
      <c r="B11251" s="46"/>
      <c r="C11251" s="46"/>
      <c r="D11251" s="46"/>
      <c r="E11251" s="46"/>
      <c r="F11251" s="46"/>
      <c r="G11251" s="46"/>
      <c r="H11251" s="14"/>
      <c r="I11251" s="14"/>
      <c r="J11251" s="14"/>
      <c r="K11251" s="14"/>
      <c r="L11251" s="22"/>
    </row>
    <row r="11252" spans="1:12" customFormat="1" ht="15" x14ac:dyDescent="0.25">
      <c r="A11252" s="46"/>
      <c r="B11252" s="46"/>
      <c r="C11252" s="46"/>
      <c r="D11252" s="46"/>
      <c r="E11252" s="46"/>
      <c r="F11252" s="46"/>
      <c r="G11252" s="46"/>
      <c r="H11252" s="14"/>
      <c r="I11252" s="14"/>
      <c r="J11252" s="14"/>
      <c r="K11252" s="14"/>
      <c r="L11252" s="22"/>
    </row>
    <row r="11253" spans="1:12" customFormat="1" ht="15" x14ac:dyDescent="0.25">
      <c r="A11253" s="46"/>
      <c r="B11253" s="46"/>
      <c r="C11253" s="46"/>
      <c r="D11253" s="46"/>
      <c r="E11253" s="46"/>
      <c r="F11253" s="46"/>
      <c r="G11253" s="46"/>
      <c r="H11253" s="14"/>
      <c r="I11253" s="14"/>
      <c r="J11253" s="14"/>
      <c r="K11253" s="14"/>
      <c r="L11253" s="22"/>
    </row>
    <row r="11254" spans="1:12" customFormat="1" ht="15" x14ac:dyDescent="0.25">
      <c r="A11254" s="46"/>
      <c r="B11254" s="46"/>
      <c r="C11254" s="46"/>
      <c r="D11254" s="46"/>
      <c r="E11254" s="46"/>
      <c r="F11254" s="46"/>
      <c r="G11254" s="46"/>
      <c r="H11254" s="14"/>
      <c r="I11254" s="14"/>
      <c r="J11254" s="14"/>
      <c r="K11254" s="14"/>
      <c r="L11254" s="22"/>
    </row>
    <row r="11255" spans="1:12" customFormat="1" ht="15" x14ac:dyDescent="0.25">
      <c r="A11255" s="46"/>
      <c r="B11255" s="46"/>
      <c r="C11255" s="46"/>
      <c r="D11255" s="46"/>
      <c r="E11255" s="46"/>
      <c r="F11255" s="46"/>
      <c r="G11255" s="46"/>
      <c r="H11255" s="14"/>
      <c r="I11255" s="14"/>
      <c r="J11255" s="14"/>
      <c r="K11255" s="14"/>
      <c r="L11255" s="22"/>
    </row>
    <row r="11256" spans="1:12" customFormat="1" ht="15" x14ac:dyDescent="0.25">
      <c r="A11256" s="46"/>
      <c r="B11256" s="46"/>
      <c r="C11256" s="46"/>
      <c r="D11256" s="46"/>
      <c r="E11256" s="46"/>
      <c r="F11256" s="46"/>
      <c r="G11256" s="46"/>
      <c r="H11256" s="14"/>
      <c r="I11256" s="14"/>
      <c r="J11256" s="14"/>
      <c r="K11256" s="14"/>
      <c r="L11256" s="22"/>
    </row>
    <row r="11257" spans="1:12" customFormat="1" ht="15" x14ac:dyDescent="0.25">
      <c r="A11257" s="46"/>
      <c r="B11257" s="46"/>
      <c r="C11257" s="46"/>
      <c r="D11257" s="46"/>
      <c r="E11257" s="46"/>
      <c r="F11257" s="46"/>
      <c r="G11257" s="46"/>
      <c r="H11257" s="14"/>
      <c r="I11257" s="14"/>
      <c r="J11257" s="14"/>
      <c r="K11257" s="14"/>
      <c r="L11257" s="22"/>
    </row>
    <row r="11258" spans="1:12" customFormat="1" ht="15" x14ac:dyDescent="0.25">
      <c r="A11258" s="46"/>
      <c r="B11258" s="46"/>
      <c r="C11258" s="46"/>
      <c r="D11258" s="46"/>
      <c r="E11258" s="46"/>
      <c r="F11258" s="46"/>
      <c r="G11258" s="46"/>
      <c r="H11258" s="14"/>
      <c r="I11258" s="14"/>
      <c r="J11258" s="14"/>
      <c r="K11258" s="14"/>
      <c r="L11258" s="22"/>
    </row>
    <row r="11259" spans="1:12" customFormat="1" ht="15" x14ac:dyDescent="0.25">
      <c r="A11259" s="46"/>
      <c r="B11259" s="46"/>
      <c r="C11259" s="46"/>
      <c r="D11259" s="46"/>
      <c r="E11259" s="46"/>
      <c r="F11259" s="46"/>
      <c r="G11259" s="46"/>
      <c r="H11259" s="14"/>
      <c r="I11259" s="14"/>
      <c r="J11259" s="14"/>
      <c r="K11259" s="14"/>
      <c r="L11259" s="22"/>
    </row>
    <row r="11260" spans="1:12" customFormat="1" ht="15" x14ac:dyDescent="0.25">
      <c r="A11260" s="46"/>
      <c r="B11260" s="46"/>
      <c r="C11260" s="46"/>
      <c r="D11260" s="46"/>
      <c r="E11260" s="46"/>
      <c r="F11260" s="46"/>
      <c r="G11260" s="46"/>
      <c r="H11260" s="14"/>
      <c r="I11260" s="14"/>
      <c r="J11260" s="14"/>
      <c r="K11260" s="14"/>
      <c r="L11260" s="22"/>
    </row>
    <row r="11261" spans="1:12" customFormat="1" ht="15" x14ac:dyDescent="0.25">
      <c r="A11261" s="46"/>
      <c r="B11261" s="46"/>
      <c r="C11261" s="46"/>
      <c r="D11261" s="46"/>
      <c r="E11261" s="46"/>
      <c r="F11261" s="46"/>
      <c r="G11261" s="46"/>
      <c r="H11261" s="14"/>
      <c r="I11261" s="14"/>
      <c r="J11261" s="14"/>
      <c r="K11261" s="14"/>
      <c r="L11261" s="22"/>
    </row>
    <row r="11262" spans="1:12" customFormat="1" ht="15" x14ac:dyDescent="0.25">
      <c r="A11262" s="46"/>
      <c r="B11262" s="46"/>
      <c r="C11262" s="46"/>
      <c r="D11262" s="46"/>
      <c r="E11262" s="46"/>
      <c r="F11262" s="46"/>
      <c r="G11262" s="46"/>
      <c r="H11262" s="14"/>
      <c r="I11262" s="14"/>
      <c r="J11262" s="14"/>
      <c r="K11262" s="14"/>
      <c r="L11262" s="22"/>
    </row>
    <row r="11263" spans="1:12" customFormat="1" ht="15" x14ac:dyDescent="0.25">
      <c r="A11263" s="46"/>
      <c r="B11263" s="46"/>
      <c r="C11263" s="46"/>
      <c r="D11263" s="46"/>
      <c r="E11263" s="46"/>
      <c r="F11263" s="46"/>
      <c r="G11263" s="46"/>
      <c r="H11263" s="14"/>
      <c r="I11263" s="14"/>
      <c r="J11263" s="14"/>
      <c r="K11263" s="14"/>
      <c r="L11263" s="22"/>
    </row>
    <row r="11264" spans="1:12" customFormat="1" ht="15" x14ac:dyDescent="0.25">
      <c r="A11264" s="46"/>
      <c r="B11264" s="46"/>
      <c r="C11264" s="46"/>
      <c r="D11264" s="46"/>
      <c r="E11264" s="46"/>
      <c r="F11264" s="46"/>
      <c r="G11264" s="46"/>
      <c r="H11264" s="14"/>
      <c r="I11264" s="14"/>
      <c r="J11264" s="14"/>
      <c r="K11264" s="14"/>
      <c r="L11264" s="22"/>
    </row>
    <row r="11265" spans="1:12" customFormat="1" ht="15" x14ac:dyDescent="0.25">
      <c r="A11265" s="46"/>
      <c r="B11265" s="46"/>
      <c r="C11265" s="46"/>
      <c r="D11265" s="46"/>
      <c r="E11265" s="46"/>
      <c r="F11265" s="46"/>
      <c r="G11265" s="46"/>
      <c r="H11265" s="14"/>
      <c r="I11265" s="14"/>
      <c r="J11265" s="14"/>
      <c r="K11265" s="14"/>
      <c r="L11265" s="22"/>
    </row>
    <row r="11266" spans="1:12" customFormat="1" ht="15" x14ac:dyDescent="0.25">
      <c r="A11266" s="46"/>
      <c r="B11266" s="46"/>
      <c r="C11266" s="46"/>
      <c r="D11266" s="46"/>
      <c r="E11266" s="46"/>
      <c r="F11266" s="46"/>
      <c r="G11266" s="46"/>
      <c r="H11266" s="14"/>
      <c r="I11266" s="14"/>
      <c r="J11266" s="14"/>
      <c r="K11266" s="14"/>
      <c r="L11266" s="22"/>
    </row>
    <row r="11267" spans="1:12" customFormat="1" ht="15" x14ac:dyDescent="0.25">
      <c r="A11267" s="46"/>
      <c r="B11267" s="46"/>
      <c r="C11267" s="46"/>
      <c r="D11267" s="46"/>
      <c r="E11267" s="46"/>
      <c r="F11267" s="46"/>
      <c r="G11267" s="46"/>
      <c r="H11267" s="14"/>
      <c r="I11267" s="14"/>
      <c r="J11267" s="14"/>
      <c r="K11267" s="14"/>
      <c r="L11267" s="22"/>
    </row>
    <row r="11268" spans="1:12" customFormat="1" ht="15" x14ac:dyDescent="0.25">
      <c r="A11268" s="46"/>
      <c r="B11268" s="46"/>
      <c r="C11268" s="46"/>
      <c r="D11268" s="46"/>
      <c r="E11268" s="46"/>
      <c r="F11268" s="46"/>
      <c r="G11268" s="46"/>
      <c r="H11268" s="14"/>
      <c r="I11268" s="14"/>
      <c r="J11268" s="14"/>
      <c r="K11268" s="14"/>
      <c r="L11268" s="22"/>
    </row>
    <row r="11269" spans="1:12" customFormat="1" ht="15" x14ac:dyDescent="0.25">
      <c r="A11269" s="46"/>
      <c r="B11269" s="46"/>
      <c r="C11269" s="46"/>
      <c r="D11269" s="46"/>
      <c r="E11269" s="46"/>
      <c r="F11269" s="46"/>
      <c r="G11269" s="46"/>
      <c r="H11269" s="14"/>
      <c r="I11269" s="14"/>
      <c r="J11269" s="14"/>
      <c r="K11269" s="14"/>
      <c r="L11269" s="22"/>
    </row>
    <row r="11270" spans="1:12" customFormat="1" ht="15" x14ac:dyDescent="0.25">
      <c r="A11270" s="46"/>
      <c r="B11270" s="46"/>
      <c r="C11270" s="46"/>
      <c r="D11270" s="46"/>
      <c r="E11270" s="46"/>
      <c r="F11270" s="46"/>
      <c r="G11270" s="46"/>
      <c r="H11270" s="14"/>
      <c r="I11270" s="14"/>
      <c r="J11270" s="14"/>
      <c r="K11270" s="14"/>
      <c r="L11270" s="22"/>
    </row>
    <row r="11271" spans="1:12" customFormat="1" ht="15" x14ac:dyDescent="0.25">
      <c r="A11271" s="46"/>
      <c r="B11271" s="46"/>
      <c r="C11271" s="46"/>
      <c r="D11271" s="46"/>
      <c r="E11271" s="46"/>
      <c r="F11271" s="46"/>
      <c r="G11271" s="46"/>
      <c r="H11271" s="14"/>
      <c r="I11271" s="14"/>
      <c r="J11271" s="14"/>
      <c r="K11271" s="14"/>
      <c r="L11271" s="22"/>
    </row>
    <row r="11272" spans="1:12" customFormat="1" ht="15" x14ac:dyDescent="0.25">
      <c r="A11272" s="46"/>
      <c r="B11272" s="46"/>
      <c r="C11272" s="46"/>
      <c r="D11272" s="46"/>
      <c r="E11272" s="46"/>
      <c r="F11272" s="46"/>
      <c r="G11272" s="46"/>
      <c r="H11272" s="14"/>
      <c r="I11272" s="14"/>
      <c r="J11272" s="14"/>
      <c r="K11272" s="14"/>
      <c r="L11272" s="22"/>
    </row>
    <row r="11273" spans="1:12" customFormat="1" ht="15" x14ac:dyDescent="0.25">
      <c r="A11273" s="46"/>
      <c r="B11273" s="46"/>
      <c r="C11273" s="46"/>
      <c r="D11273" s="46"/>
      <c r="E11273" s="46"/>
      <c r="F11273" s="46"/>
      <c r="G11273" s="46"/>
      <c r="H11273" s="14"/>
      <c r="I11273" s="14"/>
      <c r="J11273" s="14"/>
      <c r="K11273" s="14"/>
      <c r="L11273" s="22"/>
    </row>
    <row r="11274" spans="1:12" customFormat="1" ht="15" x14ac:dyDescent="0.25">
      <c r="A11274" s="46"/>
      <c r="B11274" s="46"/>
      <c r="C11274" s="46"/>
      <c r="D11274" s="46"/>
      <c r="E11274" s="46"/>
      <c r="F11274" s="46"/>
      <c r="G11274" s="46"/>
      <c r="H11274" s="14"/>
      <c r="I11274" s="14"/>
      <c r="J11274" s="14"/>
      <c r="K11274" s="14"/>
      <c r="L11274" s="22"/>
    </row>
    <row r="11275" spans="1:12" customFormat="1" ht="15" x14ac:dyDescent="0.25">
      <c r="A11275" s="46"/>
      <c r="B11275" s="46"/>
      <c r="C11275" s="46"/>
      <c r="D11275" s="46"/>
      <c r="E11275" s="46"/>
      <c r="F11275" s="46"/>
      <c r="G11275" s="46"/>
      <c r="H11275" s="14"/>
      <c r="I11275" s="14"/>
      <c r="J11275" s="14"/>
      <c r="K11275" s="14"/>
      <c r="L11275" s="22"/>
    </row>
    <row r="11276" spans="1:12" customFormat="1" ht="15" x14ac:dyDescent="0.25">
      <c r="A11276" s="46"/>
      <c r="B11276" s="46"/>
      <c r="C11276" s="46"/>
      <c r="D11276" s="46"/>
      <c r="E11276" s="46"/>
      <c r="F11276" s="46"/>
      <c r="G11276" s="46"/>
      <c r="H11276" s="14"/>
      <c r="I11276" s="14"/>
      <c r="J11276" s="14"/>
      <c r="K11276" s="14"/>
      <c r="L11276" s="22"/>
    </row>
    <row r="11277" spans="1:12" customFormat="1" ht="15" x14ac:dyDescent="0.25">
      <c r="A11277" s="46"/>
      <c r="B11277" s="46"/>
      <c r="C11277" s="46"/>
      <c r="D11277" s="46"/>
      <c r="E11277" s="46"/>
      <c r="F11277" s="46"/>
      <c r="G11277" s="46"/>
      <c r="H11277" s="14"/>
      <c r="I11277" s="14"/>
      <c r="J11277" s="14"/>
      <c r="K11277" s="14"/>
      <c r="L11277" s="22"/>
    </row>
    <row r="11278" spans="1:12" customFormat="1" ht="15" x14ac:dyDescent="0.25">
      <c r="A11278" s="46"/>
      <c r="B11278" s="46"/>
      <c r="C11278" s="46"/>
      <c r="D11278" s="46"/>
      <c r="E11278" s="46"/>
      <c r="F11278" s="46"/>
      <c r="G11278" s="46"/>
      <c r="H11278" s="14"/>
      <c r="I11278" s="14"/>
      <c r="J11278" s="14"/>
      <c r="K11278" s="14"/>
      <c r="L11278" s="22"/>
    </row>
    <row r="11279" spans="1:12" customFormat="1" ht="15" x14ac:dyDescent="0.25">
      <c r="A11279" s="46"/>
      <c r="B11279" s="46"/>
      <c r="C11279" s="46"/>
      <c r="D11279" s="46"/>
      <c r="E11279" s="46"/>
      <c r="F11279" s="46"/>
      <c r="G11279" s="46"/>
      <c r="H11279" s="14"/>
      <c r="I11279" s="14"/>
      <c r="J11279" s="14"/>
      <c r="K11279" s="14"/>
      <c r="L11279" s="22"/>
    </row>
    <row r="11280" spans="1:12" customFormat="1" ht="15" x14ac:dyDescent="0.25">
      <c r="A11280" s="46"/>
      <c r="B11280" s="46"/>
      <c r="C11280" s="46"/>
      <c r="D11280" s="46"/>
      <c r="E11280" s="46"/>
      <c r="F11280" s="46"/>
      <c r="G11280" s="46"/>
      <c r="H11280" s="14"/>
      <c r="I11280" s="14"/>
      <c r="J11280" s="14"/>
      <c r="K11280" s="14"/>
      <c r="L11280" s="22"/>
    </row>
    <row r="11281" spans="1:12" customFormat="1" ht="15" x14ac:dyDescent="0.25">
      <c r="A11281" s="46"/>
      <c r="B11281" s="46"/>
      <c r="C11281" s="46"/>
      <c r="D11281" s="46"/>
      <c r="E11281" s="46"/>
      <c r="F11281" s="46"/>
      <c r="G11281" s="46"/>
      <c r="H11281" s="14"/>
      <c r="I11281" s="14"/>
      <c r="J11281" s="14"/>
      <c r="K11281" s="14"/>
      <c r="L11281" s="22"/>
    </row>
    <row r="11282" spans="1:12" customFormat="1" ht="15" x14ac:dyDescent="0.25">
      <c r="A11282" s="46"/>
      <c r="B11282" s="46"/>
      <c r="C11282" s="46"/>
      <c r="D11282" s="46"/>
      <c r="E11282" s="46"/>
      <c r="F11282" s="46"/>
      <c r="G11282" s="46"/>
      <c r="H11282" s="14"/>
      <c r="I11282" s="14"/>
      <c r="J11282" s="14"/>
      <c r="K11282" s="14"/>
      <c r="L11282" s="22"/>
    </row>
    <row r="11283" spans="1:12" customFormat="1" ht="15" x14ac:dyDescent="0.25">
      <c r="A11283" s="46"/>
      <c r="B11283" s="46"/>
      <c r="C11283" s="46"/>
      <c r="D11283" s="46"/>
      <c r="E11283" s="46"/>
      <c r="F11283" s="46"/>
      <c r="G11283" s="46"/>
      <c r="H11283" s="14"/>
      <c r="I11283" s="14"/>
      <c r="J11283" s="14"/>
      <c r="K11283" s="14"/>
      <c r="L11283" s="22"/>
    </row>
    <row r="11284" spans="1:12" customFormat="1" ht="15" x14ac:dyDescent="0.25">
      <c r="A11284" s="46"/>
      <c r="B11284" s="46"/>
      <c r="C11284" s="46"/>
      <c r="D11284" s="46"/>
      <c r="E11284" s="46"/>
      <c r="F11284" s="46"/>
      <c r="G11284" s="46"/>
      <c r="H11284" s="14"/>
      <c r="I11284" s="14"/>
      <c r="J11284" s="14"/>
      <c r="K11284" s="14"/>
      <c r="L11284" s="22"/>
    </row>
    <row r="11285" spans="1:12" customFormat="1" ht="15" x14ac:dyDescent="0.25">
      <c r="A11285" s="46"/>
      <c r="B11285" s="46"/>
      <c r="C11285" s="46"/>
      <c r="D11285" s="46"/>
      <c r="E11285" s="46"/>
      <c r="F11285" s="46"/>
      <c r="G11285" s="46"/>
      <c r="H11285" s="14"/>
      <c r="I11285" s="14"/>
      <c r="J11285" s="14"/>
      <c r="K11285" s="14"/>
      <c r="L11285" s="22"/>
    </row>
    <row r="11286" spans="1:12" customFormat="1" ht="15" x14ac:dyDescent="0.25">
      <c r="A11286" s="46"/>
      <c r="B11286" s="46"/>
      <c r="C11286" s="46"/>
      <c r="D11286" s="46"/>
      <c r="E11286" s="46"/>
      <c r="F11286" s="46"/>
      <c r="G11286" s="46"/>
      <c r="H11286" s="14"/>
      <c r="I11286" s="14"/>
      <c r="J11286" s="14"/>
      <c r="K11286" s="14"/>
      <c r="L11286" s="22"/>
    </row>
    <row r="11287" spans="1:12" customFormat="1" ht="15" x14ac:dyDescent="0.25">
      <c r="A11287" s="46"/>
      <c r="B11287" s="46"/>
      <c r="C11287" s="46"/>
      <c r="D11287" s="46"/>
      <c r="E11287" s="46"/>
      <c r="F11287" s="46"/>
      <c r="G11287" s="46"/>
      <c r="H11287" s="14"/>
      <c r="I11287" s="14"/>
      <c r="J11287" s="14"/>
      <c r="K11287" s="14"/>
      <c r="L11287" s="22"/>
    </row>
    <row r="11288" spans="1:12" customFormat="1" ht="15" x14ac:dyDescent="0.25">
      <c r="A11288" s="46"/>
      <c r="B11288" s="46"/>
      <c r="C11288" s="46"/>
      <c r="D11288" s="46"/>
      <c r="E11288" s="46"/>
      <c r="F11288" s="46"/>
      <c r="G11288" s="46"/>
      <c r="H11288" s="14"/>
      <c r="I11288" s="14"/>
      <c r="J11288" s="14"/>
      <c r="K11288" s="14"/>
      <c r="L11288" s="22"/>
    </row>
    <row r="11289" spans="1:12" customFormat="1" ht="15" x14ac:dyDescent="0.25">
      <c r="A11289" s="46"/>
      <c r="B11289" s="46"/>
      <c r="C11289" s="46"/>
      <c r="D11289" s="46"/>
      <c r="E11289" s="46"/>
      <c r="F11289" s="46"/>
      <c r="G11289" s="46"/>
      <c r="H11289" s="14"/>
      <c r="I11289" s="14"/>
      <c r="J11289" s="14"/>
      <c r="K11289" s="14"/>
      <c r="L11289" s="22"/>
    </row>
    <row r="11290" spans="1:12" customFormat="1" ht="15" x14ac:dyDescent="0.25">
      <c r="A11290" s="46"/>
      <c r="B11290" s="46"/>
      <c r="C11290" s="46"/>
      <c r="D11290" s="46"/>
      <c r="E11290" s="46"/>
      <c r="F11290" s="46"/>
      <c r="G11290" s="46"/>
      <c r="H11290" s="14"/>
      <c r="I11290" s="14"/>
      <c r="J11290" s="14"/>
      <c r="K11290" s="14"/>
      <c r="L11290" s="22"/>
    </row>
    <row r="11291" spans="1:12" customFormat="1" ht="15" x14ac:dyDescent="0.25">
      <c r="A11291" s="46"/>
      <c r="B11291" s="46"/>
      <c r="C11291" s="46"/>
      <c r="D11291" s="46"/>
      <c r="E11291" s="46"/>
      <c r="F11291" s="46"/>
      <c r="G11291" s="46"/>
      <c r="H11291" s="14"/>
      <c r="I11291" s="14"/>
      <c r="J11291" s="14"/>
      <c r="K11291" s="14"/>
      <c r="L11291" s="22"/>
    </row>
    <row r="11292" spans="1:12" customFormat="1" ht="15" x14ac:dyDescent="0.25">
      <c r="A11292" s="46"/>
      <c r="B11292" s="46"/>
      <c r="C11292" s="46"/>
      <c r="D11292" s="46"/>
      <c r="E11292" s="46"/>
      <c r="F11292" s="46"/>
      <c r="G11292" s="46"/>
      <c r="H11292" s="14"/>
      <c r="I11292" s="14"/>
      <c r="J11292" s="14"/>
      <c r="K11292" s="14"/>
      <c r="L11292" s="22"/>
    </row>
    <row r="11293" spans="1:12" customFormat="1" ht="15" x14ac:dyDescent="0.25">
      <c r="A11293" s="46"/>
      <c r="B11293" s="46"/>
      <c r="C11293" s="46"/>
      <c r="D11293" s="46"/>
      <c r="E11293" s="46"/>
      <c r="F11293" s="46"/>
      <c r="G11293" s="46"/>
      <c r="H11293" s="14"/>
      <c r="I11293" s="14"/>
      <c r="J11293" s="14"/>
      <c r="K11293" s="14"/>
      <c r="L11293" s="22"/>
    </row>
    <row r="11294" spans="1:12" customFormat="1" ht="15" x14ac:dyDescent="0.25">
      <c r="A11294" s="46"/>
      <c r="B11294" s="46"/>
      <c r="C11294" s="46"/>
      <c r="D11294" s="46"/>
      <c r="E11294" s="46"/>
      <c r="F11294" s="46"/>
      <c r="G11294" s="46"/>
      <c r="H11294" s="14"/>
      <c r="I11294" s="14"/>
      <c r="J11294" s="14"/>
      <c r="K11294" s="14"/>
      <c r="L11294" s="22"/>
    </row>
    <row r="11295" spans="1:12" customFormat="1" ht="15" x14ac:dyDescent="0.25">
      <c r="A11295" s="46"/>
      <c r="B11295" s="46"/>
      <c r="C11295" s="46"/>
      <c r="D11295" s="46"/>
      <c r="E11295" s="46"/>
      <c r="F11295" s="46"/>
      <c r="G11295" s="46"/>
      <c r="H11295" s="14"/>
      <c r="I11295" s="14"/>
      <c r="J11295" s="14"/>
      <c r="K11295" s="14"/>
      <c r="L11295" s="22"/>
    </row>
    <row r="11296" spans="1:12" customFormat="1" ht="15" x14ac:dyDescent="0.25">
      <c r="A11296" s="46"/>
      <c r="B11296" s="46"/>
      <c r="C11296" s="46"/>
      <c r="D11296" s="46"/>
      <c r="E11296" s="46"/>
      <c r="F11296" s="46"/>
      <c r="G11296" s="46"/>
      <c r="H11296" s="14"/>
      <c r="I11296" s="14"/>
      <c r="J11296" s="14"/>
      <c r="K11296" s="14"/>
      <c r="L11296" s="22"/>
    </row>
    <row r="11297" spans="1:12" customFormat="1" ht="15" x14ac:dyDescent="0.25">
      <c r="A11297" s="46"/>
      <c r="B11297" s="46"/>
      <c r="C11297" s="46"/>
      <c r="D11297" s="46"/>
      <c r="E11297" s="46"/>
      <c r="F11297" s="46"/>
      <c r="G11297" s="46"/>
      <c r="H11297" s="14"/>
      <c r="I11297" s="14"/>
      <c r="J11297" s="14"/>
      <c r="K11297" s="14"/>
      <c r="L11297" s="22"/>
    </row>
    <row r="11298" spans="1:12" customFormat="1" ht="15" x14ac:dyDescent="0.25">
      <c r="A11298" s="46"/>
      <c r="B11298" s="46"/>
      <c r="C11298" s="46"/>
      <c r="D11298" s="46"/>
      <c r="E11298" s="46"/>
      <c r="F11298" s="46"/>
      <c r="G11298" s="46"/>
      <c r="H11298" s="14"/>
      <c r="I11298" s="14"/>
      <c r="J11298" s="14"/>
      <c r="K11298" s="14"/>
      <c r="L11298" s="22"/>
    </row>
    <row r="11299" spans="1:12" customFormat="1" ht="15" x14ac:dyDescent="0.25">
      <c r="A11299" s="46"/>
      <c r="B11299" s="46"/>
      <c r="C11299" s="46"/>
      <c r="D11299" s="46"/>
      <c r="E11299" s="46"/>
      <c r="F11299" s="46"/>
      <c r="G11299" s="46"/>
      <c r="H11299" s="14"/>
      <c r="I11299" s="14"/>
      <c r="J11299" s="14"/>
      <c r="K11299" s="14"/>
      <c r="L11299" s="22"/>
    </row>
    <row r="11300" spans="1:12" customFormat="1" ht="15" x14ac:dyDescent="0.25">
      <c r="A11300" s="46"/>
      <c r="B11300" s="46"/>
      <c r="C11300" s="46"/>
      <c r="D11300" s="46"/>
      <c r="E11300" s="46"/>
      <c r="F11300" s="46"/>
      <c r="G11300" s="46"/>
      <c r="H11300" s="14"/>
      <c r="I11300" s="14"/>
      <c r="J11300" s="14"/>
      <c r="K11300" s="14"/>
      <c r="L11300" s="22"/>
    </row>
    <row r="11301" spans="1:12" customFormat="1" ht="15" x14ac:dyDescent="0.25">
      <c r="A11301" s="46"/>
      <c r="B11301" s="46"/>
      <c r="C11301" s="46"/>
      <c r="D11301" s="46"/>
      <c r="E11301" s="46"/>
      <c r="F11301" s="46"/>
      <c r="G11301" s="46"/>
      <c r="H11301" s="14"/>
      <c r="I11301" s="14"/>
      <c r="J11301" s="14"/>
      <c r="K11301" s="14"/>
      <c r="L11301" s="22"/>
    </row>
    <row r="11302" spans="1:12" customFormat="1" ht="15" x14ac:dyDescent="0.25">
      <c r="A11302" s="46"/>
      <c r="B11302" s="46"/>
      <c r="C11302" s="46"/>
      <c r="D11302" s="46"/>
      <c r="E11302" s="46"/>
      <c r="F11302" s="46"/>
      <c r="G11302" s="46"/>
      <c r="H11302" s="14"/>
      <c r="I11302" s="14"/>
      <c r="J11302" s="14"/>
      <c r="K11302" s="14"/>
      <c r="L11302" s="22"/>
    </row>
    <row r="11303" spans="1:12" customFormat="1" ht="15" x14ac:dyDescent="0.25">
      <c r="A11303" s="46"/>
      <c r="B11303" s="46"/>
      <c r="C11303" s="46"/>
      <c r="D11303" s="46"/>
      <c r="E11303" s="46"/>
      <c r="F11303" s="46"/>
      <c r="G11303" s="46"/>
      <c r="H11303" s="14"/>
      <c r="I11303" s="14"/>
      <c r="J11303" s="14"/>
      <c r="K11303" s="14"/>
      <c r="L11303" s="22"/>
    </row>
    <row r="11304" spans="1:12" customFormat="1" ht="15" x14ac:dyDescent="0.25">
      <c r="A11304" s="46"/>
      <c r="B11304" s="46"/>
      <c r="C11304" s="46"/>
      <c r="D11304" s="46"/>
      <c r="E11304" s="46"/>
      <c r="F11304" s="46"/>
      <c r="G11304" s="46"/>
      <c r="H11304" s="14"/>
      <c r="I11304" s="14"/>
      <c r="J11304" s="14"/>
      <c r="K11304" s="14"/>
      <c r="L11304" s="22"/>
    </row>
    <row r="11305" spans="1:12" customFormat="1" ht="15" x14ac:dyDescent="0.25">
      <c r="A11305" s="46"/>
      <c r="B11305" s="46"/>
      <c r="C11305" s="46"/>
      <c r="D11305" s="46"/>
      <c r="E11305" s="46"/>
      <c r="F11305" s="46"/>
      <c r="G11305" s="46"/>
      <c r="H11305" s="14"/>
      <c r="I11305" s="14"/>
      <c r="J11305" s="14"/>
      <c r="K11305" s="14"/>
      <c r="L11305" s="22"/>
    </row>
    <row r="11306" spans="1:12" customFormat="1" ht="15" x14ac:dyDescent="0.25">
      <c r="A11306" s="46"/>
      <c r="B11306" s="46"/>
      <c r="C11306" s="46"/>
      <c r="D11306" s="46"/>
      <c r="E11306" s="46"/>
      <c r="F11306" s="46"/>
      <c r="G11306" s="46"/>
      <c r="H11306" s="14"/>
      <c r="I11306" s="14"/>
      <c r="J11306" s="14"/>
      <c r="K11306" s="14"/>
      <c r="L11306" s="22"/>
    </row>
    <row r="11307" spans="1:12" customFormat="1" ht="15" x14ac:dyDescent="0.25">
      <c r="A11307" s="46"/>
      <c r="B11307" s="46"/>
      <c r="C11307" s="46"/>
      <c r="D11307" s="46"/>
      <c r="E11307" s="46"/>
      <c r="F11307" s="46"/>
      <c r="G11307" s="46"/>
      <c r="H11307" s="14"/>
      <c r="I11307" s="14"/>
      <c r="J11307" s="14"/>
      <c r="K11307" s="14"/>
      <c r="L11307" s="22"/>
    </row>
    <row r="11308" spans="1:12" customFormat="1" ht="15" x14ac:dyDescent="0.25">
      <c r="A11308" s="46"/>
      <c r="B11308" s="46"/>
      <c r="C11308" s="46"/>
      <c r="D11308" s="46"/>
      <c r="E11308" s="46"/>
      <c r="F11308" s="46"/>
      <c r="G11308" s="46"/>
      <c r="H11308" s="14"/>
      <c r="I11308" s="14"/>
      <c r="J11308" s="14"/>
      <c r="K11308" s="14"/>
      <c r="L11308" s="22"/>
    </row>
    <row r="11309" spans="1:12" customFormat="1" ht="15" x14ac:dyDescent="0.25">
      <c r="A11309" s="46"/>
      <c r="B11309" s="46"/>
      <c r="C11309" s="46"/>
      <c r="D11309" s="46"/>
      <c r="E11309" s="46"/>
      <c r="F11309" s="46"/>
      <c r="G11309" s="46"/>
      <c r="H11309" s="14"/>
      <c r="I11309" s="14"/>
      <c r="J11309" s="14"/>
      <c r="K11309" s="14"/>
      <c r="L11309" s="22"/>
    </row>
    <row r="11310" spans="1:12" customFormat="1" ht="15" x14ac:dyDescent="0.25">
      <c r="A11310" s="46"/>
      <c r="B11310" s="46"/>
      <c r="C11310" s="46"/>
      <c r="D11310" s="46"/>
      <c r="E11310" s="46"/>
      <c r="F11310" s="46"/>
      <c r="G11310" s="46"/>
      <c r="H11310" s="14"/>
      <c r="I11310" s="14"/>
      <c r="J11310" s="14"/>
      <c r="K11310" s="14"/>
      <c r="L11310" s="22"/>
    </row>
    <row r="11311" spans="1:12" customFormat="1" ht="15" x14ac:dyDescent="0.25">
      <c r="A11311" s="46"/>
      <c r="B11311" s="46"/>
      <c r="C11311" s="46"/>
      <c r="D11311" s="46"/>
      <c r="E11311" s="46"/>
      <c r="F11311" s="46"/>
      <c r="G11311" s="46"/>
      <c r="H11311" s="14"/>
      <c r="I11311" s="14"/>
      <c r="J11311" s="14"/>
      <c r="K11311" s="14"/>
      <c r="L11311" s="22"/>
    </row>
    <row r="11312" spans="1:12" customFormat="1" ht="15" x14ac:dyDescent="0.25">
      <c r="A11312" s="46"/>
      <c r="B11312" s="46"/>
      <c r="C11312" s="46"/>
      <c r="D11312" s="46"/>
      <c r="E11312" s="46"/>
      <c r="F11312" s="46"/>
      <c r="G11312" s="46"/>
      <c r="H11312" s="14"/>
      <c r="I11312" s="14"/>
      <c r="J11312" s="14"/>
      <c r="K11312" s="14"/>
      <c r="L11312" s="22"/>
    </row>
    <row r="11313" spans="1:12" customFormat="1" ht="15" x14ac:dyDescent="0.25">
      <c r="A11313" s="46"/>
      <c r="B11313" s="46"/>
      <c r="C11313" s="46"/>
      <c r="D11313" s="46"/>
      <c r="E11313" s="46"/>
      <c r="F11313" s="46"/>
      <c r="G11313" s="46"/>
      <c r="H11313" s="14"/>
      <c r="I11313" s="14"/>
      <c r="J11313" s="14"/>
      <c r="K11313" s="14"/>
      <c r="L11313" s="22"/>
    </row>
    <row r="11314" spans="1:12" customFormat="1" ht="15" x14ac:dyDescent="0.25">
      <c r="A11314" s="46"/>
      <c r="B11314" s="46"/>
      <c r="C11314" s="46"/>
      <c r="D11314" s="46"/>
      <c r="E11314" s="46"/>
      <c r="F11314" s="46"/>
      <c r="G11314" s="46"/>
      <c r="H11314" s="14"/>
      <c r="I11314" s="14"/>
      <c r="J11314" s="14"/>
      <c r="K11314" s="14"/>
      <c r="L11314" s="22"/>
    </row>
    <row r="11315" spans="1:12" customFormat="1" ht="15" x14ac:dyDescent="0.25">
      <c r="A11315" s="46"/>
      <c r="B11315" s="46"/>
      <c r="C11315" s="46"/>
      <c r="D11315" s="46"/>
      <c r="E11315" s="46"/>
      <c r="F11315" s="46"/>
      <c r="G11315" s="46"/>
      <c r="H11315" s="14"/>
      <c r="I11315" s="14"/>
      <c r="J11315" s="14"/>
      <c r="K11315" s="14"/>
      <c r="L11315" s="22"/>
    </row>
    <row r="11316" spans="1:12" customFormat="1" ht="15" x14ac:dyDescent="0.25">
      <c r="A11316" s="46"/>
      <c r="B11316" s="46"/>
      <c r="C11316" s="46"/>
      <c r="D11316" s="46"/>
      <c r="E11316" s="46"/>
      <c r="F11316" s="46"/>
      <c r="G11316" s="46"/>
      <c r="H11316" s="14"/>
      <c r="I11316" s="14"/>
      <c r="J11316" s="14"/>
      <c r="K11316" s="14"/>
      <c r="L11316" s="22"/>
    </row>
    <row r="11317" spans="1:12" customFormat="1" ht="15" x14ac:dyDescent="0.25">
      <c r="A11317" s="46"/>
      <c r="B11317" s="46"/>
      <c r="C11317" s="46"/>
      <c r="D11317" s="46"/>
      <c r="E11317" s="46"/>
      <c r="F11317" s="46"/>
      <c r="G11317" s="46"/>
      <c r="H11317" s="14"/>
      <c r="I11317" s="14"/>
      <c r="J11317" s="14"/>
      <c r="K11317" s="14"/>
      <c r="L11317" s="22"/>
    </row>
    <row r="11318" spans="1:12" customFormat="1" ht="15" x14ac:dyDescent="0.25">
      <c r="A11318" s="46"/>
      <c r="B11318" s="46"/>
      <c r="C11318" s="46"/>
      <c r="D11318" s="46"/>
      <c r="E11318" s="46"/>
      <c r="F11318" s="46"/>
      <c r="G11318" s="46"/>
      <c r="H11318" s="14"/>
      <c r="I11318" s="14"/>
      <c r="J11318" s="14"/>
      <c r="K11318" s="14"/>
      <c r="L11318" s="22"/>
    </row>
    <row r="11319" spans="1:12" customFormat="1" ht="15" x14ac:dyDescent="0.25">
      <c r="A11319" s="46"/>
      <c r="B11319" s="46"/>
      <c r="C11319" s="46"/>
      <c r="D11319" s="46"/>
      <c r="E11319" s="46"/>
      <c r="F11319" s="46"/>
      <c r="G11319" s="46"/>
      <c r="H11319" s="14"/>
      <c r="I11319" s="14"/>
      <c r="J11319" s="14"/>
      <c r="K11319" s="14"/>
      <c r="L11319" s="22"/>
    </row>
    <row r="11320" spans="1:12" customFormat="1" ht="15" x14ac:dyDescent="0.25">
      <c r="A11320" s="46"/>
      <c r="B11320" s="46"/>
      <c r="C11320" s="46"/>
      <c r="D11320" s="46"/>
      <c r="E11320" s="46"/>
      <c r="F11320" s="46"/>
      <c r="G11320" s="46"/>
      <c r="H11320" s="14"/>
      <c r="I11320" s="14"/>
      <c r="J11320" s="14"/>
      <c r="K11320" s="14"/>
      <c r="L11320" s="22"/>
    </row>
    <row r="11321" spans="1:12" customFormat="1" ht="15" x14ac:dyDescent="0.25">
      <c r="A11321" s="46"/>
      <c r="B11321" s="46"/>
      <c r="C11321" s="46"/>
      <c r="D11321" s="46"/>
      <c r="E11321" s="46"/>
      <c r="F11321" s="46"/>
      <c r="G11321" s="46"/>
      <c r="H11321" s="14"/>
      <c r="I11321" s="14"/>
      <c r="J11321" s="14"/>
      <c r="K11321" s="14"/>
      <c r="L11321" s="22"/>
    </row>
    <row r="11322" spans="1:12" customFormat="1" ht="15" x14ac:dyDescent="0.25">
      <c r="A11322" s="46"/>
      <c r="B11322" s="46"/>
      <c r="C11322" s="46"/>
      <c r="D11322" s="46"/>
      <c r="E11322" s="46"/>
      <c r="F11322" s="46"/>
      <c r="G11322" s="46"/>
      <c r="H11322" s="14"/>
      <c r="I11322" s="14"/>
      <c r="J11322" s="14"/>
      <c r="K11322" s="14"/>
      <c r="L11322" s="22"/>
    </row>
    <row r="11323" spans="1:12" customFormat="1" ht="15" x14ac:dyDescent="0.25">
      <c r="A11323" s="46"/>
      <c r="B11323" s="46"/>
      <c r="C11323" s="46"/>
      <c r="D11323" s="46"/>
      <c r="E11323" s="46"/>
      <c r="F11323" s="46"/>
      <c r="G11323" s="46"/>
      <c r="H11323" s="14"/>
      <c r="I11323" s="14"/>
      <c r="J11323" s="14"/>
      <c r="K11323" s="14"/>
      <c r="L11323" s="22"/>
    </row>
    <row r="11324" spans="1:12" customFormat="1" ht="15" x14ac:dyDescent="0.25">
      <c r="A11324" s="46"/>
      <c r="B11324" s="46"/>
      <c r="C11324" s="46"/>
      <c r="D11324" s="46"/>
      <c r="E11324" s="46"/>
      <c r="F11324" s="46"/>
      <c r="G11324" s="46"/>
      <c r="H11324" s="14"/>
      <c r="I11324" s="14"/>
      <c r="J11324" s="14"/>
      <c r="K11324" s="14"/>
      <c r="L11324" s="22"/>
    </row>
    <row r="11325" spans="1:12" customFormat="1" ht="15" x14ac:dyDescent="0.25">
      <c r="A11325" s="46"/>
      <c r="B11325" s="46"/>
      <c r="C11325" s="46"/>
      <c r="D11325" s="46"/>
      <c r="E11325" s="46"/>
      <c r="F11325" s="46"/>
      <c r="G11325" s="46"/>
      <c r="H11325" s="14"/>
      <c r="I11325" s="14"/>
      <c r="J11325" s="14"/>
      <c r="K11325" s="14"/>
      <c r="L11325" s="22"/>
    </row>
    <row r="11326" spans="1:12" customFormat="1" ht="15" x14ac:dyDescent="0.25">
      <c r="A11326" s="46"/>
      <c r="B11326" s="46"/>
      <c r="C11326" s="46"/>
      <c r="D11326" s="46"/>
      <c r="E11326" s="46"/>
      <c r="F11326" s="46"/>
      <c r="G11326" s="46"/>
      <c r="H11326" s="14"/>
      <c r="I11326" s="14"/>
      <c r="J11326" s="14"/>
      <c r="K11326" s="14"/>
      <c r="L11326" s="22"/>
    </row>
    <row r="11327" spans="1:12" customFormat="1" ht="15" x14ac:dyDescent="0.25">
      <c r="A11327" s="46"/>
      <c r="B11327" s="46"/>
      <c r="C11327" s="46"/>
      <c r="D11327" s="46"/>
      <c r="E11327" s="46"/>
      <c r="F11327" s="46"/>
      <c r="G11327" s="46"/>
      <c r="H11327" s="14"/>
      <c r="I11327" s="14"/>
      <c r="J11327" s="14"/>
      <c r="K11327" s="14"/>
      <c r="L11327" s="22"/>
    </row>
    <row r="11328" spans="1:12" customFormat="1" ht="15" x14ac:dyDescent="0.25">
      <c r="A11328" s="46"/>
      <c r="B11328" s="46"/>
      <c r="C11328" s="46"/>
      <c r="D11328" s="46"/>
      <c r="E11328" s="46"/>
      <c r="F11328" s="46"/>
      <c r="G11328" s="46"/>
      <c r="H11328" s="14"/>
      <c r="I11328" s="14"/>
      <c r="J11328" s="14"/>
      <c r="K11328" s="14"/>
      <c r="L11328" s="22"/>
    </row>
    <row r="11329" spans="1:12" customFormat="1" ht="15" x14ac:dyDescent="0.25">
      <c r="A11329" s="46"/>
      <c r="B11329" s="46"/>
      <c r="C11329" s="46"/>
      <c r="D11329" s="46"/>
      <c r="E11329" s="46"/>
      <c r="F11329" s="46"/>
      <c r="G11329" s="46"/>
      <c r="H11329" s="14"/>
      <c r="I11329" s="14"/>
      <c r="J11329" s="14"/>
      <c r="K11329" s="14"/>
      <c r="L11329" s="22"/>
    </row>
    <row r="11330" spans="1:12" customFormat="1" ht="15" x14ac:dyDescent="0.25">
      <c r="A11330" s="46"/>
      <c r="B11330" s="46"/>
      <c r="C11330" s="46"/>
      <c r="D11330" s="46"/>
      <c r="E11330" s="46"/>
      <c r="F11330" s="46"/>
      <c r="G11330" s="46"/>
      <c r="H11330" s="14"/>
      <c r="I11330" s="14"/>
      <c r="J11330" s="14"/>
      <c r="K11330" s="14"/>
      <c r="L11330" s="22"/>
    </row>
    <row r="11331" spans="1:12" customFormat="1" ht="15" x14ac:dyDescent="0.25">
      <c r="A11331" s="46"/>
      <c r="B11331" s="46"/>
      <c r="C11331" s="46"/>
      <c r="D11331" s="46"/>
      <c r="E11331" s="46"/>
      <c r="F11331" s="46"/>
      <c r="G11331" s="46"/>
      <c r="H11331" s="14"/>
      <c r="I11331" s="14"/>
      <c r="J11331" s="14"/>
      <c r="K11331" s="14"/>
      <c r="L11331" s="22"/>
    </row>
    <row r="11332" spans="1:12" customFormat="1" ht="15" x14ac:dyDescent="0.25">
      <c r="A11332" s="46"/>
      <c r="B11332" s="46"/>
      <c r="C11332" s="46"/>
      <c r="D11332" s="46"/>
      <c r="E11332" s="46"/>
      <c r="F11332" s="46"/>
      <c r="G11332" s="46"/>
      <c r="H11332" s="14"/>
      <c r="I11332" s="14"/>
      <c r="J11332" s="14"/>
      <c r="K11332" s="14"/>
      <c r="L11332" s="22"/>
    </row>
    <row r="11333" spans="1:12" customFormat="1" ht="15" x14ac:dyDescent="0.25">
      <c r="A11333" s="46"/>
      <c r="B11333" s="46"/>
      <c r="C11333" s="46"/>
      <c r="D11333" s="46"/>
      <c r="E11333" s="46"/>
      <c r="F11333" s="46"/>
      <c r="G11333" s="46"/>
      <c r="H11333" s="14"/>
      <c r="I11333" s="14"/>
      <c r="J11333" s="14"/>
      <c r="K11333" s="14"/>
      <c r="L11333" s="22"/>
    </row>
    <row r="11334" spans="1:12" customFormat="1" ht="15" x14ac:dyDescent="0.25">
      <c r="A11334" s="46"/>
      <c r="B11334" s="46"/>
      <c r="C11334" s="46"/>
      <c r="D11334" s="46"/>
      <c r="E11334" s="46"/>
      <c r="F11334" s="46"/>
      <c r="G11334" s="46"/>
      <c r="H11334" s="14"/>
      <c r="I11334" s="14"/>
      <c r="J11334" s="14"/>
      <c r="K11334" s="14"/>
      <c r="L11334" s="22"/>
    </row>
    <row r="11335" spans="1:12" customFormat="1" ht="15" x14ac:dyDescent="0.25">
      <c r="A11335" s="46"/>
      <c r="B11335" s="46"/>
      <c r="C11335" s="46"/>
      <c r="D11335" s="46"/>
      <c r="E11335" s="46"/>
      <c r="F11335" s="46"/>
      <c r="G11335" s="46"/>
      <c r="H11335" s="14"/>
      <c r="I11335" s="14"/>
      <c r="J11335" s="14"/>
      <c r="K11335" s="14"/>
      <c r="L11335" s="22"/>
    </row>
    <row r="11336" spans="1:12" customFormat="1" ht="15" x14ac:dyDescent="0.25">
      <c r="A11336" s="46"/>
      <c r="B11336" s="46"/>
      <c r="C11336" s="46"/>
      <c r="D11336" s="46"/>
      <c r="E11336" s="46"/>
      <c r="F11336" s="46"/>
      <c r="G11336" s="46"/>
      <c r="H11336" s="14"/>
      <c r="I11336" s="14"/>
      <c r="J11336" s="14"/>
      <c r="K11336" s="14"/>
      <c r="L11336" s="22"/>
    </row>
    <row r="11337" spans="1:12" customFormat="1" ht="15" x14ac:dyDescent="0.25">
      <c r="A11337" s="46"/>
      <c r="B11337" s="46"/>
      <c r="C11337" s="46"/>
      <c r="D11337" s="46"/>
      <c r="E11337" s="46"/>
      <c r="F11337" s="46"/>
      <c r="G11337" s="46"/>
      <c r="H11337" s="14"/>
      <c r="I11337" s="14"/>
      <c r="J11337" s="14"/>
      <c r="K11337" s="14"/>
      <c r="L11337" s="22"/>
    </row>
    <row r="11338" spans="1:12" customFormat="1" ht="15" x14ac:dyDescent="0.25">
      <c r="A11338" s="46"/>
      <c r="B11338" s="46"/>
      <c r="C11338" s="46"/>
      <c r="D11338" s="46"/>
      <c r="E11338" s="46"/>
      <c r="F11338" s="46"/>
      <c r="G11338" s="46"/>
      <c r="H11338" s="14"/>
      <c r="I11338" s="14"/>
      <c r="J11338" s="14"/>
      <c r="K11338" s="14"/>
      <c r="L11338" s="22"/>
    </row>
    <row r="11339" spans="1:12" customFormat="1" ht="15" x14ac:dyDescent="0.25">
      <c r="A11339" s="46"/>
      <c r="B11339" s="46"/>
      <c r="C11339" s="46"/>
      <c r="D11339" s="46"/>
      <c r="E11339" s="46"/>
      <c r="F11339" s="46"/>
      <c r="G11339" s="46"/>
      <c r="H11339" s="14"/>
      <c r="I11339" s="14"/>
      <c r="J11339" s="14"/>
      <c r="K11339" s="14"/>
      <c r="L11339" s="22"/>
    </row>
    <row r="11340" spans="1:12" customFormat="1" ht="15" x14ac:dyDescent="0.25">
      <c r="A11340" s="46"/>
      <c r="B11340" s="46"/>
      <c r="C11340" s="46"/>
      <c r="D11340" s="46"/>
      <c r="E11340" s="46"/>
      <c r="F11340" s="46"/>
      <c r="G11340" s="46"/>
      <c r="H11340" s="14"/>
      <c r="I11340" s="14"/>
      <c r="J11340" s="14"/>
      <c r="K11340" s="14"/>
      <c r="L11340" s="22"/>
    </row>
    <row r="11341" spans="1:12" customFormat="1" ht="15" x14ac:dyDescent="0.25">
      <c r="A11341" s="46"/>
      <c r="B11341" s="46"/>
      <c r="C11341" s="46"/>
      <c r="D11341" s="46"/>
      <c r="E11341" s="46"/>
      <c r="F11341" s="46"/>
      <c r="G11341" s="46"/>
      <c r="H11341" s="14"/>
      <c r="I11341" s="14"/>
      <c r="J11341" s="14"/>
      <c r="K11341" s="14"/>
      <c r="L11341" s="22"/>
    </row>
    <row r="11342" spans="1:12" customFormat="1" ht="15" x14ac:dyDescent="0.25">
      <c r="A11342" s="46"/>
      <c r="B11342" s="46"/>
      <c r="C11342" s="46"/>
      <c r="D11342" s="46"/>
      <c r="E11342" s="46"/>
      <c r="F11342" s="46"/>
      <c r="G11342" s="46"/>
      <c r="H11342" s="14"/>
      <c r="I11342" s="14"/>
      <c r="J11342" s="14"/>
      <c r="K11342" s="14"/>
      <c r="L11342" s="22"/>
    </row>
    <row r="11343" spans="1:12" customFormat="1" ht="15" x14ac:dyDescent="0.25">
      <c r="A11343" s="46"/>
      <c r="B11343" s="46"/>
      <c r="C11343" s="46"/>
      <c r="D11343" s="46"/>
      <c r="E11343" s="46"/>
      <c r="F11343" s="46"/>
      <c r="G11343" s="46"/>
      <c r="H11343" s="14"/>
      <c r="I11343" s="14"/>
      <c r="J11343" s="14"/>
      <c r="K11343" s="14"/>
      <c r="L11343" s="22"/>
    </row>
    <row r="11344" spans="1:12" customFormat="1" ht="15" x14ac:dyDescent="0.25">
      <c r="A11344" s="46"/>
      <c r="B11344" s="46"/>
      <c r="C11344" s="46"/>
      <c r="D11344" s="46"/>
      <c r="E11344" s="46"/>
      <c r="F11344" s="46"/>
      <c r="G11344" s="46"/>
      <c r="H11344" s="14"/>
      <c r="I11344" s="14"/>
      <c r="J11344" s="14"/>
      <c r="K11344" s="14"/>
      <c r="L11344" s="22"/>
    </row>
    <row r="11345" spans="1:12" customFormat="1" ht="15" x14ac:dyDescent="0.25">
      <c r="A11345" s="46"/>
      <c r="B11345" s="46"/>
      <c r="C11345" s="46"/>
      <c r="D11345" s="46"/>
      <c r="E11345" s="46"/>
      <c r="F11345" s="46"/>
      <c r="G11345" s="46"/>
      <c r="H11345" s="14"/>
      <c r="I11345" s="14"/>
      <c r="J11345" s="14"/>
      <c r="K11345" s="14"/>
      <c r="L11345" s="22"/>
    </row>
    <row r="11346" spans="1:12" customFormat="1" ht="15" x14ac:dyDescent="0.25">
      <c r="A11346" s="46"/>
      <c r="B11346" s="46"/>
      <c r="C11346" s="46"/>
      <c r="D11346" s="46"/>
      <c r="E11346" s="46"/>
      <c r="F11346" s="46"/>
      <c r="G11346" s="46"/>
      <c r="H11346" s="14"/>
      <c r="I11346" s="14"/>
      <c r="J11346" s="14"/>
      <c r="K11346" s="14"/>
      <c r="L11346" s="22"/>
    </row>
    <row r="11347" spans="1:12" customFormat="1" ht="15" x14ac:dyDescent="0.25">
      <c r="A11347" s="46"/>
      <c r="B11347" s="46"/>
      <c r="C11347" s="46"/>
      <c r="D11347" s="46"/>
      <c r="E11347" s="46"/>
      <c r="F11347" s="46"/>
      <c r="G11347" s="46"/>
      <c r="H11347" s="14"/>
      <c r="I11347" s="14"/>
      <c r="J11347" s="14"/>
      <c r="K11347" s="14"/>
      <c r="L11347" s="22"/>
    </row>
    <row r="11348" spans="1:12" customFormat="1" ht="15" x14ac:dyDescent="0.25">
      <c r="A11348" s="46"/>
      <c r="B11348" s="46"/>
      <c r="C11348" s="46"/>
      <c r="D11348" s="46"/>
      <c r="E11348" s="46"/>
      <c r="F11348" s="46"/>
      <c r="G11348" s="46"/>
      <c r="H11348" s="14"/>
      <c r="I11348" s="14"/>
      <c r="J11348" s="14"/>
      <c r="K11348" s="14"/>
      <c r="L11348" s="22"/>
    </row>
    <row r="11349" spans="1:12" customFormat="1" ht="15" x14ac:dyDescent="0.25">
      <c r="A11349" s="46"/>
      <c r="B11349" s="46"/>
      <c r="C11349" s="46"/>
      <c r="D11349" s="46"/>
      <c r="E11349" s="46"/>
      <c r="F11349" s="46"/>
      <c r="G11349" s="46"/>
      <c r="H11349" s="14"/>
      <c r="I11349" s="14"/>
      <c r="J11349" s="14"/>
      <c r="K11349" s="14"/>
      <c r="L11349" s="22"/>
    </row>
    <row r="11350" spans="1:12" customFormat="1" ht="15" x14ac:dyDescent="0.25">
      <c r="A11350" s="46"/>
      <c r="B11350" s="46"/>
      <c r="C11350" s="46"/>
      <c r="D11350" s="46"/>
      <c r="E11350" s="46"/>
      <c r="F11350" s="46"/>
      <c r="G11350" s="46"/>
      <c r="H11350" s="14"/>
      <c r="I11350" s="14"/>
      <c r="J11350" s="14"/>
      <c r="K11350" s="14"/>
      <c r="L11350" s="22"/>
    </row>
    <row r="11351" spans="1:12" customFormat="1" ht="15" x14ac:dyDescent="0.25">
      <c r="A11351" s="46"/>
      <c r="B11351" s="46"/>
      <c r="C11351" s="46"/>
      <c r="D11351" s="46"/>
      <c r="E11351" s="46"/>
      <c r="F11351" s="46"/>
      <c r="G11351" s="46"/>
      <c r="H11351" s="14"/>
      <c r="I11351" s="14"/>
      <c r="J11351" s="14"/>
      <c r="K11351" s="14"/>
      <c r="L11351" s="22"/>
    </row>
    <row r="11352" spans="1:12" customFormat="1" ht="15" x14ac:dyDescent="0.25">
      <c r="A11352" s="46"/>
      <c r="B11352" s="46"/>
      <c r="C11352" s="46"/>
      <c r="D11352" s="46"/>
      <c r="E11352" s="46"/>
      <c r="F11352" s="46"/>
      <c r="G11352" s="46"/>
      <c r="H11352" s="14"/>
      <c r="I11352" s="14"/>
      <c r="J11352" s="14"/>
      <c r="K11352" s="14"/>
      <c r="L11352" s="22"/>
    </row>
    <row r="11353" spans="1:12" customFormat="1" ht="15" x14ac:dyDescent="0.25">
      <c r="A11353" s="46"/>
      <c r="B11353" s="46"/>
      <c r="C11353" s="46"/>
      <c r="D11353" s="46"/>
      <c r="E11353" s="46"/>
      <c r="F11353" s="46"/>
      <c r="G11353" s="46"/>
      <c r="H11353" s="14"/>
      <c r="I11353" s="14"/>
      <c r="J11353" s="14"/>
      <c r="K11353" s="14"/>
      <c r="L11353" s="22"/>
    </row>
    <row r="11354" spans="1:12" customFormat="1" ht="15" x14ac:dyDescent="0.25">
      <c r="A11354" s="46"/>
      <c r="B11354" s="46"/>
      <c r="C11354" s="46"/>
      <c r="D11354" s="46"/>
      <c r="E11354" s="46"/>
      <c r="F11354" s="46"/>
      <c r="G11354" s="46"/>
      <c r="H11354" s="14"/>
      <c r="I11354" s="14"/>
      <c r="J11354" s="14"/>
      <c r="K11354" s="14"/>
      <c r="L11354" s="22"/>
    </row>
    <row r="11355" spans="1:12" customFormat="1" ht="15" x14ac:dyDescent="0.25">
      <c r="A11355" s="46"/>
      <c r="B11355" s="46"/>
      <c r="C11355" s="46"/>
      <c r="D11355" s="46"/>
      <c r="E11355" s="46"/>
      <c r="F11355" s="46"/>
      <c r="G11355" s="46"/>
      <c r="H11355" s="14"/>
      <c r="I11355" s="14"/>
      <c r="J11355" s="14"/>
      <c r="K11355" s="14"/>
      <c r="L11355" s="22"/>
    </row>
    <row r="11356" spans="1:12" customFormat="1" ht="15" x14ac:dyDescent="0.25">
      <c r="A11356" s="46"/>
      <c r="B11356" s="46"/>
      <c r="C11356" s="46"/>
      <c r="D11356" s="46"/>
      <c r="E11356" s="46"/>
      <c r="F11356" s="46"/>
      <c r="G11356" s="46"/>
      <c r="H11356" s="14"/>
      <c r="I11356" s="14"/>
      <c r="J11356" s="14"/>
      <c r="K11356" s="14"/>
      <c r="L11356" s="22"/>
    </row>
    <row r="11357" spans="1:12" customFormat="1" ht="15" x14ac:dyDescent="0.25">
      <c r="A11357" s="46"/>
      <c r="B11357" s="46"/>
      <c r="C11357" s="46"/>
      <c r="D11357" s="46"/>
      <c r="E11357" s="46"/>
      <c r="F11357" s="46"/>
      <c r="G11357" s="46"/>
      <c r="H11357" s="14"/>
      <c r="I11357" s="14"/>
      <c r="J11357" s="14"/>
      <c r="K11357" s="14"/>
      <c r="L11357" s="22"/>
    </row>
    <row r="11358" spans="1:12" customFormat="1" ht="15" x14ac:dyDescent="0.25">
      <c r="A11358" s="46"/>
      <c r="B11358" s="46"/>
      <c r="C11358" s="46"/>
      <c r="D11358" s="46"/>
      <c r="E11358" s="46"/>
      <c r="F11358" s="46"/>
      <c r="G11358" s="46"/>
      <c r="H11358" s="14"/>
      <c r="I11358" s="14"/>
      <c r="J11358" s="14"/>
      <c r="K11358" s="14"/>
      <c r="L11358" s="22"/>
    </row>
    <row r="11359" spans="1:12" customFormat="1" ht="15" x14ac:dyDescent="0.25">
      <c r="A11359" s="46"/>
      <c r="B11359" s="46"/>
      <c r="C11359" s="46"/>
      <c r="D11359" s="46"/>
      <c r="E11359" s="46"/>
      <c r="F11359" s="46"/>
      <c r="G11359" s="46"/>
      <c r="H11359" s="14"/>
      <c r="I11359" s="14"/>
      <c r="J11359" s="14"/>
      <c r="K11359" s="14"/>
      <c r="L11359" s="22"/>
    </row>
    <row r="11360" spans="1:12" customFormat="1" ht="15" x14ac:dyDescent="0.25">
      <c r="A11360" s="46"/>
      <c r="B11360" s="46"/>
      <c r="C11360" s="46"/>
      <c r="D11360" s="46"/>
      <c r="E11360" s="46"/>
      <c r="F11360" s="46"/>
      <c r="G11360" s="46"/>
      <c r="H11360" s="14"/>
      <c r="I11360" s="14"/>
      <c r="J11360" s="14"/>
      <c r="K11360" s="14"/>
      <c r="L11360" s="22"/>
    </row>
    <row r="11361" spans="1:12" customFormat="1" ht="15" x14ac:dyDescent="0.25">
      <c r="A11361" s="46"/>
      <c r="B11361" s="46"/>
      <c r="C11361" s="46"/>
      <c r="D11361" s="46"/>
      <c r="E11361" s="46"/>
      <c r="F11361" s="46"/>
      <c r="G11361" s="46"/>
      <c r="H11361" s="14"/>
      <c r="I11361" s="14"/>
      <c r="J11361" s="14"/>
      <c r="K11361" s="14"/>
      <c r="L11361" s="22"/>
    </row>
    <row r="11362" spans="1:12" customFormat="1" ht="15" x14ac:dyDescent="0.25">
      <c r="A11362" s="46"/>
      <c r="B11362" s="46"/>
      <c r="C11362" s="46"/>
      <c r="D11362" s="46"/>
      <c r="E11362" s="46"/>
      <c r="F11362" s="46"/>
      <c r="G11362" s="46"/>
      <c r="H11362" s="14"/>
      <c r="I11362" s="14"/>
      <c r="J11362" s="14"/>
      <c r="K11362" s="14"/>
      <c r="L11362" s="22"/>
    </row>
    <row r="11363" spans="1:12" customFormat="1" ht="15" x14ac:dyDescent="0.25">
      <c r="A11363" s="46"/>
      <c r="B11363" s="46"/>
      <c r="C11363" s="46"/>
      <c r="D11363" s="46"/>
      <c r="E11363" s="46"/>
      <c r="F11363" s="46"/>
      <c r="G11363" s="46"/>
      <c r="H11363" s="14"/>
      <c r="I11363" s="14"/>
      <c r="J11363" s="14"/>
      <c r="K11363" s="14"/>
      <c r="L11363" s="22"/>
    </row>
    <row r="11364" spans="1:12" customFormat="1" ht="15" x14ac:dyDescent="0.25">
      <c r="A11364" s="46"/>
      <c r="B11364" s="46"/>
      <c r="C11364" s="46"/>
      <c r="D11364" s="46"/>
      <c r="E11364" s="46"/>
      <c r="F11364" s="46"/>
      <c r="G11364" s="46"/>
      <c r="H11364" s="14"/>
      <c r="I11364" s="14"/>
      <c r="J11364" s="14"/>
      <c r="K11364" s="14"/>
      <c r="L11364" s="22"/>
    </row>
    <row r="11365" spans="1:12" customFormat="1" ht="15" x14ac:dyDescent="0.25">
      <c r="A11365" s="46"/>
      <c r="B11365" s="46"/>
      <c r="C11365" s="46"/>
      <c r="D11365" s="46"/>
      <c r="E11365" s="46"/>
      <c r="F11365" s="46"/>
      <c r="G11365" s="46"/>
      <c r="H11365" s="14"/>
      <c r="I11365" s="14"/>
      <c r="J11365" s="14"/>
      <c r="K11365" s="14"/>
      <c r="L11365" s="22"/>
    </row>
    <row r="11366" spans="1:12" customFormat="1" ht="15" x14ac:dyDescent="0.25">
      <c r="A11366" s="46"/>
      <c r="B11366" s="46"/>
      <c r="C11366" s="46"/>
      <c r="D11366" s="46"/>
      <c r="E11366" s="46"/>
      <c r="F11366" s="46"/>
      <c r="G11366" s="46"/>
      <c r="H11366" s="14"/>
      <c r="I11366" s="14"/>
      <c r="J11366" s="14"/>
      <c r="K11366" s="14"/>
      <c r="L11366" s="22"/>
    </row>
    <row r="11367" spans="1:12" customFormat="1" ht="15" x14ac:dyDescent="0.25">
      <c r="A11367" s="46"/>
      <c r="B11367" s="46"/>
      <c r="C11367" s="46"/>
      <c r="D11367" s="46"/>
      <c r="E11367" s="46"/>
      <c r="F11367" s="46"/>
      <c r="G11367" s="46"/>
      <c r="H11367" s="14"/>
      <c r="I11367" s="14"/>
      <c r="J11367" s="14"/>
      <c r="K11367" s="14"/>
      <c r="L11367" s="22"/>
    </row>
    <row r="11368" spans="1:12" customFormat="1" ht="15" x14ac:dyDescent="0.25">
      <c r="A11368" s="46"/>
      <c r="B11368" s="46"/>
      <c r="C11368" s="46"/>
      <c r="D11368" s="46"/>
      <c r="E11368" s="46"/>
      <c r="F11368" s="46"/>
      <c r="G11368" s="46"/>
      <c r="H11368" s="14"/>
      <c r="I11368" s="14"/>
      <c r="J11368" s="14"/>
      <c r="K11368" s="14"/>
      <c r="L11368" s="22"/>
    </row>
    <row r="11369" spans="1:12" customFormat="1" ht="15" x14ac:dyDescent="0.25">
      <c r="A11369" s="46"/>
      <c r="B11369" s="46"/>
      <c r="C11369" s="46"/>
      <c r="D11369" s="46"/>
      <c r="E11369" s="46"/>
      <c r="F11369" s="46"/>
      <c r="G11369" s="46"/>
      <c r="H11369" s="14"/>
      <c r="I11369" s="14"/>
      <c r="J11369" s="14"/>
      <c r="K11369" s="14"/>
      <c r="L11369" s="22"/>
    </row>
    <row r="11370" spans="1:12" customFormat="1" ht="15" x14ac:dyDescent="0.25">
      <c r="A11370" s="46"/>
      <c r="B11370" s="46"/>
      <c r="C11370" s="46"/>
      <c r="D11370" s="46"/>
      <c r="E11370" s="46"/>
      <c r="F11370" s="46"/>
      <c r="G11370" s="46"/>
      <c r="H11370" s="14"/>
      <c r="I11370" s="14"/>
      <c r="J11370" s="14"/>
      <c r="K11370" s="14"/>
      <c r="L11370" s="22"/>
    </row>
    <row r="11371" spans="1:12" customFormat="1" ht="15" x14ac:dyDescent="0.25">
      <c r="A11371" s="46"/>
      <c r="B11371" s="46"/>
      <c r="C11371" s="46"/>
      <c r="D11371" s="46"/>
      <c r="E11371" s="46"/>
      <c r="F11371" s="46"/>
      <c r="G11371" s="46"/>
      <c r="H11371" s="14"/>
      <c r="I11371" s="14"/>
      <c r="J11371" s="14"/>
      <c r="K11371" s="14"/>
      <c r="L11371" s="22"/>
    </row>
    <row r="11372" spans="1:12" customFormat="1" ht="15" x14ac:dyDescent="0.25">
      <c r="A11372" s="46"/>
      <c r="B11372" s="46"/>
      <c r="C11372" s="46"/>
      <c r="D11372" s="46"/>
      <c r="E11372" s="46"/>
      <c r="F11372" s="46"/>
      <c r="G11372" s="46"/>
      <c r="H11372" s="14"/>
      <c r="I11372" s="14"/>
      <c r="J11372" s="14"/>
      <c r="K11372" s="14"/>
      <c r="L11372" s="22"/>
    </row>
    <row r="11373" spans="1:12" customFormat="1" ht="15" x14ac:dyDescent="0.25">
      <c r="A11373" s="46"/>
      <c r="B11373" s="46"/>
      <c r="C11373" s="46"/>
      <c r="D11373" s="46"/>
      <c r="E11373" s="46"/>
      <c r="F11373" s="46"/>
      <c r="G11373" s="46"/>
      <c r="H11373" s="14"/>
      <c r="I11373" s="14"/>
      <c r="J11373" s="14"/>
      <c r="K11373" s="14"/>
      <c r="L11373" s="22"/>
    </row>
    <row r="11374" spans="1:12" customFormat="1" ht="15" x14ac:dyDescent="0.25">
      <c r="A11374" s="46"/>
      <c r="B11374" s="46"/>
      <c r="C11374" s="46"/>
      <c r="D11374" s="46"/>
      <c r="E11374" s="46"/>
      <c r="F11374" s="46"/>
      <c r="G11374" s="46"/>
      <c r="H11374" s="14"/>
      <c r="I11374" s="14"/>
      <c r="J11374" s="14"/>
      <c r="K11374" s="14"/>
      <c r="L11374" s="22"/>
    </row>
    <row r="11375" spans="1:12" customFormat="1" ht="15" x14ac:dyDescent="0.25">
      <c r="A11375" s="46"/>
      <c r="B11375" s="46"/>
      <c r="C11375" s="46"/>
      <c r="D11375" s="46"/>
      <c r="E11375" s="46"/>
      <c r="F11375" s="46"/>
      <c r="G11375" s="46"/>
      <c r="H11375" s="14"/>
      <c r="I11375" s="14"/>
      <c r="J11375" s="14"/>
      <c r="K11375" s="14"/>
      <c r="L11375" s="22"/>
    </row>
    <row r="11376" spans="1:12" customFormat="1" ht="15" x14ac:dyDescent="0.25">
      <c r="A11376" s="46"/>
      <c r="B11376" s="46"/>
      <c r="C11376" s="46"/>
      <c r="D11376" s="46"/>
      <c r="E11376" s="46"/>
      <c r="F11376" s="46"/>
      <c r="G11376" s="46"/>
      <c r="H11376" s="14"/>
      <c r="I11376" s="14"/>
      <c r="J11376" s="14"/>
      <c r="K11376" s="14"/>
      <c r="L11376" s="22"/>
    </row>
    <row r="11377" spans="1:12" customFormat="1" ht="15" x14ac:dyDescent="0.25">
      <c r="A11377" s="46"/>
      <c r="B11377" s="46"/>
      <c r="C11377" s="46"/>
      <c r="D11377" s="46"/>
      <c r="E11377" s="46"/>
      <c r="F11377" s="46"/>
      <c r="G11377" s="46"/>
      <c r="H11377" s="14"/>
      <c r="I11377" s="14"/>
      <c r="J11377" s="14"/>
      <c r="K11377" s="14"/>
      <c r="L11377" s="22"/>
    </row>
    <row r="11378" spans="1:12" customFormat="1" ht="15" x14ac:dyDescent="0.25">
      <c r="A11378" s="46"/>
      <c r="B11378" s="46"/>
      <c r="C11378" s="46"/>
      <c r="D11378" s="46"/>
      <c r="E11378" s="46"/>
      <c r="F11378" s="46"/>
      <c r="G11378" s="46"/>
      <c r="H11378" s="14"/>
      <c r="I11378" s="14"/>
      <c r="J11378" s="14"/>
      <c r="K11378" s="14"/>
      <c r="L11378" s="22"/>
    </row>
    <row r="11379" spans="1:12" customFormat="1" ht="15" x14ac:dyDescent="0.25">
      <c r="A11379" s="46"/>
      <c r="B11379" s="46"/>
      <c r="C11379" s="46"/>
      <c r="D11379" s="46"/>
      <c r="E11379" s="46"/>
      <c r="F11379" s="46"/>
      <c r="G11379" s="46"/>
      <c r="H11379" s="14"/>
      <c r="I11379" s="14"/>
      <c r="J11379" s="14"/>
      <c r="K11379" s="14"/>
      <c r="L11379" s="22"/>
    </row>
    <row r="11380" spans="1:12" customFormat="1" ht="15" x14ac:dyDescent="0.25">
      <c r="A11380" s="46"/>
      <c r="B11380" s="46"/>
      <c r="C11380" s="46"/>
      <c r="D11380" s="46"/>
      <c r="E11380" s="46"/>
      <c r="F11380" s="46"/>
      <c r="G11380" s="46"/>
      <c r="H11380" s="14"/>
      <c r="I11380" s="14"/>
      <c r="J11380" s="14"/>
      <c r="K11380" s="14"/>
      <c r="L11380" s="22"/>
    </row>
    <row r="11381" spans="1:12" customFormat="1" ht="15" x14ac:dyDescent="0.25">
      <c r="A11381" s="46"/>
      <c r="B11381" s="46"/>
      <c r="C11381" s="46"/>
      <c r="D11381" s="46"/>
      <c r="E11381" s="46"/>
      <c r="F11381" s="46"/>
      <c r="G11381" s="46"/>
      <c r="H11381" s="14"/>
      <c r="I11381" s="14"/>
      <c r="J11381" s="14"/>
      <c r="K11381" s="14"/>
      <c r="L11381" s="22"/>
    </row>
    <row r="11382" spans="1:12" customFormat="1" ht="15" x14ac:dyDescent="0.25">
      <c r="A11382" s="46"/>
      <c r="B11382" s="46"/>
      <c r="C11382" s="46"/>
      <c r="D11382" s="46"/>
      <c r="E11382" s="46"/>
      <c r="F11382" s="46"/>
      <c r="G11382" s="46"/>
      <c r="H11382" s="14"/>
      <c r="I11382" s="14"/>
      <c r="J11382" s="14"/>
      <c r="K11382" s="14"/>
      <c r="L11382" s="22"/>
    </row>
    <row r="11383" spans="1:12" customFormat="1" ht="15" x14ac:dyDescent="0.25">
      <c r="A11383" s="46"/>
      <c r="B11383" s="46"/>
      <c r="C11383" s="46"/>
      <c r="D11383" s="46"/>
      <c r="E11383" s="46"/>
      <c r="F11383" s="46"/>
      <c r="G11383" s="46"/>
      <c r="H11383" s="14"/>
      <c r="I11383" s="14"/>
      <c r="J11383" s="14"/>
      <c r="K11383" s="14"/>
      <c r="L11383" s="22"/>
    </row>
    <row r="11384" spans="1:12" customFormat="1" ht="15" x14ac:dyDescent="0.25">
      <c r="A11384" s="46"/>
      <c r="B11384" s="46"/>
      <c r="C11384" s="46"/>
      <c r="D11384" s="46"/>
      <c r="E11384" s="46"/>
      <c r="F11384" s="46"/>
      <c r="G11384" s="46"/>
      <c r="H11384" s="14"/>
      <c r="I11384" s="14"/>
      <c r="J11384" s="14"/>
      <c r="K11384" s="14"/>
      <c r="L11384" s="22"/>
    </row>
    <row r="11385" spans="1:12" customFormat="1" ht="15" x14ac:dyDescent="0.25">
      <c r="A11385" s="46"/>
      <c r="B11385" s="46"/>
      <c r="C11385" s="46"/>
      <c r="D11385" s="46"/>
      <c r="E11385" s="46"/>
      <c r="F11385" s="46"/>
      <c r="G11385" s="46"/>
      <c r="H11385" s="14"/>
      <c r="I11385" s="14"/>
      <c r="J11385" s="14"/>
      <c r="K11385" s="14"/>
      <c r="L11385" s="22"/>
    </row>
    <row r="11386" spans="1:12" customFormat="1" ht="15" x14ac:dyDescent="0.25">
      <c r="A11386" s="46"/>
      <c r="B11386" s="46"/>
      <c r="C11386" s="46"/>
      <c r="D11386" s="46"/>
      <c r="E11386" s="46"/>
      <c r="F11386" s="46"/>
      <c r="G11386" s="46"/>
      <c r="H11386" s="14"/>
      <c r="I11386" s="14"/>
      <c r="J11386" s="14"/>
      <c r="K11386" s="14"/>
      <c r="L11386" s="22"/>
    </row>
    <row r="11387" spans="1:12" customFormat="1" ht="15" x14ac:dyDescent="0.25">
      <c r="A11387" s="46"/>
      <c r="B11387" s="46"/>
      <c r="C11387" s="46"/>
      <c r="D11387" s="46"/>
      <c r="E11387" s="46"/>
      <c r="F11387" s="46"/>
      <c r="G11387" s="46"/>
      <c r="H11387" s="14"/>
      <c r="I11387" s="14"/>
      <c r="J11387" s="14"/>
      <c r="K11387" s="14"/>
      <c r="L11387" s="22"/>
    </row>
    <row r="11388" spans="1:12" customFormat="1" ht="15" x14ac:dyDescent="0.25">
      <c r="A11388" s="46"/>
      <c r="B11388" s="46"/>
      <c r="C11388" s="46"/>
      <c r="D11388" s="46"/>
      <c r="E11388" s="46"/>
      <c r="F11388" s="46"/>
      <c r="G11388" s="46"/>
      <c r="H11388" s="14"/>
      <c r="I11388" s="14"/>
      <c r="J11388" s="14"/>
      <c r="K11388" s="14"/>
      <c r="L11388" s="22"/>
    </row>
    <row r="11389" spans="1:12" customFormat="1" ht="15" x14ac:dyDescent="0.25">
      <c r="A11389" s="46"/>
      <c r="B11389" s="46"/>
      <c r="C11389" s="46"/>
      <c r="D11389" s="46"/>
      <c r="E11389" s="46"/>
      <c r="F11389" s="46"/>
      <c r="G11389" s="46"/>
      <c r="H11389" s="14"/>
      <c r="I11389" s="14"/>
      <c r="J11389" s="14"/>
      <c r="K11389" s="14"/>
      <c r="L11389" s="22"/>
    </row>
    <row r="11390" spans="1:12" customFormat="1" ht="15" x14ac:dyDescent="0.25">
      <c r="A11390" s="46"/>
      <c r="B11390" s="46"/>
      <c r="C11390" s="46"/>
      <c r="D11390" s="46"/>
      <c r="E11390" s="46"/>
      <c r="F11390" s="46"/>
      <c r="G11390" s="46"/>
      <c r="H11390" s="14"/>
      <c r="I11390" s="14"/>
      <c r="J11390" s="14"/>
      <c r="K11390" s="14"/>
      <c r="L11390" s="22"/>
    </row>
    <row r="11391" spans="1:12" customFormat="1" ht="15" x14ac:dyDescent="0.25">
      <c r="A11391" s="46"/>
      <c r="B11391" s="46"/>
      <c r="C11391" s="46"/>
      <c r="D11391" s="46"/>
      <c r="E11391" s="46"/>
      <c r="F11391" s="46"/>
      <c r="G11391" s="46"/>
      <c r="H11391" s="14"/>
      <c r="I11391" s="14"/>
      <c r="J11391" s="14"/>
      <c r="K11391" s="14"/>
      <c r="L11391" s="22"/>
    </row>
    <row r="11392" spans="1:12" customFormat="1" ht="15" x14ac:dyDescent="0.25">
      <c r="A11392" s="46"/>
      <c r="B11392" s="46"/>
      <c r="C11392" s="46"/>
      <c r="D11392" s="46"/>
      <c r="E11392" s="46"/>
      <c r="F11392" s="46"/>
      <c r="G11392" s="46"/>
      <c r="H11392" s="14"/>
      <c r="I11392" s="14"/>
      <c r="J11392" s="14"/>
      <c r="K11392" s="14"/>
      <c r="L11392" s="22"/>
    </row>
    <row r="11393" spans="1:12" customFormat="1" ht="15" x14ac:dyDescent="0.25">
      <c r="A11393" s="46"/>
      <c r="B11393" s="46"/>
      <c r="C11393" s="46"/>
      <c r="D11393" s="46"/>
      <c r="E11393" s="46"/>
      <c r="F11393" s="46"/>
      <c r="G11393" s="46"/>
      <c r="H11393" s="14"/>
      <c r="I11393" s="14"/>
      <c r="J11393" s="14"/>
      <c r="K11393" s="14"/>
      <c r="L11393" s="22"/>
    </row>
    <row r="11394" spans="1:12" customFormat="1" ht="15" x14ac:dyDescent="0.25">
      <c r="A11394" s="46"/>
      <c r="B11394" s="46"/>
      <c r="C11394" s="46"/>
      <c r="D11394" s="46"/>
      <c r="E11394" s="46"/>
      <c r="F11394" s="46"/>
      <c r="G11394" s="46"/>
      <c r="H11394" s="14"/>
      <c r="I11394" s="14"/>
      <c r="J11394" s="14"/>
      <c r="K11394" s="14"/>
      <c r="L11394" s="22"/>
    </row>
    <row r="11395" spans="1:12" customFormat="1" ht="15" x14ac:dyDescent="0.25">
      <c r="A11395" s="46"/>
      <c r="B11395" s="46"/>
      <c r="C11395" s="46"/>
      <c r="D11395" s="46"/>
      <c r="E11395" s="46"/>
      <c r="F11395" s="46"/>
      <c r="G11395" s="46"/>
      <c r="H11395" s="14"/>
      <c r="I11395" s="14"/>
      <c r="J11395" s="14"/>
      <c r="K11395" s="14"/>
      <c r="L11395" s="22"/>
    </row>
    <row r="11396" spans="1:12" customFormat="1" ht="15" x14ac:dyDescent="0.25">
      <c r="A11396" s="46"/>
      <c r="B11396" s="46"/>
      <c r="C11396" s="46"/>
      <c r="D11396" s="46"/>
      <c r="E11396" s="46"/>
      <c r="F11396" s="46"/>
      <c r="G11396" s="46"/>
      <c r="H11396" s="14"/>
      <c r="I11396" s="14"/>
      <c r="J11396" s="14"/>
      <c r="K11396" s="14"/>
      <c r="L11396" s="22"/>
    </row>
    <row r="11397" spans="1:12" customFormat="1" ht="15" x14ac:dyDescent="0.25">
      <c r="A11397" s="46"/>
      <c r="B11397" s="46"/>
      <c r="C11397" s="46"/>
      <c r="D11397" s="46"/>
      <c r="E11397" s="46"/>
      <c r="F11397" s="46"/>
      <c r="G11397" s="46"/>
      <c r="H11397" s="14"/>
      <c r="I11397" s="14"/>
      <c r="J11397" s="14"/>
      <c r="K11397" s="14"/>
      <c r="L11397" s="22"/>
    </row>
    <row r="11398" spans="1:12" customFormat="1" ht="15" x14ac:dyDescent="0.25">
      <c r="A11398" s="46"/>
      <c r="B11398" s="46"/>
      <c r="C11398" s="46"/>
      <c r="D11398" s="46"/>
      <c r="E11398" s="46"/>
      <c r="F11398" s="46"/>
      <c r="G11398" s="46"/>
      <c r="H11398" s="14"/>
      <c r="I11398" s="14"/>
      <c r="J11398" s="14"/>
      <c r="K11398" s="14"/>
      <c r="L11398" s="22"/>
    </row>
    <row r="11399" spans="1:12" customFormat="1" ht="15" x14ac:dyDescent="0.25">
      <c r="A11399" s="46"/>
      <c r="B11399" s="46"/>
      <c r="C11399" s="46"/>
      <c r="D11399" s="46"/>
      <c r="E11399" s="46"/>
      <c r="F11399" s="46"/>
      <c r="G11399" s="46"/>
      <c r="H11399" s="14"/>
      <c r="I11399" s="14"/>
      <c r="J11399" s="14"/>
      <c r="K11399" s="14"/>
      <c r="L11399" s="22"/>
    </row>
    <row r="11400" spans="1:12" customFormat="1" ht="15" x14ac:dyDescent="0.25">
      <c r="A11400" s="46"/>
      <c r="B11400" s="46"/>
      <c r="C11400" s="46"/>
      <c r="D11400" s="46"/>
      <c r="E11400" s="46"/>
      <c r="F11400" s="46"/>
      <c r="G11400" s="46"/>
      <c r="H11400" s="14"/>
      <c r="I11400" s="14"/>
      <c r="J11400" s="14"/>
      <c r="K11400" s="14"/>
      <c r="L11400" s="22"/>
    </row>
    <row r="11401" spans="1:12" customFormat="1" ht="15" x14ac:dyDescent="0.25">
      <c r="A11401" s="46"/>
      <c r="B11401" s="46"/>
      <c r="C11401" s="46"/>
      <c r="D11401" s="46"/>
      <c r="E11401" s="46"/>
      <c r="F11401" s="46"/>
      <c r="G11401" s="46"/>
      <c r="H11401" s="14"/>
      <c r="I11401" s="14"/>
      <c r="J11401" s="14"/>
      <c r="K11401" s="14"/>
      <c r="L11401" s="22"/>
    </row>
    <row r="11402" spans="1:12" customFormat="1" ht="15" x14ac:dyDescent="0.25">
      <c r="A11402" s="46"/>
      <c r="B11402" s="46"/>
      <c r="C11402" s="46"/>
      <c r="D11402" s="46"/>
      <c r="E11402" s="46"/>
      <c r="F11402" s="46"/>
      <c r="G11402" s="46"/>
      <c r="H11402" s="14"/>
      <c r="I11402" s="14"/>
      <c r="J11402" s="14"/>
      <c r="K11402" s="14"/>
      <c r="L11402" s="22"/>
    </row>
    <row r="11403" spans="1:12" customFormat="1" ht="15" x14ac:dyDescent="0.25">
      <c r="A11403" s="46"/>
      <c r="B11403" s="46"/>
      <c r="C11403" s="46"/>
      <c r="D11403" s="46"/>
      <c r="E11403" s="46"/>
      <c r="F11403" s="46"/>
      <c r="G11403" s="46"/>
      <c r="H11403" s="14"/>
      <c r="I11403" s="14"/>
      <c r="J11403" s="14"/>
      <c r="K11403" s="14"/>
      <c r="L11403" s="22"/>
    </row>
    <row r="11404" spans="1:12" customFormat="1" ht="15" x14ac:dyDescent="0.25">
      <c r="A11404" s="46"/>
      <c r="B11404" s="46"/>
      <c r="C11404" s="46"/>
      <c r="D11404" s="46"/>
      <c r="E11404" s="46"/>
      <c r="F11404" s="46"/>
      <c r="G11404" s="46"/>
      <c r="H11404" s="14"/>
      <c r="I11404" s="14"/>
      <c r="J11404" s="14"/>
      <c r="K11404" s="14"/>
      <c r="L11404" s="22"/>
    </row>
    <row r="11405" spans="1:12" customFormat="1" ht="15" x14ac:dyDescent="0.25">
      <c r="A11405" s="46"/>
      <c r="B11405" s="46"/>
      <c r="C11405" s="46"/>
      <c r="D11405" s="46"/>
      <c r="E11405" s="46"/>
      <c r="F11405" s="46"/>
      <c r="G11405" s="46"/>
      <c r="H11405" s="14"/>
      <c r="I11405" s="14"/>
      <c r="J11405" s="14"/>
      <c r="K11405" s="14"/>
      <c r="L11405" s="22"/>
    </row>
    <row r="11406" spans="1:12" customFormat="1" ht="15" x14ac:dyDescent="0.25">
      <c r="A11406" s="46"/>
      <c r="B11406" s="46"/>
      <c r="C11406" s="46"/>
      <c r="D11406" s="46"/>
      <c r="E11406" s="46"/>
      <c r="F11406" s="46"/>
      <c r="G11406" s="46"/>
      <c r="H11406" s="14"/>
      <c r="I11406" s="14"/>
      <c r="J11406" s="14"/>
      <c r="K11406" s="14"/>
      <c r="L11406" s="22"/>
    </row>
    <row r="11407" spans="1:12" customFormat="1" ht="15" x14ac:dyDescent="0.25">
      <c r="A11407" s="46"/>
      <c r="B11407" s="46"/>
      <c r="C11407" s="46"/>
      <c r="D11407" s="46"/>
      <c r="E11407" s="46"/>
      <c r="F11407" s="46"/>
      <c r="G11407" s="46"/>
      <c r="H11407" s="14"/>
      <c r="I11407" s="14"/>
      <c r="J11407" s="14"/>
      <c r="K11407" s="14"/>
      <c r="L11407" s="22"/>
    </row>
    <row r="11408" spans="1:12" customFormat="1" ht="15" x14ac:dyDescent="0.25">
      <c r="A11408" s="46"/>
      <c r="B11408" s="46"/>
      <c r="C11408" s="46"/>
      <c r="D11408" s="46"/>
      <c r="E11408" s="46"/>
      <c r="F11408" s="46"/>
      <c r="G11408" s="46"/>
      <c r="H11408" s="14"/>
      <c r="I11408" s="14"/>
      <c r="J11408" s="14"/>
      <c r="K11408" s="14"/>
      <c r="L11408" s="22"/>
    </row>
    <row r="11409" spans="1:12" customFormat="1" ht="15" x14ac:dyDescent="0.25">
      <c r="A11409" s="46"/>
      <c r="B11409" s="46"/>
      <c r="C11409" s="46"/>
      <c r="D11409" s="46"/>
      <c r="E11409" s="46"/>
      <c r="F11409" s="46"/>
      <c r="G11409" s="46"/>
      <c r="H11409" s="14"/>
      <c r="I11409" s="14"/>
      <c r="J11409" s="14"/>
      <c r="K11409" s="14"/>
      <c r="L11409" s="22"/>
    </row>
    <row r="11410" spans="1:12" customFormat="1" ht="15" x14ac:dyDescent="0.25">
      <c r="A11410" s="46"/>
      <c r="B11410" s="46"/>
      <c r="C11410" s="46"/>
      <c r="D11410" s="46"/>
      <c r="E11410" s="46"/>
      <c r="F11410" s="46"/>
      <c r="G11410" s="46"/>
      <c r="H11410" s="14"/>
      <c r="I11410" s="14"/>
      <c r="J11410" s="14"/>
      <c r="K11410" s="14"/>
      <c r="L11410" s="22"/>
    </row>
    <row r="11411" spans="1:12" customFormat="1" ht="15" x14ac:dyDescent="0.25">
      <c r="A11411" s="46"/>
      <c r="B11411" s="46"/>
      <c r="C11411" s="46"/>
      <c r="D11411" s="46"/>
      <c r="E11411" s="46"/>
      <c r="F11411" s="46"/>
      <c r="G11411" s="46"/>
      <c r="H11411" s="14"/>
      <c r="I11411" s="14"/>
      <c r="J11411" s="14"/>
      <c r="K11411" s="14"/>
      <c r="L11411" s="22"/>
    </row>
    <row r="11412" spans="1:12" customFormat="1" ht="15" x14ac:dyDescent="0.25">
      <c r="A11412" s="46"/>
      <c r="B11412" s="46"/>
      <c r="C11412" s="46"/>
      <c r="D11412" s="46"/>
      <c r="E11412" s="46"/>
      <c r="F11412" s="46"/>
      <c r="G11412" s="46"/>
      <c r="H11412" s="14"/>
      <c r="I11412" s="14"/>
      <c r="J11412" s="14"/>
      <c r="K11412" s="14"/>
      <c r="L11412" s="22"/>
    </row>
    <row r="11413" spans="1:12" customFormat="1" ht="15" x14ac:dyDescent="0.25">
      <c r="A11413" s="46"/>
      <c r="B11413" s="46"/>
      <c r="C11413" s="46"/>
      <c r="D11413" s="46"/>
      <c r="E11413" s="46"/>
      <c r="F11413" s="46"/>
      <c r="G11413" s="46"/>
      <c r="H11413" s="14"/>
      <c r="I11413" s="14"/>
      <c r="J11413" s="14"/>
      <c r="K11413" s="14"/>
      <c r="L11413" s="22"/>
    </row>
    <row r="11414" spans="1:12" customFormat="1" ht="15" x14ac:dyDescent="0.25">
      <c r="A11414" s="46"/>
      <c r="B11414" s="46"/>
      <c r="C11414" s="46"/>
      <c r="D11414" s="46"/>
      <c r="E11414" s="46"/>
      <c r="F11414" s="46"/>
      <c r="G11414" s="46"/>
      <c r="H11414" s="14"/>
      <c r="I11414" s="14"/>
      <c r="J11414" s="14"/>
      <c r="K11414" s="14"/>
      <c r="L11414" s="22"/>
    </row>
    <row r="11415" spans="1:12" customFormat="1" ht="15" x14ac:dyDescent="0.25">
      <c r="A11415" s="46"/>
      <c r="B11415" s="46"/>
      <c r="C11415" s="46"/>
      <c r="D11415" s="46"/>
      <c r="E11415" s="46"/>
      <c r="F11415" s="46"/>
      <c r="G11415" s="46"/>
      <c r="H11415" s="14"/>
      <c r="I11415" s="14"/>
      <c r="J11415" s="14"/>
      <c r="K11415" s="14"/>
      <c r="L11415" s="22"/>
    </row>
    <row r="11416" spans="1:12" customFormat="1" ht="15" x14ac:dyDescent="0.25">
      <c r="A11416" s="46"/>
      <c r="B11416" s="46"/>
      <c r="C11416" s="46"/>
      <c r="D11416" s="46"/>
      <c r="E11416" s="46"/>
      <c r="F11416" s="46"/>
      <c r="G11416" s="46"/>
      <c r="H11416" s="14"/>
      <c r="I11416" s="14"/>
      <c r="J11416" s="14"/>
      <c r="K11416" s="14"/>
      <c r="L11416" s="22"/>
    </row>
    <row r="11417" spans="1:12" customFormat="1" ht="15" x14ac:dyDescent="0.25">
      <c r="A11417" s="46"/>
      <c r="B11417" s="46"/>
      <c r="C11417" s="46"/>
      <c r="D11417" s="46"/>
      <c r="E11417" s="46"/>
      <c r="F11417" s="46"/>
      <c r="G11417" s="46"/>
      <c r="H11417" s="14"/>
      <c r="I11417" s="14"/>
      <c r="J11417" s="14"/>
      <c r="K11417" s="14"/>
      <c r="L11417" s="22"/>
    </row>
    <row r="11418" spans="1:12" customFormat="1" ht="15" x14ac:dyDescent="0.25">
      <c r="A11418" s="46"/>
      <c r="B11418" s="46"/>
      <c r="C11418" s="46"/>
      <c r="D11418" s="46"/>
      <c r="E11418" s="46"/>
      <c r="F11418" s="46"/>
      <c r="G11418" s="46"/>
      <c r="H11418" s="14"/>
      <c r="I11418" s="14"/>
      <c r="J11418" s="14"/>
      <c r="K11418" s="14"/>
      <c r="L11418" s="22"/>
    </row>
    <row r="11419" spans="1:12" customFormat="1" ht="15" x14ac:dyDescent="0.25">
      <c r="A11419" s="46"/>
      <c r="B11419" s="46"/>
      <c r="C11419" s="46"/>
      <c r="D11419" s="46"/>
      <c r="E11419" s="46"/>
      <c r="F11419" s="46"/>
      <c r="G11419" s="46"/>
      <c r="H11419" s="14"/>
      <c r="I11419" s="14"/>
      <c r="J11419" s="14"/>
      <c r="K11419" s="14"/>
      <c r="L11419" s="22"/>
    </row>
    <row r="11420" spans="1:12" customFormat="1" ht="15" x14ac:dyDescent="0.25">
      <c r="A11420" s="46"/>
      <c r="B11420" s="46"/>
      <c r="C11420" s="46"/>
      <c r="D11420" s="46"/>
      <c r="E11420" s="46"/>
      <c r="F11420" s="46"/>
      <c r="G11420" s="46"/>
      <c r="H11420" s="14"/>
      <c r="I11420" s="14"/>
      <c r="J11420" s="14"/>
      <c r="K11420" s="14"/>
      <c r="L11420" s="22"/>
    </row>
    <row r="11421" spans="1:12" customFormat="1" ht="15" x14ac:dyDescent="0.25">
      <c r="A11421" s="46"/>
      <c r="B11421" s="46"/>
      <c r="C11421" s="46"/>
      <c r="D11421" s="46"/>
      <c r="E11421" s="46"/>
      <c r="F11421" s="46"/>
      <c r="G11421" s="46"/>
      <c r="H11421" s="14"/>
      <c r="I11421" s="14"/>
      <c r="J11421" s="14"/>
      <c r="K11421" s="14"/>
      <c r="L11421" s="22"/>
    </row>
    <row r="11422" spans="1:12" customFormat="1" ht="15" x14ac:dyDescent="0.25">
      <c r="A11422" s="46"/>
      <c r="B11422" s="46"/>
      <c r="C11422" s="46"/>
      <c r="D11422" s="46"/>
      <c r="E11422" s="46"/>
      <c r="F11422" s="46"/>
      <c r="G11422" s="46"/>
      <c r="H11422" s="14"/>
      <c r="I11422" s="14"/>
      <c r="J11422" s="14"/>
      <c r="K11422" s="14"/>
      <c r="L11422" s="22"/>
    </row>
    <row r="11423" spans="1:12" customFormat="1" ht="15" x14ac:dyDescent="0.25">
      <c r="A11423" s="46"/>
      <c r="B11423" s="46"/>
      <c r="C11423" s="46"/>
      <c r="D11423" s="46"/>
      <c r="E11423" s="46"/>
      <c r="F11423" s="46"/>
      <c r="G11423" s="46"/>
      <c r="H11423" s="14"/>
      <c r="I11423" s="14"/>
      <c r="J11423" s="14"/>
      <c r="K11423" s="14"/>
      <c r="L11423" s="22"/>
    </row>
    <row r="11424" spans="1:12" customFormat="1" ht="15" x14ac:dyDescent="0.25">
      <c r="A11424" s="46"/>
      <c r="B11424" s="46"/>
      <c r="C11424" s="46"/>
      <c r="D11424" s="46"/>
      <c r="E11424" s="46"/>
      <c r="F11424" s="46"/>
      <c r="G11424" s="46"/>
      <c r="H11424" s="14"/>
      <c r="I11424" s="14"/>
      <c r="J11424" s="14"/>
      <c r="K11424" s="14"/>
      <c r="L11424" s="22"/>
    </row>
    <row r="11425" spans="1:12" customFormat="1" ht="15" x14ac:dyDescent="0.25">
      <c r="A11425" s="46"/>
      <c r="B11425" s="46"/>
      <c r="C11425" s="46"/>
      <c r="D11425" s="46"/>
      <c r="E11425" s="46"/>
      <c r="F11425" s="46"/>
      <c r="G11425" s="46"/>
      <c r="H11425" s="14"/>
      <c r="I11425" s="14"/>
      <c r="J11425" s="14"/>
      <c r="K11425" s="14"/>
      <c r="L11425" s="22"/>
    </row>
    <row r="11426" spans="1:12" customFormat="1" ht="15" x14ac:dyDescent="0.25">
      <c r="A11426" s="46"/>
      <c r="B11426" s="46"/>
      <c r="C11426" s="46"/>
      <c r="D11426" s="46"/>
      <c r="E11426" s="46"/>
      <c r="F11426" s="46"/>
      <c r="G11426" s="46"/>
      <c r="H11426" s="14"/>
      <c r="I11426" s="14"/>
      <c r="J11426" s="14"/>
      <c r="K11426" s="14"/>
      <c r="L11426" s="22"/>
    </row>
    <row r="11427" spans="1:12" customFormat="1" ht="15" x14ac:dyDescent="0.25">
      <c r="A11427" s="46"/>
      <c r="B11427" s="46"/>
      <c r="C11427" s="46"/>
      <c r="D11427" s="46"/>
      <c r="E11427" s="46"/>
      <c r="F11427" s="46"/>
      <c r="G11427" s="46"/>
      <c r="H11427" s="14"/>
      <c r="I11427" s="14"/>
      <c r="J11427" s="14"/>
      <c r="K11427" s="14"/>
      <c r="L11427" s="22"/>
    </row>
    <row r="11428" spans="1:12" customFormat="1" ht="15" x14ac:dyDescent="0.25">
      <c r="A11428" s="46"/>
      <c r="B11428" s="46"/>
      <c r="C11428" s="46"/>
      <c r="D11428" s="46"/>
      <c r="E11428" s="46"/>
      <c r="F11428" s="46"/>
      <c r="G11428" s="46"/>
      <c r="H11428" s="14"/>
      <c r="I11428" s="14"/>
      <c r="J11428" s="14"/>
      <c r="K11428" s="14"/>
      <c r="L11428" s="22"/>
    </row>
    <row r="11429" spans="1:12" customFormat="1" ht="15" x14ac:dyDescent="0.25">
      <c r="A11429" s="46"/>
      <c r="B11429" s="46"/>
      <c r="C11429" s="46"/>
      <c r="D11429" s="46"/>
      <c r="E11429" s="46"/>
      <c r="F11429" s="46"/>
      <c r="G11429" s="46"/>
      <c r="H11429" s="14"/>
      <c r="I11429" s="14"/>
      <c r="J11429" s="14"/>
      <c r="K11429" s="14"/>
      <c r="L11429" s="22"/>
    </row>
    <row r="11430" spans="1:12" customFormat="1" ht="15" x14ac:dyDescent="0.25">
      <c r="A11430" s="46"/>
      <c r="B11430" s="46"/>
      <c r="C11430" s="46"/>
      <c r="D11430" s="46"/>
      <c r="E11430" s="46"/>
      <c r="F11430" s="46"/>
      <c r="G11430" s="46"/>
      <c r="H11430" s="14"/>
      <c r="I11430" s="14"/>
      <c r="J11430" s="14"/>
      <c r="K11430" s="14"/>
      <c r="L11430" s="22"/>
    </row>
    <row r="11431" spans="1:12" customFormat="1" ht="15" x14ac:dyDescent="0.25">
      <c r="A11431" s="46"/>
      <c r="B11431" s="46"/>
      <c r="C11431" s="46"/>
      <c r="D11431" s="46"/>
      <c r="E11431" s="46"/>
      <c r="F11431" s="46"/>
      <c r="G11431" s="46"/>
      <c r="H11431" s="14"/>
      <c r="I11431" s="14"/>
      <c r="J11431" s="14"/>
      <c r="K11431" s="14"/>
      <c r="L11431" s="22"/>
    </row>
    <row r="11432" spans="1:12" customFormat="1" ht="15" x14ac:dyDescent="0.25">
      <c r="A11432" s="46"/>
      <c r="B11432" s="46"/>
      <c r="C11432" s="46"/>
      <c r="D11432" s="46"/>
      <c r="E11432" s="46"/>
      <c r="F11432" s="46"/>
      <c r="G11432" s="46"/>
      <c r="H11432" s="14"/>
      <c r="I11432" s="14"/>
      <c r="J11432" s="14"/>
      <c r="K11432" s="14"/>
      <c r="L11432" s="22"/>
    </row>
    <row r="11433" spans="1:12" customFormat="1" ht="15" x14ac:dyDescent="0.25">
      <c r="A11433" s="46"/>
      <c r="B11433" s="46"/>
      <c r="C11433" s="46"/>
      <c r="D11433" s="46"/>
      <c r="E11433" s="46"/>
      <c r="F11433" s="46"/>
      <c r="G11433" s="46"/>
      <c r="H11433" s="14"/>
      <c r="I11433" s="14"/>
      <c r="J11433" s="14"/>
      <c r="K11433" s="14"/>
      <c r="L11433" s="22"/>
    </row>
    <row r="11434" spans="1:12" customFormat="1" ht="15" x14ac:dyDescent="0.25">
      <c r="A11434" s="46"/>
      <c r="B11434" s="46"/>
      <c r="C11434" s="46"/>
      <c r="D11434" s="46"/>
      <c r="E11434" s="46"/>
      <c r="F11434" s="46"/>
      <c r="G11434" s="46"/>
      <c r="H11434" s="14"/>
      <c r="I11434" s="14"/>
      <c r="J11434" s="14"/>
      <c r="K11434" s="14"/>
      <c r="L11434" s="22"/>
    </row>
    <row r="11435" spans="1:12" customFormat="1" ht="15" x14ac:dyDescent="0.25">
      <c r="A11435" s="46"/>
      <c r="B11435" s="46"/>
      <c r="C11435" s="46"/>
      <c r="D11435" s="46"/>
      <c r="E11435" s="46"/>
      <c r="F11435" s="46"/>
      <c r="G11435" s="46"/>
      <c r="H11435" s="14"/>
      <c r="I11435" s="14"/>
      <c r="J11435" s="14"/>
      <c r="K11435" s="14"/>
      <c r="L11435" s="22"/>
    </row>
    <row r="11436" spans="1:12" customFormat="1" ht="15" x14ac:dyDescent="0.25">
      <c r="A11436" s="46"/>
      <c r="B11436" s="46"/>
      <c r="C11436" s="46"/>
      <c r="D11436" s="46"/>
      <c r="E11436" s="46"/>
      <c r="F11436" s="46"/>
      <c r="G11436" s="46"/>
      <c r="H11436" s="14"/>
      <c r="I11436" s="14"/>
      <c r="J11436" s="14"/>
      <c r="K11436" s="14"/>
      <c r="L11436" s="22"/>
    </row>
    <row r="11437" spans="1:12" customFormat="1" ht="15" x14ac:dyDescent="0.25">
      <c r="A11437" s="46"/>
      <c r="B11437" s="46"/>
      <c r="C11437" s="46"/>
      <c r="D11437" s="46"/>
      <c r="E11437" s="46"/>
      <c r="F11437" s="46"/>
      <c r="G11437" s="46"/>
      <c r="H11437" s="14"/>
      <c r="I11437" s="14"/>
      <c r="J11437" s="14"/>
      <c r="K11437" s="14"/>
      <c r="L11437" s="22"/>
    </row>
    <row r="11438" spans="1:12" customFormat="1" ht="15" x14ac:dyDescent="0.25">
      <c r="A11438" s="46"/>
      <c r="B11438" s="46"/>
      <c r="C11438" s="46"/>
      <c r="D11438" s="46"/>
      <c r="E11438" s="46"/>
      <c r="F11438" s="46"/>
      <c r="G11438" s="46"/>
      <c r="H11438" s="14"/>
      <c r="I11438" s="14"/>
      <c r="J11438" s="14"/>
      <c r="K11438" s="14"/>
      <c r="L11438" s="22"/>
    </row>
    <row r="11439" spans="1:12" customFormat="1" ht="15" x14ac:dyDescent="0.25">
      <c r="A11439" s="46"/>
      <c r="B11439" s="46"/>
      <c r="C11439" s="46"/>
      <c r="D11439" s="46"/>
      <c r="E11439" s="46"/>
      <c r="F11439" s="46"/>
      <c r="G11439" s="46"/>
      <c r="H11439" s="14"/>
      <c r="I11439" s="14"/>
      <c r="J11439" s="14"/>
      <c r="K11439" s="14"/>
      <c r="L11439" s="22"/>
    </row>
    <row r="11440" spans="1:12" customFormat="1" ht="15" x14ac:dyDescent="0.25">
      <c r="A11440" s="46"/>
      <c r="B11440" s="46"/>
      <c r="C11440" s="46"/>
      <c r="D11440" s="46"/>
      <c r="E11440" s="46"/>
      <c r="F11440" s="46"/>
      <c r="G11440" s="46"/>
      <c r="H11440" s="14"/>
      <c r="I11440" s="14"/>
      <c r="J11440" s="14"/>
      <c r="K11440" s="14"/>
      <c r="L11440" s="22"/>
    </row>
    <row r="11441" spans="1:12" customFormat="1" ht="15" x14ac:dyDescent="0.25">
      <c r="A11441" s="46"/>
      <c r="B11441" s="46"/>
      <c r="C11441" s="46"/>
      <c r="D11441" s="46"/>
      <c r="E11441" s="46"/>
      <c r="F11441" s="46"/>
      <c r="G11441" s="46"/>
      <c r="H11441" s="14"/>
      <c r="I11441" s="14"/>
      <c r="J11441" s="14"/>
      <c r="K11441" s="14"/>
      <c r="L11441" s="22"/>
    </row>
    <row r="11442" spans="1:12" customFormat="1" ht="15" x14ac:dyDescent="0.25">
      <c r="A11442" s="46"/>
      <c r="B11442" s="46"/>
      <c r="C11442" s="46"/>
      <c r="D11442" s="46"/>
      <c r="E11442" s="46"/>
      <c r="F11442" s="46"/>
      <c r="G11442" s="46"/>
      <c r="H11442" s="14"/>
      <c r="I11442" s="14"/>
      <c r="J11442" s="14"/>
      <c r="K11442" s="14"/>
      <c r="L11442" s="22"/>
    </row>
    <row r="11443" spans="1:12" customFormat="1" ht="15" x14ac:dyDescent="0.25">
      <c r="A11443" s="46"/>
      <c r="B11443" s="46"/>
      <c r="C11443" s="46"/>
      <c r="D11443" s="46"/>
      <c r="E11443" s="46"/>
      <c r="F11443" s="46"/>
      <c r="G11443" s="46"/>
      <c r="H11443" s="14"/>
      <c r="I11443" s="14"/>
      <c r="J11443" s="14"/>
      <c r="K11443" s="14"/>
      <c r="L11443" s="22"/>
    </row>
    <row r="11444" spans="1:12" customFormat="1" ht="15" x14ac:dyDescent="0.25">
      <c r="A11444" s="46"/>
      <c r="B11444" s="46"/>
      <c r="C11444" s="46"/>
      <c r="D11444" s="46"/>
      <c r="E11444" s="46"/>
      <c r="F11444" s="46"/>
      <c r="G11444" s="46"/>
      <c r="H11444" s="14"/>
      <c r="I11444" s="14"/>
      <c r="J11444" s="14"/>
      <c r="K11444" s="14"/>
      <c r="L11444" s="22"/>
    </row>
    <row r="11445" spans="1:12" customFormat="1" ht="15" x14ac:dyDescent="0.25">
      <c r="A11445" s="46"/>
      <c r="B11445" s="46"/>
      <c r="C11445" s="46"/>
      <c r="D11445" s="46"/>
      <c r="E11445" s="46"/>
      <c r="F11445" s="46"/>
      <c r="G11445" s="46"/>
      <c r="H11445" s="14"/>
      <c r="I11445" s="14"/>
      <c r="J11445" s="14"/>
      <c r="K11445" s="14"/>
      <c r="L11445" s="22"/>
    </row>
    <row r="11446" spans="1:12" customFormat="1" ht="15" x14ac:dyDescent="0.25">
      <c r="A11446" s="46"/>
      <c r="B11446" s="46"/>
      <c r="C11446" s="46"/>
      <c r="D11446" s="46"/>
      <c r="E11446" s="46"/>
      <c r="F11446" s="46"/>
      <c r="G11446" s="46"/>
      <c r="H11446" s="14"/>
      <c r="I11446" s="14"/>
      <c r="J11446" s="14"/>
      <c r="K11446" s="14"/>
      <c r="L11446" s="22"/>
    </row>
    <row r="11447" spans="1:12" customFormat="1" ht="15" x14ac:dyDescent="0.25">
      <c r="A11447" s="46"/>
      <c r="B11447" s="46"/>
      <c r="C11447" s="46"/>
      <c r="D11447" s="46"/>
      <c r="E11447" s="46"/>
      <c r="F11447" s="46"/>
      <c r="G11447" s="46"/>
      <c r="H11447" s="14"/>
      <c r="I11447" s="14"/>
      <c r="J11447" s="14"/>
      <c r="K11447" s="14"/>
      <c r="L11447" s="22"/>
    </row>
    <row r="11448" spans="1:12" customFormat="1" ht="15" x14ac:dyDescent="0.25">
      <c r="A11448" s="46"/>
      <c r="B11448" s="46"/>
      <c r="C11448" s="46"/>
      <c r="D11448" s="46"/>
      <c r="E11448" s="46"/>
      <c r="F11448" s="46"/>
      <c r="G11448" s="46"/>
      <c r="H11448" s="14"/>
      <c r="I11448" s="14"/>
      <c r="J11448" s="14"/>
      <c r="K11448" s="14"/>
      <c r="L11448" s="22"/>
    </row>
    <row r="11449" spans="1:12" customFormat="1" ht="15" x14ac:dyDescent="0.25">
      <c r="A11449" s="46"/>
      <c r="B11449" s="46"/>
      <c r="C11449" s="46"/>
      <c r="D11449" s="46"/>
      <c r="E11449" s="46"/>
      <c r="F11449" s="46"/>
      <c r="G11449" s="46"/>
      <c r="H11449" s="14"/>
      <c r="I11449" s="14"/>
      <c r="J11449" s="14"/>
      <c r="K11449" s="14"/>
      <c r="L11449" s="22"/>
    </row>
    <row r="11450" spans="1:12" customFormat="1" ht="15" x14ac:dyDescent="0.25">
      <c r="A11450" s="46"/>
      <c r="B11450" s="46"/>
      <c r="C11450" s="46"/>
      <c r="D11450" s="46"/>
      <c r="E11450" s="46"/>
      <c r="F11450" s="46"/>
      <c r="G11450" s="46"/>
      <c r="H11450" s="14"/>
      <c r="I11450" s="14"/>
      <c r="J11450" s="14"/>
      <c r="K11450" s="14"/>
      <c r="L11450" s="22"/>
    </row>
    <row r="11451" spans="1:12" customFormat="1" ht="15" x14ac:dyDescent="0.25">
      <c r="A11451" s="46"/>
      <c r="B11451" s="46"/>
      <c r="C11451" s="46"/>
      <c r="D11451" s="46"/>
      <c r="E11451" s="46"/>
      <c r="F11451" s="46"/>
      <c r="G11451" s="46"/>
      <c r="H11451" s="14"/>
      <c r="I11451" s="14"/>
      <c r="J11451" s="14"/>
      <c r="K11451" s="14"/>
      <c r="L11451" s="22"/>
    </row>
    <row r="11452" spans="1:12" customFormat="1" ht="15" x14ac:dyDescent="0.25">
      <c r="A11452" s="46"/>
      <c r="B11452" s="46"/>
      <c r="C11452" s="46"/>
      <c r="D11452" s="46"/>
      <c r="E11452" s="46"/>
      <c r="F11452" s="46"/>
      <c r="G11452" s="46"/>
      <c r="H11452" s="14"/>
      <c r="I11452" s="14"/>
      <c r="J11452" s="14"/>
      <c r="K11452" s="14"/>
      <c r="L11452" s="22"/>
    </row>
    <row r="11453" spans="1:12" customFormat="1" ht="15" x14ac:dyDescent="0.25">
      <c r="A11453" s="46"/>
      <c r="B11453" s="46"/>
      <c r="C11453" s="46"/>
      <c r="D11453" s="46"/>
      <c r="E11453" s="46"/>
      <c r="F11453" s="46"/>
      <c r="G11453" s="46"/>
      <c r="H11453" s="14"/>
      <c r="I11453" s="14"/>
      <c r="J11453" s="14"/>
      <c r="K11453" s="14"/>
      <c r="L11453" s="22"/>
    </row>
    <row r="11454" spans="1:12" customFormat="1" ht="15" x14ac:dyDescent="0.25">
      <c r="A11454" s="46"/>
      <c r="B11454" s="46"/>
      <c r="C11454" s="46"/>
      <c r="D11454" s="46"/>
      <c r="E11454" s="46"/>
      <c r="F11454" s="46"/>
      <c r="G11454" s="46"/>
      <c r="H11454" s="14"/>
      <c r="I11454" s="14"/>
      <c r="J11454" s="14"/>
      <c r="K11454" s="14"/>
      <c r="L11454" s="22"/>
    </row>
    <row r="11455" spans="1:12" customFormat="1" ht="15" x14ac:dyDescent="0.25">
      <c r="A11455" s="46"/>
      <c r="B11455" s="46"/>
      <c r="C11455" s="46"/>
      <c r="D11455" s="46"/>
      <c r="E11455" s="46"/>
      <c r="F11455" s="46"/>
      <c r="G11455" s="46"/>
      <c r="H11455" s="14"/>
      <c r="I11455" s="14"/>
      <c r="J11455" s="14"/>
      <c r="K11455" s="14"/>
      <c r="L11455" s="22"/>
    </row>
    <row r="11456" spans="1:12" customFormat="1" ht="15" x14ac:dyDescent="0.25">
      <c r="A11456" s="46"/>
      <c r="B11456" s="46"/>
      <c r="C11456" s="46"/>
      <c r="D11456" s="46"/>
      <c r="E11456" s="46"/>
      <c r="F11456" s="46"/>
      <c r="G11456" s="46"/>
      <c r="H11456" s="14"/>
      <c r="I11456" s="14"/>
      <c r="J11456" s="14"/>
      <c r="K11456" s="14"/>
      <c r="L11456" s="22"/>
    </row>
    <row r="11457" spans="1:12" customFormat="1" ht="15" x14ac:dyDescent="0.25">
      <c r="A11457" s="46"/>
      <c r="B11457" s="46"/>
      <c r="C11457" s="46"/>
      <c r="D11457" s="46"/>
      <c r="E11457" s="46"/>
      <c r="F11457" s="46"/>
      <c r="G11457" s="46"/>
      <c r="H11457" s="14"/>
      <c r="I11457" s="14"/>
      <c r="J11457" s="14"/>
      <c r="K11457" s="14"/>
      <c r="L11457" s="22"/>
    </row>
    <row r="11458" spans="1:12" customFormat="1" ht="15" x14ac:dyDescent="0.25">
      <c r="A11458" s="46"/>
      <c r="B11458" s="46"/>
      <c r="C11458" s="46"/>
      <c r="D11458" s="46"/>
      <c r="E11458" s="46"/>
      <c r="F11458" s="46"/>
      <c r="G11458" s="46"/>
      <c r="H11458" s="14"/>
      <c r="I11458" s="14"/>
      <c r="J11458" s="14"/>
      <c r="K11458" s="14"/>
      <c r="L11458" s="22"/>
    </row>
    <row r="11459" spans="1:12" customFormat="1" ht="15" x14ac:dyDescent="0.25">
      <c r="A11459" s="46"/>
      <c r="B11459" s="46"/>
      <c r="C11459" s="46"/>
      <c r="D11459" s="46"/>
      <c r="E11459" s="46"/>
      <c r="F11459" s="46"/>
      <c r="G11459" s="46"/>
      <c r="H11459" s="14"/>
      <c r="I11459" s="14"/>
      <c r="J11459" s="14"/>
      <c r="K11459" s="14"/>
      <c r="L11459" s="22"/>
    </row>
    <row r="11460" spans="1:12" customFormat="1" ht="15" x14ac:dyDescent="0.25">
      <c r="A11460" s="46"/>
      <c r="B11460" s="46"/>
      <c r="C11460" s="46"/>
      <c r="D11460" s="46"/>
      <c r="E11460" s="46"/>
      <c r="F11460" s="46"/>
      <c r="G11460" s="46"/>
      <c r="H11460" s="14"/>
      <c r="I11460" s="14"/>
      <c r="J11460" s="14"/>
      <c r="K11460" s="14"/>
      <c r="L11460" s="22"/>
    </row>
    <row r="11461" spans="1:12" customFormat="1" ht="15" x14ac:dyDescent="0.25">
      <c r="A11461" s="46"/>
      <c r="B11461" s="46"/>
      <c r="C11461" s="46"/>
      <c r="D11461" s="46"/>
      <c r="E11461" s="46"/>
      <c r="F11461" s="46"/>
      <c r="G11461" s="46"/>
      <c r="H11461" s="14"/>
      <c r="I11461" s="14"/>
      <c r="J11461" s="14"/>
      <c r="K11461" s="14"/>
      <c r="L11461" s="22"/>
    </row>
    <row r="11462" spans="1:12" customFormat="1" ht="15" x14ac:dyDescent="0.25">
      <c r="A11462" s="46"/>
      <c r="B11462" s="46"/>
      <c r="C11462" s="46"/>
      <c r="D11462" s="46"/>
      <c r="E11462" s="46"/>
      <c r="F11462" s="46"/>
      <c r="G11462" s="46"/>
      <c r="H11462" s="14"/>
      <c r="I11462" s="14"/>
      <c r="J11462" s="14"/>
      <c r="K11462" s="14"/>
      <c r="L11462" s="22"/>
    </row>
    <row r="11463" spans="1:12" customFormat="1" ht="15" x14ac:dyDescent="0.25">
      <c r="A11463" s="46"/>
      <c r="B11463" s="46"/>
      <c r="C11463" s="46"/>
      <c r="D11463" s="46"/>
      <c r="E11463" s="46"/>
      <c r="F11463" s="46"/>
      <c r="G11463" s="46"/>
      <c r="H11463" s="14"/>
      <c r="I11463" s="14"/>
      <c r="J11463" s="14"/>
      <c r="K11463" s="14"/>
      <c r="L11463" s="22"/>
    </row>
    <row r="11464" spans="1:12" customFormat="1" ht="15" x14ac:dyDescent="0.25">
      <c r="A11464" s="46"/>
      <c r="B11464" s="46"/>
      <c r="C11464" s="46"/>
      <c r="D11464" s="46"/>
      <c r="E11464" s="46"/>
      <c r="F11464" s="46"/>
      <c r="G11464" s="46"/>
      <c r="H11464" s="14"/>
      <c r="I11464" s="14"/>
      <c r="J11464" s="14"/>
      <c r="K11464" s="14"/>
      <c r="L11464" s="22"/>
    </row>
    <row r="11465" spans="1:12" customFormat="1" ht="15" x14ac:dyDescent="0.25">
      <c r="A11465" s="46"/>
      <c r="B11465" s="46"/>
      <c r="C11465" s="46"/>
      <c r="D11465" s="46"/>
      <c r="E11465" s="46"/>
      <c r="F11465" s="46"/>
      <c r="G11465" s="46"/>
      <c r="H11465" s="14"/>
      <c r="I11465" s="14"/>
      <c r="J11465" s="14"/>
      <c r="K11465" s="14"/>
      <c r="L11465" s="22"/>
    </row>
    <row r="11466" spans="1:12" customFormat="1" ht="15" x14ac:dyDescent="0.25">
      <c r="A11466" s="46"/>
      <c r="B11466" s="46"/>
      <c r="C11466" s="46"/>
      <c r="D11466" s="46"/>
      <c r="E11466" s="46"/>
      <c r="F11466" s="46"/>
      <c r="G11466" s="46"/>
      <c r="H11466" s="14"/>
      <c r="I11466" s="14"/>
      <c r="J11466" s="14"/>
      <c r="K11466" s="14"/>
      <c r="L11466" s="22"/>
    </row>
    <row r="11467" spans="1:12" customFormat="1" ht="15" x14ac:dyDescent="0.25">
      <c r="A11467" s="46"/>
      <c r="B11467" s="46"/>
      <c r="C11467" s="46"/>
      <c r="D11467" s="46"/>
      <c r="E11467" s="46"/>
      <c r="F11467" s="46"/>
      <c r="G11467" s="46"/>
      <c r="H11467" s="14"/>
      <c r="I11467" s="14"/>
      <c r="J11467" s="14"/>
      <c r="K11467" s="14"/>
      <c r="L11467" s="22"/>
    </row>
    <row r="11468" spans="1:12" customFormat="1" ht="15" x14ac:dyDescent="0.25">
      <c r="A11468" s="46"/>
      <c r="B11468" s="46"/>
      <c r="C11468" s="46"/>
      <c r="D11468" s="46"/>
      <c r="E11468" s="46"/>
      <c r="F11468" s="46"/>
      <c r="G11468" s="46"/>
      <c r="H11468" s="14"/>
      <c r="I11468" s="14"/>
      <c r="J11468" s="14"/>
      <c r="K11468" s="14"/>
      <c r="L11468" s="22"/>
    </row>
    <row r="11469" spans="1:12" customFormat="1" ht="15" x14ac:dyDescent="0.25">
      <c r="A11469" s="46"/>
      <c r="B11469" s="46"/>
      <c r="C11469" s="46"/>
      <c r="D11469" s="46"/>
      <c r="E11469" s="46"/>
      <c r="F11469" s="46"/>
      <c r="G11469" s="46"/>
      <c r="H11469" s="14"/>
      <c r="I11469" s="14"/>
      <c r="J11469" s="14"/>
      <c r="K11469" s="14"/>
      <c r="L11469" s="22"/>
    </row>
    <row r="11470" spans="1:12" customFormat="1" ht="15" x14ac:dyDescent="0.25">
      <c r="A11470" s="46"/>
      <c r="B11470" s="46"/>
      <c r="C11470" s="46"/>
      <c r="D11470" s="46"/>
      <c r="E11470" s="46"/>
      <c r="F11470" s="46"/>
      <c r="G11470" s="46"/>
      <c r="H11470" s="14"/>
      <c r="I11470" s="14"/>
      <c r="J11470" s="14"/>
      <c r="K11470" s="14"/>
      <c r="L11470" s="22"/>
    </row>
    <row r="11471" spans="1:12" customFormat="1" ht="15" x14ac:dyDescent="0.25">
      <c r="A11471" s="46"/>
      <c r="B11471" s="46"/>
      <c r="C11471" s="46"/>
      <c r="D11471" s="46"/>
      <c r="E11471" s="46"/>
      <c r="F11471" s="46"/>
      <c r="G11471" s="46"/>
      <c r="H11471" s="14"/>
      <c r="I11471" s="14"/>
      <c r="J11471" s="14"/>
      <c r="K11471" s="14"/>
      <c r="L11471" s="22"/>
    </row>
    <row r="11472" spans="1:12" customFormat="1" ht="15" x14ac:dyDescent="0.25">
      <c r="A11472" s="46"/>
      <c r="B11472" s="46"/>
      <c r="C11472" s="46"/>
      <c r="D11472" s="46"/>
      <c r="E11472" s="46"/>
      <c r="F11472" s="46"/>
      <c r="G11472" s="46"/>
      <c r="H11472" s="14"/>
      <c r="I11472" s="14"/>
      <c r="J11472" s="14"/>
      <c r="K11472" s="14"/>
      <c r="L11472" s="22"/>
    </row>
    <row r="11473" spans="1:12" customFormat="1" ht="15" x14ac:dyDescent="0.25">
      <c r="A11473" s="46"/>
      <c r="B11473" s="46"/>
      <c r="C11473" s="46"/>
      <c r="D11473" s="46"/>
      <c r="E11473" s="46"/>
      <c r="F11473" s="46"/>
      <c r="G11473" s="46"/>
      <c r="H11473" s="14"/>
      <c r="I11473" s="14"/>
      <c r="J11473" s="14"/>
      <c r="K11473" s="14"/>
      <c r="L11473" s="22"/>
    </row>
    <row r="11474" spans="1:12" customFormat="1" ht="15" x14ac:dyDescent="0.25">
      <c r="A11474" s="46"/>
      <c r="B11474" s="46"/>
      <c r="C11474" s="46"/>
      <c r="D11474" s="46"/>
      <c r="E11474" s="46"/>
      <c r="F11474" s="46"/>
      <c r="G11474" s="46"/>
      <c r="H11474" s="14"/>
      <c r="I11474" s="14"/>
      <c r="J11474" s="14"/>
      <c r="K11474" s="14"/>
      <c r="L11474" s="22"/>
    </row>
    <row r="11475" spans="1:12" customFormat="1" ht="15" x14ac:dyDescent="0.25">
      <c r="A11475" s="46"/>
      <c r="B11475" s="46"/>
      <c r="C11475" s="46"/>
      <c r="D11475" s="46"/>
      <c r="E11475" s="46"/>
      <c r="F11475" s="46"/>
      <c r="G11475" s="46"/>
      <c r="H11475" s="14"/>
      <c r="I11475" s="14"/>
      <c r="J11475" s="14"/>
      <c r="K11475" s="14"/>
      <c r="L11475" s="22"/>
    </row>
    <row r="11476" spans="1:12" customFormat="1" ht="15" x14ac:dyDescent="0.25">
      <c r="A11476" s="46"/>
      <c r="B11476" s="46"/>
      <c r="C11476" s="46"/>
      <c r="D11476" s="46"/>
      <c r="E11476" s="46"/>
      <c r="F11476" s="46"/>
      <c r="G11476" s="46"/>
      <c r="H11476" s="14"/>
      <c r="I11476" s="14"/>
      <c r="J11476" s="14"/>
      <c r="K11476" s="14"/>
      <c r="L11476" s="22"/>
    </row>
    <row r="11477" spans="1:12" customFormat="1" ht="15" x14ac:dyDescent="0.25">
      <c r="A11477" s="46"/>
      <c r="B11477" s="46"/>
      <c r="C11477" s="46"/>
      <c r="D11477" s="46"/>
      <c r="E11477" s="46"/>
      <c r="F11477" s="46"/>
      <c r="G11477" s="46"/>
      <c r="H11477" s="14"/>
      <c r="I11477" s="14"/>
      <c r="J11477" s="14"/>
      <c r="K11477" s="14"/>
      <c r="L11477" s="22"/>
    </row>
    <row r="11478" spans="1:12" customFormat="1" ht="15" x14ac:dyDescent="0.25">
      <c r="A11478" s="46"/>
      <c r="B11478" s="46"/>
      <c r="C11478" s="46"/>
      <c r="D11478" s="46"/>
      <c r="E11478" s="46"/>
      <c r="F11478" s="46"/>
      <c r="G11478" s="46"/>
      <c r="H11478" s="14"/>
      <c r="I11478" s="14"/>
      <c r="J11478" s="14"/>
      <c r="K11478" s="14"/>
      <c r="L11478" s="22"/>
    </row>
    <row r="11479" spans="1:12" customFormat="1" ht="15" x14ac:dyDescent="0.25">
      <c r="A11479" s="46"/>
      <c r="B11479" s="46"/>
      <c r="C11479" s="46"/>
      <c r="D11479" s="46"/>
      <c r="E11479" s="46"/>
      <c r="F11479" s="46"/>
      <c r="G11479" s="46"/>
      <c r="H11479" s="14"/>
      <c r="I11479" s="14"/>
      <c r="J11479" s="14"/>
      <c r="K11479" s="14"/>
      <c r="L11479" s="22"/>
    </row>
    <row r="11480" spans="1:12" customFormat="1" ht="15" x14ac:dyDescent="0.25">
      <c r="A11480" s="46"/>
      <c r="B11480" s="46"/>
      <c r="C11480" s="46"/>
      <c r="D11480" s="46"/>
      <c r="E11480" s="46"/>
      <c r="F11480" s="46"/>
      <c r="G11480" s="46"/>
      <c r="H11480" s="14"/>
      <c r="I11480" s="14"/>
      <c r="J11480" s="14"/>
      <c r="K11480" s="14"/>
      <c r="L11480" s="22"/>
    </row>
    <row r="11481" spans="1:12" customFormat="1" ht="15" x14ac:dyDescent="0.25">
      <c r="A11481" s="46"/>
      <c r="B11481" s="46"/>
      <c r="C11481" s="46"/>
      <c r="D11481" s="46"/>
      <c r="E11481" s="46"/>
      <c r="F11481" s="46"/>
      <c r="G11481" s="46"/>
      <c r="H11481" s="14"/>
      <c r="I11481" s="14"/>
      <c r="J11481" s="14"/>
      <c r="K11481" s="14"/>
      <c r="L11481" s="22"/>
    </row>
    <row r="11482" spans="1:12" customFormat="1" ht="15" x14ac:dyDescent="0.25">
      <c r="A11482" s="46"/>
      <c r="B11482" s="46"/>
      <c r="C11482" s="46"/>
      <c r="D11482" s="46"/>
      <c r="E11482" s="46"/>
      <c r="F11482" s="46"/>
      <c r="G11482" s="46"/>
      <c r="H11482" s="14"/>
      <c r="I11482" s="14"/>
      <c r="J11482" s="14"/>
      <c r="K11482" s="14"/>
      <c r="L11482" s="22"/>
    </row>
    <row r="11483" spans="1:12" customFormat="1" ht="15" x14ac:dyDescent="0.25">
      <c r="A11483" s="46"/>
      <c r="B11483" s="46"/>
      <c r="C11483" s="46"/>
      <c r="D11483" s="46"/>
      <c r="E11483" s="46"/>
      <c r="F11483" s="46"/>
      <c r="G11483" s="46"/>
      <c r="H11483" s="14"/>
      <c r="I11483" s="14"/>
      <c r="J11483" s="14"/>
      <c r="K11483" s="14"/>
      <c r="L11483" s="22"/>
    </row>
    <row r="11484" spans="1:12" customFormat="1" ht="15" x14ac:dyDescent="0.25">
      <c r="A11484" s="46"/>
      <c r="B11484" s="46"/>
      <c r="C11484" s="46"/>
      <c r="D11484" s="46"/>
      <c r="E11484" s="46"/>
      <c r="F11484" s="46"/>
      <c r="G11484" s="46"/>
      <c r="H11484" s="14"/>
      <c r="I11484" s="14"/>
      <c r="J11484" s="14"/>
      <c r="K11484" s="14"/>
      <c r="L11484" s="22"/>
    </row>
    <row r="11485" spans="1:12" customFormat="1" ht="15" x14ac:dyDescent="0.25">
      <c r="A11485" s="46"/>
      <c r="B11485" s="46"/>
      <c r="C11485" s="46"/>
      <c r="D11485" s="46"/>
      <c r="E11485" s="46"/>
      <c r="F11485" s="46"/>
      <c r="G11485" s="46"/>
      <c r="H11485" s="14"/>
      <c r="I11485" s="14"/>
      <c r="J11485" s="14"/>
      <c r="K11485" s="14"/>
      <c r="L11485" s="22"/>
    </row>
    <row r="11486" spans="1:12" customFormat="1" ht="15" x14ac:dyDescent="0.25">
      <c r="A11486" s="46"/>
      <c r="B11486" s="46"/>
      <c r="C11486" s="46"/>
      <c r="D11486" s="46"/>
      <c r="E11486" s="46"/>
      <c r="F11486" s="46"/>
      <c r="G11486" s="46"/>
      <c r="H11486" s="14"/>
      <c r="I11486" s="14"/>
      <c r="J11486" s="14"/>
      <c r="K11486" s="14"/>
      <c r="L11486" s="22"/>
    </row>
    <row r="11487" spans="1:12" customFormat="1" ht="15" x14ac:dyDescent="0.25">
      <c r="A11487" s="46"/>
      <c r="B11487" s="46"/>
      <c r="C11487" s="46"/>
      <c r="D11487" s="46"/>
      <c r="E11487" s="46"/>
      <c r="F11487" s="46"/>
      <c r="G11487" s="46"/>
      <c r="H11487" s="14"/>
      <c r="I11487" s="14"/>
      <c r="J11487" s="14"/>
      <c r="K11487" s="14"/>
      <c r="L11487" s="22"/>
    </row>
    <row r="11488" spans="1:12" customFormat="1" ht="15" x14ac:dyDescent="0.25">
      <c r="A11488" s="46"/>
      <c r="B11488" s="46"/>
      <c r="C11488" s="46"/>
      <c r="D11488" s="46"/>
      <c r="E11488" s="46"/>
      <c r="F11488" s="46"/>
      <c r="G11488" s="46"/>
      <c r="H11488" s="14"/>
      <c r="I11488" s="14"/>
      <c r="J11488" s="14"/>
      <c r="K11488" s="14"/>
      <c r="L11488" s="22"/>
    </row>
    <row r="11489" spans="1:12" customFormat="1" ht="15" x14ac:dyDescent="0.25">
      <c r="A11489" s="46"/>
      <c r="B11489" s="46"/>
      <c r="C11489" s="46"/>
      <c r="D11489" s="46"/>
      <c r="E11489" s="46"/>
      <c r="F11489" s="46"/>
      <c r="G11489" s="46"/>
      <c r="H11489" s="14"/>
      <c r="I11489" s="14"/>
      <c r="J11489" s="14"/>
      <c r="K11489" s="14"/>
      <c r="L11489" s="22"/>
    </row>
    <row r="11490" spans="1:12" customFormat="1" ht="15" x14ac:dyDescent="0.25">
      <c r="A11490" s="46"/>
      <c r="B11490" s="46"/>
      <c r="C11490" s="46"/>
      <c r="D11490" s="46"/>
      <c r="E11490" s="46"/>
      <c r="F11490" s="46"/>
      <c r="G11490" s="46"/>
      <c r="H11490" s="14"/>
      <c r="I11490" s="14"/>
      <c r="J11490" s="14"/>
      <c r="K11490" s="14"/>
      <c r="L11490" s="22"/>
    </row>
    <row r="11491" spans="1:12" customFormat="1" ht="15" x14ac:dyDescent="0.25">
      <c r="A11491" s="46"/>
      <c r="B11491" s="46"/>
      <c r="C11491" s="46"/>
      <c r="D11491" s="46"/>
      <c r="E11491" s="46"/>
      <c r="F11491" s="46"/>
      <c r="G11491" s="46"/>
      <c r="H11491" s="14"/>
      <c r="I11491" s="14"/>
      <c r="J11491" s="14"/>
      <c r="K11491" s="14"/>
      <c r="L11491" s="22"/>
    </row>
    <row r="11492" spans="1:12" customFormat="1" ht="15" x14ac:dyDescent="0.25">
      <c r="A11492" s="46"/>
      <c r="B11492" s="46"/>
      <c r="C11492" s="46"/>
      <c r="D11492" s="46"/>
      <c r="E11492" s="46"/>
      <c r="F11492" s="46"/>
      <c r="G11492" s="46"/>
      <c r="H11492" s="14"/>
      <c r="I11492" s="14"/>
      <c r="J11492" s="14"/>
      <c r="K11492" s="14"/>
      <c r="L11492" s="22"/>
    </row>
    <row r="11493" spans="1:12" customFormat="1" ht="15" x14ac:dyDescent="0.25">
      <c r="A11493" s="46"/>
      <c r="B11493" s="46"/>
      <c r="C11493" s="46"/>
      <c r="D11493" s="46"/>
      <c r="E11493" s="46"/>
      <c r="F11493" s="46"/>
      <c r="G11493" s="46"/>
      <c r="H11493" s="14"/>
      <c r="I11493" s="14"/>
      <c r="J11493" s="14"/>
      <c r="K11493" s="14"/>
      <c r="L11493" s="22"/>
    </row>
    <row r="11494" spans="1:12" customFormat="1" ht="15" x14ac:dyDescent="0.25">
      <c r="A11494" s="46"/>
      <c r="B11494" s="46"/>
      <c r="C11494" s="46"/>
      <c r="D11494" s="46"/>
      <c r="E11494" s="46"/>
      <c r="F11494" s="46"/>
      <c r="G11494" s="46"/>
      <c r="H11494" s="14"/>
      <c r="I11494" s="14"/>
      <c r="J11494" s="14"/>
      <c r="K11494" s="14"/>
      <c r="L11494" s="22"/>
    </row>
    <row r="11495" spans="1:12" customFormat="1" ht="15" x14ac:dyDescent="0.25">
      <c r="A11495" s="46"/>
      <c r="B11495" s="46"/>
      <c r="C11495" s="46"/>
      <c r="D11495" s="46"/>
      <c r="E11495" s="46"/>
      <c r="F11495" s="46"/>
      <c r="G11495" s="46"/>
      <c r="H11495" s="14"/>
      <c r="I11495" s="14"/>
      <c r="J11495" s="14"/>
      <c r="K11495" s="14"/>
      <c r="L11495" s="22"/>
    </row>
    <row r="11496" spans="1:12" customFormat="1" ht="15" x14ac:dyDescent="0.25">
      <c r="A11496" s="46"/>
      <c r="B11496" s="46"/>
      <c r="C11496" s="46"/>
      <c r="D11496" s="46"/>
      <c r="E11496" s="46"/>
      <c r="F11496" s="46"/>
      <c r="G11496" s="46"/>
      <c r="H11496" s="14"/>
      <c r="I11496" s="14"/>
      <c r="J11496" s="14"/>
      <c r="K11496" s="14"/>
      <c r="L11496" s="22"/>
    </row>
    <row r="11497" spans="1:12" customFormat="1" ht="15" x14ac:dyDescent="0.25">
      <c r="A11497" s="46"/>
      <c r="B11497" s="46"/>
      <c r="C11497" s="46"/>
      <c r="D11497" s="46"/>
      <c r="E11497" s="46"/>
      <c r="F11497" s="46"/>
      <c r="G11497" s="46"/>
      <c r="H11497" s="14"/>
      <c r="I11497" s="14"/>
      <c r="J11497" s="14"/>
      <c r="K11497" s="14"/>
      <c r="L11497" s="22"/>
    </row>
    <row r="11498" spans="1:12" customFormat="1" ht="15" x14ac:dyDescent="0.25">
      <c r="A11498" s="46"/>
      <c r="B11498" s="46"/>
      <c r="C11498" s="46"/>
      <c r="D11498" s="46"/>
      <c r="E11498" s="46"/>
      <c r="F11498" s="46"/>
      <c r="G11498" s="46"/>
      <c r="H11498" s="14"/>
      <c r="I11498" s="14"/>
      <c r="J11498" s="14"/>
      <c r="K11498" s="14"/>
      <c r="L11498" s="22"/>
    </row>
    <row r="11499" spans="1:12" customFormat="1" ht="15" x14ac:dyDescent="0.25">
      <c r="A11499" s="46"/>
      <c r="B11499" s="46"/>
      <c r="C11499" s="46"/>
      <c r="D11499" s="46"/>
      <c r="E11499" s="46"/>
      <c r="F11499" s="46"/>
      <c r="G11499" s="46"/>
      <c r="H11499" s="14"/>
      <c r="I11499" s="14"/>
      <c r="J11499" s="14"/>
      <c r="K11499" s="14"/>
      <c r="L11499" s="22"/>
    </row>
    <row r="11500" spans="1:12" customFormat="1" ht="15" x14ac:dyDescent="0.25">
      <c r="A11500" s="46"/>
      <c r="B11500" s="46"/>
      <c r="C11500" s="46"/>
      <c r="D11500" s="46"/>
      <c r="E11500" s="46"/>
      <c r="F11500" s="46"/>
      <c r="G11500" s="46"/>
      <c r="H11500" s="14"/>
      <c r="I11500" s="14"/>
      <c r="J11500" s="14"/>
      <c r="K11500" s="14"/>
      <c r="L11500" s="22"/>
    </row>
    <row r="11501" spans="1:12" customFormat="1" ht="15" x14ac:dyDescent="0.25">
      <c r="A11501" s="46"/>
      <c r="B11501" s="46"/>
      <c r="C11501" s="46"/>
      <c r="D11501" s="46"/>
      <c r="E11501" s="46"/>
      <c r="F11501" s="46"/>
      <c r="G11501" s="46"/>
      <c r="H11501" s="14"/>
      <c r="I11501" s="14"/>
      <c r="J11501" s="14"/>
      <c r="K11501" s="14"/>
      <c r="L11501" s="22"/>
    </row>
    <row r="11502" spans="1:12" customFormat="1" ht="15" x14ac:dyDescent="0.25">
      <c r="A11502" s="46"/>
      <c r="B11502" s="46"/>
      <c r="C11502" s="46"/>
      <c r="D11502" s="46"/>
      <c r="E11502" s="46"/>
      <c r="F11502" s="46"/>
      <c r="G11502" s="46"/>
      <c r="H11502" s="14"/>
      <c r="I11502" s="14"/>
      <c r="J11502" s="14"/>
      <c r="K11502" s="14"/>
      <c r="L11502" s="22"/>
    </row>
    <row r="11503" spans="1:12" customFormat="1" ht="15" x14ac:dyDescent="0.25">
      <c r="A11503" s="46"/>
      <c r="B11503" s="46"/>
      <c r="C11503" s="46"/>
      <c r="D11503" s="46"/>
      <c r="E11503" s="46"/>
      <c r="F11503" s="46"/>
      <c r="G11503" s="46"/>
      <c r="H11503" s="14"/>
      <c r="I11503" s="14"/>
      <c r="J11503" s="14"/>
      <c r="K11503" s="14"/>
      <c r="L11503" s="22"/>
    </row>
    <row r="11504" spans="1:12" customFormat="1" ht="15" x14ac:dyDescent="0.25">
      <c r="A11504" s="46"/>
      <c r="B11504" s="46"/>
      <c r="C11504" s="46"/>
      <c r="D11504" s="46"/>
      <c r="E11504" s="46"/>
      <c r="F11504" s="46"/>
      <c r="G11504" s="46"/>
      <c r="H11504" s="14"/>
      <c r="I11504" s="14"/>
      <c r="J11504" s="14"/>
      <c r="K11504" s="14"/>
      <c r="L11504" s="22"/>
    </row>
    <row r="11505" spans="1:12" customFormat="1" ht="15" x14ac:dyDescent="0.25">
      <c r="A11505" s="46"/>
      <c r="B11505" s="46"/>
      <c r="C11505" s="46"/>
      <c r="D11505" s="46"/>
      <c r="E11505" s="46"/>
      <c r="F11505" s="46"/>
      <c r="G11505" s="46"/>
      <c r="H11505" s="14"/>
      <c r="I11505" s="14"/>
      <c r="J11505" s="14"/>
      <c r="K11505" s="14"/>
      <c r="L11505" s="22"/>
    </row>
    <row r="11506" spans="1:12" customFormat="1" ht="15" x14ac:dyDescent="0.25">
      <c r="A11506" s="46"/>
      <c r="B11506" s="46"/>
      <c r="C11506" s="46"/>
      <c r="D11506" s="46"/>
      <c r="E11506" s="46"/>
      <c r="F11506" s="46"/>
      <c r="G11506" s="46"/>
      <c r="H11506" s="14"/>
      <c r="I11506" s="14"/>
      <c r="J11506" s="14"/>
      <c r="K11506" s="14"/>
      <c r="L11506" s="22"/>
    </row>
    <row r="11507" spans="1:12" customFormat="1" ht="15" x14ac:dyDescent="0.25">
      <c r="A11507" s="46"/>
      <c r="B11507" s="46"/>
      <c r="C11507" s="46"/>
      <c r="D11507" s="46"/>
      <c r="E11507" s="46"/>
      <c r="F11507" s="46"/>
      <c r="G11507" s="46"/>
      <c r="H11507" s="14"/>
      <c r="I11507" s="14"/>
      <c r="J11507" s="14"/>
      <c r="K11507" s="14"/>
      <c r="L11507" s="22"/>
    </row>
    <row r="11508" spans="1:12" customFormat="1" ht="15" x14ac:dyDescent="0.25">
      <c r="A11508" s="46"/>
      <c r="B11508" s="46"/>
      <c r="C11508" s="46"/>
      <c r="D11508" s="46"/>
      <c r="E11508" s="46"/>
      <c r="F11508" s="46"/>
      <c r="G11508" s="46"/>
      <c r="H11508" s="14"/>
      <c r="I11508" s="14"/>
      <c r="J11508" s="14"/>
      <c r="K11508" s="14"/>
      <c r="L11508" s="22"/>
    </row>
    <row r="11509" spans="1:12" customFormat="1" ht="15" x14ac:dyDescent="0.25">
      <c r="A11509" s="46"/>
      <c r="B11509" s="46"/>
      <c r="C11509" s="46"/>
      <c r="D11509" s="46"/>
      <c r="E11509" s="46"/>
      <c r="F11509" s="46"/>
      <c r="G11509" s="46"/>
      <c r="H11509" s="14"/>
      <c r="I11509" s="14"/>
      <c r="J11509" s="14"/>
      <c r="K11509" s="14"/>
      <c r="L11509" s="22"/>
    </row>
    <row r="11510" spans="1:12" customFormat="1" ht="15" x14ac:dyDescent="0.25">
      <c r="A11510" s="46"/>
      <c r="B11510" s="46"/>
      <c r="C11510" s="46"/>
      <c r="D11510" s="46"/>
      <c r="E11510" s="46"/>
      <c r="F11510" s="46"/>
      <c r="G11510" s="46"/>
      <c r="H11510" s="14"/>
      <c r="I11510" s="14"/>
      <c r="J11510" s="14"/>
      <c r="K11510" s="14"/>
      <c r="L11510" s="22"/>
    </row>
    <row r="11511" spans="1:12" customFormat="1" ht="15" x14ac:dyDescent="0.25">
      <c r="A11511" s="46"/>
      <c r="B11511" s="46"/>
      <c r="C11511" s="46"/>
      <c r="D11511" s="46"/>
      <c r="E11511" s="46"/>
      <c r="F11511" s="46"/>
      <c r="G11511" s="46"/>
      <c r="H11511" s="14"/>
      <c r="I11511" s="14"/>
      <c r="J11511" s="14"/>
      <c r="K11511" s="14"/>
      <c r="L11511" s="22"/>
    </row>
    <row r="11512" spans="1:12" customFormat="1" ht="15" x14ac:dyDescent="0.25">
      <c r="A11512" s="46"/>
      <c r="B11512" s="46"/>
      <c r="C11512" s="46"/>
      <c r="D11512" s="46"/>
      <c r="E11512" s="46"/>
      <c r="F11512" s="46"/>
      <c r="G11512" s="46"/>
      <c r="H11512" s="14"/>
      <c r="I11512" s="14"/>
      <c r="J11512" s="14"/>
      <c r="K11512" s="14"/>
      <c r="L11512" s="22"/>
    </row>
    <row r="11513" spans="1:12" customFormat="1" ht="15" x14ac:dyDescent="0.25">
      <c r="A11513" s="46"/>
      <c r="B11513" s="46"/>
      <c r="C11513" s="46"/>
      <c r="D11513" s="46"/>
      <c r="E11513" s="46"/>
      <c r="F11513" s="46"/>
      <c r="G11513" s="46"/>
      <c r="H11513" s="14"/>
      <c r="I11513" s="14"/>
      <c r="J11513" s="14"/>
      <c r="K11513" s="14"/>
      <c r="L11513" s="22"/>
    </row>
    <row r="11514" spans="1:12" customFormat="1" ht="15" x14ac:dyDescent="0.25">
      <c r="A11514" s="46"/>
      <c r="B11514" s="46"/>
      <c r="C11514" s="46"/>
      <c r="D11514" s="46"/>
      <c r="E11514" s="46"/>
      <c r="F11514" s="46"/>
      <c r="G11514" s="46"/>
      <c r="H11514" s="14"/>
      <c r="I11514" s="14"/>
      <c r="J11514" s="14"/>
      <c r="K11514" s="14"/>
      <c r="L11514" s="22"/>
    </row>
    <row r="11515" spans="1:12" customFormat="1" ht="15" x14ac:dyDescent="0.25">
      <c r="A11515" s="46"/>
      <c r="B11515" s="46"/>
      <c r="C11515" s="46"/>
      <c r="D11515" s="46"/>
      <c r="E11515" s="46"/>
      <c r="F11515" s="46"/>
      <c r="G11515" s="46"/>
      <c r="H11515" s="14"/>
      <c r="I11515" s="14"/>
      <c r="J11515" s="14"/>
      <c r="K11515" s="14"/>
      <c r="L11515" s="22"/>
    </row>
    <row r="11516" spans="1:12" customFormat="1" ht="15" x14ac:dyDescent="0.25">
      <c r="A11516" s="46"/>
      <c r="B11516" s="46"/>
      <c r="C11516" s="46"/>
      <c r="D11516" s="46"/>
      <c r="E11516" s="46"/>
      <c r="F11516" s="46"/>
      <c r="G11516" s="46"/>
      <c r="H11516" s="14"/>
      <c r="I11516" s="14"/>
      <c r="J11516" s="14"/>
      <c r="K11516" s="14"/>
      <c r="L11516" s="22"/>
    </row>
    <row r="11517" spans="1:12" customFormat="1" ht="15" x14ac:dyDescent="0.25">
      <c r="A11517" s="46"/>
      <c r="B11517" s="46"/>
      <c r="C11517" s="46"/>
      <c r="D11517" s="46"/>
      <c r="E11517" s="46"/>
      <c r="F11517" s="46"/>
      <c r="G11517" s="46"/>
      <c r="H11517" s="14"/>
      <c r="I11517" s="14"/>
      <c r="J11517" s="14"/>
      <c r="K11517" s="14"/>
      <c r="L11517" s="22"/>
    </row>
    <row r="11518" spans="1:12" customFormat="1" ht="15" x14ac:dyDescent="0.25">
      <c r="A11518" s="46"/>
      <c r="B11518" s="46"/>
      <c r="C11518" s="46"/>
      <c r="D11518" s="46"/>
      <c r="E11518" s="46"/>
      <c r="F11518" s="46"/>
      <c r="G11518" s="46"/>
      <c r="H11518" s="14"/>
      <c r="I11518" s="14"/>
      <c r="J11518" s="14"/>
      <c r="K11518" s="14"/>
      <c r="L11518" s="22"/>
    </row>
    <row r="11519" spans="1:12" customFormat="1" ht="15" x14ac:dyDescent="0.25">
      <c r="A11519" s="46"/>
      <c r="B11519" s="46"/>
      <c r="C11519" s="46"/>
      <c r="D11519" s="46"/>
      <c r="E11519" s="46"/>
      <c r="F11519" s="46"/>
      <c r="G11519" s="46"/>
      <c r="H11519" s="14"/>
      <c r="I11519" s="14"/>
      <c r="J11519" s="14"/>
      <c r="K11519" s="14"/>
      <c r="L11519" s="22"/>
    </row>
    <row r="11520" spans="1:12" customFormat="1" ht="15" x14ac:dyDescent="0.25">
      <c r="A11520" s="46"/>
      <c r="B11520" s="46"/>
      <c r="C11520" s="46"/>
      <c r="D11520" s="46"/>
      <c r="E11520" s="46"/>
      <c r="F11520" s="46"/>
      <c r="G11520" s="46"/>
      <c r="H11520" s="14"/>
      <c r="I11520" s="14"/>
      <c r="J11520" s="14"/>
      <c r="K11520" s="14"/>
      <c r="L11520" s="22"/>
    </row>
    <row r="11521" spans="1:12" customFormat="1" ht="15" x14ac:dyDescent="0.25">
      <c r="A11521" s="46"/>
      <c r="B11521" s="46"/>
      <c r="C11521" s="46"/>
      <c r="D11521" s="46"/>
      <c r="E11521" s="46"/>
      <c r="F11521" s="46"/>
      <c r="G11521" s="46"/>
      <c r="H11521" s="14"/>
      <c r="I11521" s="14"/>
      <c r="J11521" s="14"/>
      <c r="K11521" s="14"/>
      <c r="L11521" s="22"/>
    </row>
    <row r="11522" spans="1:12" customFormat="1" ht="15" x14ac:dyDescent="0.25">
      <c r="A11522" s="46"/>
      <c r="B11522" s="46"/>
      <c r="C11522" s="46"/>
      <c r="D11522" s="46"/>
      <c r="E11522" s="46"/>
      <c r="F11522" s="46"/>
      <c r="G11522" s="46"/>
      <c r="H11522" s="14"/>
      <c r="I11522" s="14"/>
      <c r="J11522" s="14"/>
      <c r="K11522" s="14"/>
      <c r="L11522" s="22"/>
    </row>
    <row r="11523" spans="1:12" customFormat="1" ht="15" x14ac:dyDescent="0.25">
      <c r="A11523" s="46"/>
      <c r="B11523" s="46"/>
      <c r="C11523" s="46"/>
      <c r="D11523" s="46"/>
      <c r="E11523" s="46"/>
      <c r="F11523" s="46"/>
      <c r="G11523" s="46"/>
      <c r="H11523" s="14"/>
      <c r="I11523" s="14"/>
      <c r="J11523" s="14"/>
      <c r="K11523" s="14"/>
      <c r="L11523" s="22"/>
    </row>
    <row r="11524" spans="1:12" customFormat="1" ht="15" x14ac:dyDescent="0.25">
      <c r="A11524" s="46"/>
      <c r="B11524" s="46"/>
      <c r="C11524" s="46"/>
      <c r="D11524" s="46"/>
      <c r="E11524" s="46"/>
      <c r="F11524" s="46"/>
      <c r="G11524" s="46"/>
      <c r="H11524" s="14"/>
      <c r="I11524" s="14"/>
      <c r="J11524" s="14"/>
      <c r="K11524" s="14"/>
      <c r="L11524" s="22"/>
    </row>
    <row r="11525" spans="1:12" customFormat="1" ht="15" x14ac:dyDescent="0.25">
      <c r="A11525" s="46"/>
      <c r="B11525" s="46"/>
      <c r="C11525" s="46"/>
      <c r="D11525" s="46"/>
      <c r="E11525" s="46"/>
      <c r="F11525" s="46"/>
      <c r="G11525" s="46"/>
      <c r="H11525" s="14"/>
      <c r="I11525" s="14"/>
      <c r="J11525" s="14"/>
      <c r="K11525" s="14"/>
      <c r="L11525" s="22"/>
    </row>
    <row r="11526" spans="1:12" customFormat="1" ht="15" x14ac:dyDescent="0.25">
      <c r="A11526" s="46"/>
      <c r="B11526" s="46"/>
      <c r="C11526" s="46"/>
      <c r="D11526" s="46"/>
      <c r="E11526" s="46"/>
      <c r="F11526" s="46"/>
      <c r="G11526" s="46"/>
      <c r="H11526" s="14"/>
      <c r="I11526" s="14"/>
      <c r="J11526" s="14"/>
      <c r="K11526" s="14"/>
      <c r="L11526" s="22"/>
    </row>
    <row r="11527" spans="1:12" customFormat="1" ht="15" x14ac:dyDescent="0.25">
      <c r="A11527" s="46"/>
      <c r="B11527" s="46"/>
      <c r="C11527" s="46"/>
      <c r="D11527" s="46"/>
      <c r="E11527" s="46"/>
      <c r="F11527" s="46"/>
      <c r="G11527" s="46"/>
      <c r="H11527" s="14"/>
      <c r="I11527" s="14"/>
      <c r="J11527" s="14"/>
      <c r="K11527" s="14"/>
      <c r="L11527" s="22"/>
    </row>
    <row r="11528" spans="1:12" customFormat="1" ht="15" x14ac:dyDescent="0.25">
      <c r="A11528" s="46"/>
      <c r="B11528" s="46"/>
      <c r="C11528" s="46"/>
      <c r="D11528" s="46"/>
      <c r="E11528" s="46"/>
      <c r="F11528" s="46"/>
      <c r="G11528" s="46"/>
      <c r="H11528" s="14"/>
      <c r="I11528" s="14"/>
      <c r="J11528" s="14"/>
      <c r="K11528" s="14"/>
      <c r="L11528" s="22"/>
    </row>
    <row r="11529" spans="1:12" customFormat="1" ht="15" x14ac:dyDescent="0.25">
      <c r="A11529" s="46"/>
      <c r="B11529" s="46"/>
      <c r="C11529" s="46"/>
      <c r="D11529" s="46"/>
      <c r="E11529" s="46"/>
      <c r="F11529" s="46"/>
      <c r="G11529" s="46"/>
      <c r="H11529" s="14"/>
      <c r="I11529" s="14"/>
      <c r="J11529" s="14"/>
      <c r="K11529" s="14"/>
      <c r="L11529" s="22"/>
    </row>
    <row r="11530" spans="1:12" customFormat="1" ht="15" x14ac:dyDescent="0.25">
      <c r="A11530" s="46"/>
      <c r="B11530" s="46"/>
      <c r="C11530" s="46"/>
      <c r="D11530" s="46"/>
      <c r="E11530" s="46"/>
      <c r="F11530" s="46"/>
      <c r="G11530" s="46"/>
      <c r="H11530" s="14"/>
      <c r="I11530" s="14"/>
      <c r="J11530" s="14"/>
      <c r="K11530" s="14"/>
      <c r="L11530" s="22"/>
    </row>
    <row r="11531" spans="1:12" customFormat="1" ht="15" x14ac:dyDescent="0.25">
      <c r="A11531" s="46"/>
      <c r="B11531" s="46"/>
      <c r="C11531" s="46"/>
      <c r="D11531" s="46"/>
      <c r="E11531" s="46"/>
      <c r="F11531" s="46"/>
      <c r="G11531" s="46"/>
      <c r="H11531" s="14"/>
      <c r="I11531" s="14"/>
      <c r="J11531" s="14"/>
      <c r="K11531" s="14"/>
      <c r="L11531" s="22"/>
    </row>
    <row r="11532" spans="1:12" customFormat="1" ht="15" x14ac:dyDescent="0.25">
      <c r="A11532" s="46"/>
      <c r="B11532" s="46"/>
      <c r="C11532" s="46"/>
      <c r="D11532" s="46"/>
      <c r="E11532" s="46"/>
      <c r="F11532" s="46"/>
      <c r="G11532" s="46"/>
      <c r="H11532" s="14"/>
      <c r="I11532" s="14"/>
      <c r="J11532" s="14"/>
      <c r="K11532" s="14"/>
      <c r="L11532" s="22"/>
    </row>
    <row r="11533" spans="1:12" customFormat="1" ht="15" x14ac:dyDescent="0.25">
      <c r="A11533" s="46"/>
      <c r="B11533" s="46"/>
      <c r="C11533" s="46"/>
      <c r="D11533" s="46"/>
      <c r="E11533" s="46"/>
      <c r="F11533" s="46"/>
      <c r="G11533" s="46"/>
      <c r="H11533" s="14"/>
      <c r="I11533" s="14"/>
      <c r="J11533" s="14"/>
      <c r="K11533" s="14"/>
      <c r="L11533" s="22"/>
    </row>
    <row r="11534" spans="1:12" customFormat="1" ht="15" x14ac:dyDescent="0.25">
      <c r="A11534" s="46"/>
      <c r="B11534" s="46"/>
      <c r="C11534" s="46"/>
      <c r="D11534" s="46"/>
      <c r="E11534" s="46"/>
      <c r="F11534" s="46"/>
      <c r="G11534" s="46"/>
      <c r="H11534" s="14"/>
      <c r="I11534" s="14"/>
      <c r="J11534" s="14"/>
      <c r="K11534" s="14"/>
      <c r="L11534" s="22"/>
    </row>
    <row r="11535" spans="1:12" customFormat="1" ht="15" x14ac:dyDescent="0.25">
      <c r="A11535" s="46"/>
      <c r="B11535" s="46"/>
      <c r="C11535" s="46"/>
      <c r="D11535" s="46"/>
      <c r="E11535" s="46"/>
      <c r="F11535" s="46"/>
      <c r="G11535" s="46"/>
      <c r="H11535" s="14"/>
      <c r="I11535" s="14"/>
      <c r="J11535" s="14"/>
      <c r="K11535" s="14"/>
      <c r="L11535" s="22"/>
    </row>
    <row r="11536" spans="1:12" customFormat="1" ht="15" x14ac:dyDescent="0.25">
      <c r="A11536" s="46"/>
      <c r="B11536" s="46"/>
      <c r="C11536" s="46"/>
      <c r="D11536" s="46"/>
      <c r="E11536" s="46"/>
      <c r="F11536" s="46"/>
      <c r="G11536" s="46"/>
      <c r="H11536" s="14"/>
      <c r="I11536" s="14"/>
      <c r="J11536" s="14"/>
      <c r="K11536" s="14"/>
      <c r="L11536" s="22"/>
    </row>
    <row r="11537" spans="1:12" customFormat="1" ht="15" x14ac:dyDescent="0.25">
      <c r="A11537" s="46"/>
      <c r="B11537" s="46"/>
      <c r="C11537" s="46"/>
      <c r="D11537" s="46"/>
      <c r="E11537" s="46"/>
      <c r="F11537" s="46"/>
      <c r="G11537" s="46"/>
      <c r="H11537" s="14"/>
      <c r="I11537" s="14"/>
      <c r="J11537" s="14"/>
      <c r="K11537" s="14"/>
      <c r="L11537" s="22"/>
    </row>
    <row r="11538" spans="1:12" customFormat="1" ht="15" x14ac:dyDescent="0.25">
      <c r="A11538" s="46"/>
      <c r="B11538" s="46"/>
      <c r="C11538" s="46"/>
      <c r="D11538" s="46"/>
      <c r="E11538" s="46"/>
      <c r="F11538" s="46"/>
      <c r="G11538" s="46"/>
      <c r="H11538" s="14"/>
      <c r="I11538" s="14"/>
      <c r="J11538" s="14"/>
      <c r="K11538" s="14"/>
      <c r="L11538" s="22"/>
    </row>
    <row r="11539" spans="1:12" customFormat="1" ht="15" x14ac:dyDescent="0.25">
      <c r="A11539" s="46"/>
      <c r="B11539" s="46"/>
      <c r="C11539" s="46"/>
      <c r="D11539" s="46"/>
      <c r="E11539" s="46"/>
      <c r="F11539" s="46"/>
      <c r="G11539" s="46"/>
      <c r="H11539" s="14"/>
      <c r="I11539" s="14"/>
      <c r="J11539" s="14"/>
      <c r="K11539" s="14"/>
      <c r="L11539" s="22"/>
    </row>
    <row r="11540" spans="1:12" customFormat="1" ht="15" x14ac:dyDescent="0.25">
      <c r="A11540" s="46"/>
      <c r="B11540" s="46"/>
      <c r="C11540" s="46"/>
      <c r="D11540" s="46"/>
      <c r="E11540" s="46"/>
      <c r="F11540" s="46"/>
      <c r="G11540" s="46"/>
      <c r="H11540" s="14"/>
      <c r="I11540" s="14"/>
      <c r="J11540" s="14"/>
      <c r="K11540" s="14"/>
      <c r="L11540" s="22"/>
    </row>
    <row r="11541" spans="1:12" customFormat="1" ht="15" x14ac:dyDescent="0.25">
      <c r="A11541" s="46"/>
      <c r="B11541" s="46"/>
      <c r="C11541" s="46"/>
      <c r="D11541" s="46"/>
      <c r="E11541" s="46"/>
      <c r="F11541" s="46"/>
      <c r="G11541" s="46"/>
      <c r="H11541" s="14"/>
      <c r="I11541" s="14"/>
      <c r="J11541" s="14"/>
      <c r="K11541" s="14"/>
      <c r="L11541" s="22"/>
    </row>
    <row r="11542" spans="1:12" customFormat="1" ht="15" x14ac:dyDescent="0.25">
      <c r="A11542" s="46"/>
      <c r="B11542" s="46"/>
      <c r="C11542" s="46"/>
      <c r="D11542" s="46"/>
      <c r="E11542" s="46"/>
      <c r="F11542" s="46"/>
      <c r="G11542" s="46"/>
      <c r="H11542" s="14"/>
      <c r="I11542" s="14"/>
      <c r="J11542" s="14"/>
      <c r="K11542" s="14"/>
      <c r="L11542" s="22"/>
    </row>
    <row r="11543" spans="1:12" customFormat="1" ht="15" x14ac:dyDescent="0.25">
      <c r="A11543" s="46"/>
      <c r="B11543" s="46"/>
      <c r="C11543" s="46"/>
      <c r="D11543" s="46"/>
      <c r="E11543" s="46"/>
      <c r="F11543" s="46"/>
      <c r="G11543" s="46"/>
      <c r="H11543" s="14"/>
      <c r="I11543" s="14"/>
      <c r="J11543" s="14"/>
      <c r="K11543" s="14"/>
      <c r="L11543" s="22"/>
    </row>
    <row r="11544" spans="1:12" customFormat="1" ht="15" x14ac:dyDescent="0.25">
      <c r="A11544" s="46"/>
      <c r="B11544" s="46"/>
      <c r="C11544" s="46"/>
      <c r="D11544" s="46"/>
      <c r="E11544" s="46"/>
      <c r="F11544" s="46"/>
      <c r="G11544" s="46"/>
      <c r="H11544" s="14"/>
      <c r="I11544" s="14"/>
      <c r="J11544" s="14"/>
      <c r="K11544" s="14"/>
      <c r="L11544" s="22"/>
    </row>
    <row r="11545" spans="1:12" customFormat="1" ht="15" x14ac:dyDescent="0.25">
      <c r="A11545" s="46"/>
      <c r="B11545" s="46"/>
      <c r="C11545" s="46"/>
      <c r="D11545" s="46"/>
      <c r="E11545" s="46"/>
      <c r="F11545" s="46"/>
      <c r="G11545" s="46"/>
      <c r="H11545" s="14"/>
      <c r="I11545" s="14"/>
      <c r="J11545" s="14"/>
      <c r="K11545" s="14"/>
      <c r="L11545" s="22"/>
    </row>
    <row r="11546" spans="1:12" customFormat="1" ht="15" x14ac:dyDescent="0.25">
      <c r="A11546" s="46"/>
      <c r="B11546" s="46"/>
      <c r="C11546" s="46"/>
      <c r="D11546" s="46"/>
      <c r="E11546" s="46"/>
      <c r="F11546" s="46"/>
      <c r="G11546" s="46"/>
      <c r="H11546" s="14"/>
      <c r="I11546" s="14"/>
      <c r="J11546" s="14"/>
      <c r="K11546" s="14"/>
      <c r="L11546" s="22"/>
    </row>
    <row r="11547" spans="1:12" customFormat="1" ht="15" x14ac:dyDescent="0.25">
      <c r="A11547" s="46"/>
      <c r="B11547" s="46"/>
      <c r="C11547" s="46"/>
      <c r="D11547" s="46"/>
      <c r="E11547" s="46"/>
      <c r="F11547" s="46"/>
      <c r="G11547" s="46"/>
      <c r="H11547" s="14"/>
      <c r="I11547" s="14"/>
      <c r="J11547" s="14"/>
      <c r="K11547" s="14"/>
      <c r="L11547" s="22"/>
    </row>
    <row r="11548" spans="1:12" customFormat="1" ht="15" x14ac:dyDescent="0.25">
      <c r="A11548" s="46"/>
      <c r="B11548" s="46"/>
      <c r="C11548" s="46"/>
      <c r="D11548" s="46"/>
      <c r="E11548" s="46"/>
      <c r="F11548" s="46"/>
      <c r="G11548" s="46"/>
      <c r="H11548" s="14"/>
      <c r="I11548" s="14"/>
      <c r="J11548" s="14"/>
      <c r="K11548" s="14"/>
      <c r="L11548" s="22"/>
    </row>
    <row r="11549" spans="1:12" customFormat="1" ht="15" x14ac:dyDescent="0.25">
      <c r="A11549" s="46"/>
      <c r="B11549" s="46"/>
      <c r="C11549" s="46"/>
      <c r="D11549" s="46"/>
      <c r="E11549" s="46"/>
      <c r="F11549" s="46"/>
      <c r="G11549" s="46"/>
      <c r="H11549" s="14"/>
      <c r="I11549" s="14"/>
      <c r="J11549" s="14"/>
      <c r="K11549" s="14"/>
      <c r="L11549" s="22"/>
    </row>
    <row r="11550" spans="1:12" customFormat="1" ht="15" x14ac:dyDescent="0.25">
      <c r="A11550" s="46"/>
      <c r="B11550" s="46"/>
      <c r="C11550" s="46"/>
      <c r="D11550" s="46"/>
      <c r="E11550" s="46"/>
      <c r="F11550" s="46"/>
      <c r="G11550" s="46"/>
      <c r="H11550" s="14"/>
      <c r="I11550" s="14"/>
      <c r="J11550" s="14"/>
      <c r="K11550" s="14"/>
      <c r="L11550" s="22"/>
    </row>
    <row r="11551" spans="1:12" customFormat="1" ht="15" x14ac:dyDescent="0.25">
      <c r="A11551" s="46"/>
      <c r="B11551" s="46"/>
      <c r="C11551" s="46"/>
      <c r="D11551" s="46"/>
      <c r="E11551" s="46"/>
      <c r="F11551" s="46"/>
      <c r="G11551" s="46"/>
      <c r="H11551" s="14"/>
      <c r="I11551" s="14"/>
      <c r="J11551" s="14"/>
      <c r="K11551" s="14"/>
      <c r="L11551" s="22"/>
    </row>
    <row r="11552" spans="1:12" customFormat="1" ht="15" x14ac:dyDescent="0.25">
      <c r="A11552" s="46"/>
      <c r="B11552" s="46"/>
      <c r="C11552" s="46"/>
      <c r="D11552" s="46"/>
      <c r="E11552" s="46"/>
      <c r="F11552" s="46"/>
      <c r="G11552" s="46"/>
      <c r="H11552" s="14"/>
      <c r="I11552" s="14"/>
      <c r="J11552" s="14"/>
      <c r="K11552" s="14"/>
      <c r="L11552" s="22"/>
    </row>
    <row r="11553" spans="1:12" customFormat="1" ht="15" x14ac:dyDescent="0.25">
      <c r="A11553" s="46"/>
      <c r="B11553" s="46"/>
      <c r="C11553" s="46"/>
      <c r="D11553" s="46"/>
      <c r="E11553" s="46"/>
      <c r="F11553" s="46"/>
      <c r="G11553" s="46"/>
      <c r="H11553" s="14"/>
      <c r="I11553" s="14"/>
      <c r="J11553" s="14"/>
      <c r="K11553" s="14"/>
      <c r="L11553" s="22"/>
    </row>
    <row r="11554" spans="1:12" customFormat="1" ht="15" x14ac:dyDescent="0.25">
      <c r="A11554" s="46"/>
      <c r="B11554" s="46"/>
      <c r="C11554" s="46"/>
      <c r="D11554" s="46"/>
      <c r="E11554" s="46"/>
      <c r="F11554" s="46"/>
      <c r="G11554" s="46"/>
      <c r="H11554" s="14"/>
      <c r="I11554" s="14"/>
      <c r="J11554" s="14"/>
      <c r="K11554" s="14"/>
      <c r="L11554" s="22"/>
    </row>
    <row r="11555" spans="1:12" customFormat="1" ht="15" x14ac:dyDescent="0.25">
      <c r="A11555" s="46"/>
      <c r="B11555" s="46"/>
      <c r="C11555" s="46"/>
      <c r="D11555" s="46"/>
      <c r="E11555" s="46"/>
      <c r="F11555" s="46"/>
      <c r="G11555" s="46"/>
      <c r="H11555" s="14"/>
      <c r="I11555" s="14"/>
      <c r="J11555" s="14"/>
      <c r="K11555" s="14"/>
      <c r="L11555" s="22"/>
    </row>
    <row r="11556" spans="1:12" customFormat="1" ht="15" x14ac:dyDescent="0.25">
      <c r="A11556" s="46"/>
      <c r="B11556" s="46"/>
      <c r="C11556" s="46"/>
      <c r="D11556" s="46"/>
      <c r="E11556" s="46"/>
      <c r="F11556" s="46"/>
      <c r="G11556" s="46"/>
      <c r="H11556" s="14"/>
      <c r="I11556" s="14"/>
      <c r="J11556" s="14"/>
      <c r="K11556" s="14"/>
      <c r="L11556" s="22"/>
    </row>
    <row r="11557" spans="1:12" customFormat="1" ht="15" x14ac:dyDescent="0.25">
      <c r="A11557" s="46"/>
      <c r="B11557" s="46"/>
      <c r="C11557" s="46"/>
      <c r="D11557" s="46"/>
      <c r="E11557" s="46"/>
      <c r="F11557" s="46"/>
      <c r="G11557" s="46"/>
      <c r="H11557" s="14"/>
      <c r="I11557" s="14"/>
      <c r="J11557" s="14"/>
      <c r="K11557" s="14"/>
      <c r="L11557" s="22"/>
    </row>
    <row r="11558" spans="1:12" customFormat="1" ht="15" x14ac:dyDescent="0.25">
      <c r="A11558" s="46"/>
      <c r="B11558" s="46"/>
      <c r="C11558" s="46"/>
      <c r="D11558" s="46"/>
      <c r="E11558" s="46"/>
      <c r="F11558" s="46"/>
      <c r="G11558" s="46"/>
      <c r="H11558" s="14"/>
      <c r="I11558" s="14"/>
      <c r="J11558" s="14"/>
      <c r="K11558" s="14"/>
      <c r="L11558" s="22"/>
    </row>
    <row r="11559" spans="1:12" customFormat="1" ht="15" x14ac:dyDescent="0.25">
      <c r="A11559" s="46"/>
      <c r="B11559" s="46"/>
      <c r="C11559" s="46"/>
      <c r="D11559" s="46"/>
      <c r="E11559" s="46"/>
      <c r="F11559" s="46"/>
      <c r="G11559" s="46"/>
      <c r="H11559" s="14"/>
      <c r="I11559" s="14"/>
      <c r="J11559" s="14"/>
      <c r="K11559" s="14"/>
      <c r="L11559" s="22"/>
    </row>
    <row r="11560" spans="1:12" customFormat="1" ht="15" x14ac:dyDescent="0.25">
      <c r="A11560" s="46"/>
      <c r="B11560" s="46"/>
      <c r="C11560" s="46"/>
      <c r="D11560" s="46"/>
      <c r="E11560" s="46"/>
      <c r="F11560" s="46"/>
      <c r="G11560" s="46"/>
      <c r="H11560" s="14"/>
      <c r="I11560" s="14"/>
      <c r="J11560" s="14"/>
      <c r="K11560" s="14"/>
      <c r="L11560" s="22"/>
    </row>
    <row r="11561" spans="1:12" customFormat="1" ht="15" x14ac:dyDescent="0.25">
      <c r="A11561" s="46"/>
      <c r="B11561" s="46"/>
      <c r="C11561" s="46"/>
      <c r="D11561" s="46"/>
      <c r="E11561" s="46"/>
      <c r="F11561" s="46"/>
      <c r="G11561" s="46"/>
      <c r="H11561" s="14"/>
      <c r="I11561" s="14"/>
      <c r="J11561" s="14"/>
      <c r="K11561" s="14"/>
      <c r="L11561" s="22"/>
    </row>
    <row r="11562" spans="1:12" customFormat="1" ht="15" x14ac:dyDescent="0.25">
      <c r="A11562" s="46"/>
      <c r="B11562" s="46"/>
      <c r="C11562" s="46"/>
      <c r="D11562" s="46"/>
      <c r="E11562" s="46"/>
      <c r="F11562" s="46"/>
      <c r="G11562" s="46"/>
      <c r="H11562" s="14"/>
      <c r="I11562" s="14"/>
      <c r="J11562" s="14"/>
      <c r="K11562" s="14"/>
      <c r="L11562" s="22"/>
    </row>
    <row r="11563" spans="1:12" customFormat="1" ht="15" x14ac:dyDescent="0.25">
      <c r="A11563" s="46"/>
      <c r="B11563" s="46"/>
      <c r="C11563" s="46"/>
      <c r="D11563" s="46"/>
      <c r="E11563" s="46"/>
      <c r="F11563" s="46"/>
      <c r="G11563" s="46"/>
      <c r="H11563" s="14"/>
      <c r="I11563" s="14"/>
      <c r="J11563" s="14"/>
      <c r="K11563" s="14"/>
      <c r="L11563" s="22"/>
    </row>
    <row r="11564" spans="1:12" customFormat="1" ht="15" x14ac:dyDescent="0.25">
      <c r="A11564" s="46"/>
      <c r="B11564" s="46"/>
      <c r="C11564" s="46"/>
      <c r="D11564" s="46"/>
      <c r="E11564" s="46"/>
      <c r="F11564" s="46"/>
      <c r="G11564" s="46"/>
      <c r="H11564" s="14"/>
      <c r="I11564" s="14"/>
      <c r="J11564" s="14"/>
      <c r="K11564" s="14"/>
      <c r="L11564" s="22"/>
    </row>
    <row r="11565" spans="1:12" customFormat="1" ht="15" x14ac:dyDescent="0.25">
      <c r="A11565" s="46"/>
      <c r="B11565" s="46"/>
      <c r="C11565" s="46"/>
      <c r="D11565" s="46"/>
      <c r="E11565" s="46"/>
      <c r="F11565" s="46"/>
      <c r="G11565" s="46"/>
      <c r="H11565" s="14"/>
      <c r="I11565" s="14"/>
      <c r="J11565" s="14"/>
      <c r="K11565" s="14"/>
      <c r="L11565" s="22"/>
    </row>
    <row r="11566" spans="1:12" customFormat="1" ht="15" x14ac:dyDescent="0.25">
      <c r="A11566" s="46"/>
      <c r="B11566" s="46"/>
      <c r="C11566" s="46"/>
      <c r="D11566" s="46"/>
      <c r="E11566" s="46"/>
      <c r="F11566" s="46"/>
      <c r="G11566" s="46"/>
      <c r="H11566" s="14"/>
      <c r="I11566" s="14"/>
      <c r="J11566" s="14"/>
      <c r="K11566" s="14"/>
      <c r="L11566" s="22"/>
    </row>
    <row r="11567" spans="1:12" customFormat="1" ht="15" x14ac:dyDescent="0.25">
      <c r="A11567" s="46"/>
      <c r="B11567" s="46"/>
      <c r="C11567" s="46"/>
      <c r="D11567" s="46"/>
      <c r="E11567" s="46"/>
      <c r="F11567" s="46"/>
      <c r="G11567" s="46"/>
      <c r="H11567" s="14"/>
      <c r="I11567" s="14"/>
      <c r="J11567" s="14"/>
      <c r="K11567" s="14"/>
      <c r="L11567" s="22"/>
    </row>
    <row r="11568" spans="1:12" customFormat="1" ht="15" x14ac:dyDescent="0.25">
      <c r="A11568" s="46"/>
      <c r="B11568" s="46"/>
      <c r="C11568" s="46"/>
      <c r="D11568" s="46"/>
      <c r="E11568" s="46"/>
      <c r="F11568" s="46"/>
      <c r="G11568" s="46"/>
      <c r="H11568" s="14"/>
      <c r="I11568" s="14"/>
      <c r="J11568" s="14"/>
      <c r="K11568" s="14"/>
      <c r="L11568" s="22"/>
    </row>
    <row r="11569" spans="1:12" customFormat="1" ht="15" x14ac:dyDescent="0.25">
      <c r="A11569" s="46"/>
      <c r="B11569" s="46"/>
      <c r="C11569" s="46"/>
      <c r="D11569" s="46"/>
      <c r="E11569" s="46"/>
      <c r="F11569" s="46"/>
      <c r="G11569" s="46"/>
      <c r="H11569" s="14"/>
      <c r="I11569" s="14"/>
      <c r="J11569" s="14"/>
      <c r="K11569" s="14"/>
      <c r="L11569" s="22"/>
    </row>
    <row r="11570" spans="1:12" customFormat="1" ht="15" x14ac:dyDescent="0.25">
      <c r="A11570" s="46"/>
      <c r="B11570" s="46"/>
      <c r="C11570" s="46"/>
      <c r="D11570" s="46"/>
      <c r="E11570" s="46"/>
      <c r="F11570" s="46"/>
      <c r="G11570" s="46"/>
      <c r="H11570" s="14"/>
      <c r="I11570" s="14"/>
      <c r="J11570" s="14"/>
      <c r="K11570" s="14"/>
      <c r="L11570" s="22"/>
    </row>
    <row r="11571" spans="1:12" customFormat="1" ht="15" x14ac:dyDescent="0.25">
      <c r="A11571" s="46"/>
      <c r="B11571" s="46"/>
      <c r="C11571" s="46"/>
      <c r="D11571" s="46"/>
      <c r="E11571" s="46"/>
      <c r="F11571" s="46"/>
      <c r="G11571" s="46"/>
      <c r="H11571" s="14"/>
      <c r="I11571" s="14"/>
      <c r="J11571" s="14"/>
      <c r="K11571" s="14"/>
      <c r="L11571" s="22"/>
    </row>
    <row r="11572" spans="1:12" customFormat="1" ht="15" x14ac:dyDescent="0.25">
      <c r="A11572" s="46"/>
      <c r="B11572" s="46"/>
      <c r="C11572" s="46"/>
      <c r="D11572" s="46"/>
      <c r="E11572" s="46"/>
      <c r="F11572" s="46"/>
      <c r="G11572" s="46"/>
      <c r="H11572" s="14"/>
      <c r="I11572" s="14"/>
      <c r="J11572" s="14"/>
      <c r="K11572" s="14"/>
      <c r="L11572" s="22"/>
    </row>
    <row r="11573" spans="1:12" customFormat="1" ht="15" x14ac:dyDescent="0.25">
      <c r="A11573" s="46"/>
      <c r="B11573" s="46"/>
      <c r="C11573" s="46"/>
      <c r="D11573" s="46"/>
      <c r="E11573" s="46"/>
      <c r="F11573" s="46"/>
      <c r="G11573" s="46"/>
      <c r="H11573" s="14"/>
      <c r="I11573" s="14"/>
      <c r="J11573" s="14"/>
      <c r="K11573" s="14"/>
      <c r="L11573" s="22"/>
    </row>
    <row r="11574" spans="1:12" customFormat="1" ht="15" x14ac:dyDescent="0.25">
      <c r="A11574" s="46"/>
      <c r="B11574" s="46"/>
      <c r="C11574" s="46"/>
      <c r="D11574" s="46"/>
      <c r="E11574" s="46"/>
      <c r="F11574" s="46"/>
      <c r="G11574" s="46"/>
      <c r="H11574" s="14"/>
      <c r="I11574" s="14"/>
      <c r="J11574" s="14"/>
      <c r="K11574" s="14"/>
      <c r="L11574" s="22"/>
    </row>
    <row r="11575" spans="1:12" customFormat="1" ht="15" x14ac:dyDescent="0.25">
      <c r="A11575" s="46"/>
      <c r="B11575" s="46"/>
      <c r="C11575" s="46"/>
      <c r="D11575" s="46"/>
      <c r="E11575" s="46"/>
      <c r="F11575" s="46"/>
      <c r="G11575" s="46"/>
      <c r="H11575" s="14"/>
      <c r="I11575" s="14"/>
      <c r="J11575" s="14"/>
      <c r="K11575" s="14"/>
      <c r="L11575" s="22"/>
    </row>
    <row r="11576" spans="1:12" customFormat="1" ht="15" x14ac:dyDescent="0.25">
      <c r="A11576" s="46"/>
      <c r="B11576" s="46"/>
      <c r="C11576" s="46"/>
      <c r="D11576" s="46"/>
      <c r="E11576" s="46"/>
      <c r="F11576" s="46"/>
      <c r="G11576" s="46"/>
      <c r="H11576" s="14"/>
      <c r="I11576" s="14"/>
      <c r="J11576" s="14"/>
      <c r="K11576" s="14"/>
      <c r="L11576" s="22"/>
    </row>
    <row r="11577" spans="1:12" customFormat="1" ht="15" x14ac:dyDescent="0.25">
      <c r="A11577" s="46"/>
      <c r="B11577" s="46"/>
      <c r="C11577" s="46"/>
      <c r="D11577" s="46"/>
      <c r="E11577" s="46"/>
      <c r="F11577" s="46"/>
      <c r="G11577" s="46"/>
      <c r="H11577" s="14"/>
      <c r="I11577" s="14"/>
      <c r="J11577" s="14"/>
      <c r="K11577" s="14"/>
      <c r="L11577" s="22"/>
    </row>
    <row r="11578" spans="1:12" customFormat="1" ht="15" x14ac:dyDescent="0.25">
      <c r="A11578" s="46"/>
      <c r="B11578" s="46"/>
      <c r="C11578" s="46"/>
      <c r="D11578" s="46"/>
      <c r="E11578" s="46"/>
      <c r="F11578" s="46"/>
      <c r="G11578" s="46"/>
      <c r="H11578" s="14"/>
      <c r="I11578" s="14"/>
      <c r="J11578" s="14"/>
      <c r="K11578" s="14"/>
      <c r="L11578" s="22"/>
    </row>
    <row r="11579" spans="1:12" customFormat="1" ht="15" x14ac:dyDescent="0.25">
      <c r="A11579" s="46"/>
      <c r="B11579" s="46"/>
      <c r="C11579" s="46"/>
      <c r="D11579" s="46"/>
      <c r="E11579" s="46"/>
      <c r="F11579" s="46"/>
      <c r="G11579" s="46"/>
      <c r="H11579" s="14"/>
      <c r="I11579" s="14"/>
      <c r="J11579" s="14"/>
      <c r="K11579" s="14"/>
      <c r="L11579" s="22"/>
    </row>
    <row r="11580" spans="1:12" customFormat="1" ht="15" x14ac:dyDescent="0.25">
      <c r="A11580" s="46"/>
      <c r="B11580" s="46"/>
      <c r="C11580" s="46"/>
      <c r="D11580" s="46"/>
      <c r="E11580" s="46"/>
      <c r="F11580" s="46"/>
      <c r="G11580" s="46"/>
      <c r="H11580" s="14"/>
      <c r="I11580" s="14"/>
      <c r="J11580" s="14"/>
      <c r="K11580" s="14"/>
      <c r="L11580" s="22"/>
    </row>
    <row r="11581" spans="1:12" customFormat="1" ht="15" x14ac:dyDescent="0.25">
      <c r="A11581" s="46"/>
      <c r="B11581" s="46"/>
      <c r="C11581" s="46"/>
      <c r="D11581" s="46"/>
      <c r="E11581" s="46"/>
      <c r="F11581" s="46"/>
      <c r="G11581" s="46"/>
      <c r="H11581" s="14"/>
      <c r="I11581" s="14"/>
      <c r="J11581" s="14"/>
      <c r="K11581" s="14"/>
      <c r="L11581" s="22"/>
    </row>
    <row r="11582" spans="1:12" customFormat="1" ht="15" x14ac:dyDescent="0.25">
      <c r="A11582" s="46"/>
      <c r="B11582" s="46"/>
      <c r="C11582" s="46"/>
      <c r="D11582" s="46"/>
      <c r="E11582" s="46"/>
      <c r="F11582" s="46"/>
      <c r="G11582" s="46"/>
      <c r="H11582" s="14"/>
      <c r="I11582" s="14"/>
      <c r="J11582" s="14"/>
      <c r="K11582" s="14"/>
      <c r="L11582" s="22"/>
    </row>
    <row r="11583" spans="1:12" customFormat="1" ht="15" x14ac:dyDescent="0.25">
      <c r="A11583" s="46"/>
      <c r="B11583" s="46"/>
      <c r="C11583" s="46"/>
      <c r="D11583" s="46"/>
      <c r="E11583" s="46"/>
      <c r="F11583" s="46"/>
      <c r="G11583" s="46"/>
      <c r="H11583" s="14"/>
      <c r="I11583" s="14"/>
      <c r="J11583" s="14"/>
      <c r="K11583" s="14"/>
      <c r="L11583" s="22"/>
    </row>
    <row r="11584" spans="1:12" customFormat="1" ht="15" x14ac:dyDescent="0.25">
      <c r="A11584" s="46"/>
      <c r="B11584" s="46"/>
      <c r="C11584" s="46"/>
      <c r="D11584" s="46"/>
      <c r="E11584" s="46"/>
      <c r="F11584" s="46"/>
      <c r="G11584" s="46"/>
      <c r="H11584" s="14"/>
      <c r="I11584" s="14"/>
      <c r="J11584" s="14"/>
      <c r="K11584" s="14"/>
      <c r="L11584" s="22"/>
    </row>
    <row r="11585" spans="1:12" customFormat="1" ht="15" x14ac:dyDescent="0.25">
      <c r="A11585" s="46"/>
      <c r="B11585" s="46"/>
      <c r="C11585" s="46"/>
      <c r="D11585" s="46"/>
      <c r="E11585" s="46"/>
      <c r="F11585" s="46"/>
      <c r="G11585" s="46"/>
      <c r="H11585" s="14"/>
      <c r="I11585" s="14"/>
      <c r="J11585" s="14"/>
      <c r="K11585" s="14"/>
      <c r="L11585" s="22"/>
    </row>
    <row r="11586" spans="1:12" customFormat="1" ht="15" x14ac:dyDescent="0.25">
      <c r="A11586" s="46"/>
      <c r="B11586" s="46"/>
      <c r="C11586" s="46"/>
      <c r="D11586" s="46"/>
      <c r="E11586" s="46"/>
      <c r="F11586" s="46"/>
      <c r="G11586" s="46"/>
      <c r="H11586" s="14"/>
      <c r="I11586" s="14"/>
      <c r="J11586" s="14"/>
      <c r="K11586" s="14"/>
      <c r="L11586" s="22"/>
    </row>
    <row r="11587" spans="1:12" customFormat="1" ht="15" x14ac:dyDescent="0.25">
      <c r="A11587" s="46"/>
      <c r="B11587" s="46"/>
      <c r="C11587" s="46"/>
      <c r="D11587" s="46"/>
      <c r="E11587" s="46"/>
      <c r="F11587" s="46"/>
      <c r="G11587" s="46"/>
      <c r="H11587" s="14"/>
      <c r="I11587" s="14"/>
      <c r="J11587" s="14"/>
      <c r="K11587" s="14"/>
      <c r="L11587" s="22"/>
    </row>
    <row r="11588" spans="1:12" customFormat="1" ht="15" x14ac:dyDescent="0.25">
      <c r="A11588" s="46"/>
      <c r="B11588" s="46"/>
      <c r="C11588" s="46"/>
      <c r="D11588" s="46"/>
      <c r="E11588" s="46"/>
      <c r="F11588" s="46"/>
      <c r="G11588" s="46"/>
      <c r="H11588" s="14"/>
      <c r="I11588" s="14"/>
      <c r="J11588" s="14"/>
      <c r="K11588" s="14"/>
      <c r="L11588" s="22"/>
    </row>
    <row r="11589" spans="1:12" customFormat="1" ht="15" x14ac:dyDescent="0.25">
      <c r="A11589" s="46"/>
      <c r="B11589" s="46"/>
      <c r="C11589" s="46"/>
      <c r="D11589" s="46"/>
      <c r="E11589" s="46"/>
      <c r="F11589" s="46"/>
      <c r="G11589" s="46"/>
      <c r="H11589" s="14"/>
      <c r="I11589" s="14"/>
      <c r="J11589" s="14"/>
      <c r="K11589" s="14"/>
      <c r="L11589" s="22"/>
    </row>
    <row r="11590" spans="1:12" customFormat="1" ht="15" x14ac:dyDescent="0.25">
      <c r="A11590" s="46"/>
      <c r="B11590" s="46"/>
      <c r="C11590" s="46"/>
      <c r="D11590" s="46"/>
      <c r="E11590" s="46"/>
      <c r="F11590" s="46"/>
      <c r="G11590" s="46"/>
      <c r="H11590" s="14"/>
      <c r="I11590" s="14"/>
      <c r="J11590" s="14"/>
      <c r="K11590" s="14"/>
      <c r="L11590" s="22"/>
    </row>
    <row r="11591" spans="1:12" customFormat="1" ht="15" x14ac:dyDescent="0.25">
      <c r="A11591" s="46"/>
      <c r="B11591" s="46"/>
      <c r="C11591" s="46"/>
      <c r="D11591" s="46"/>
      <c r="E11591" s="46"/>
      <c r="F11591" s="46"/>
      <c r="G11591" s="46"/>
      <c r="H11591" s="14"/>
      <c r="I11591" s="14"/>
      <c r="J11591" s="14"/>
      <c r="K11591" s="14"/>
      <c r="L11591" s="22"/>
    </row>
    <row r="11592" spans="1:12" customFormat="1" ht="15" x14ac:dyDescent="0.25">
      <c r="A11592" s="46"/>
      <c r="B11592" s="46"/>
      <c r="C11592" s="46"/>
      <c r="D11592" s="46"/>
      <c r="E11592" s="46"/>
      <c r="F11592" s="46"/>
      <c r="G11592" s="46"/>
      <c r="H11592" s="14"/>
      <c r="I11592" s="14"/>
      <c r="J11592" s="14"/>
      <c r="K11592" s="14"/>
      <c r="L11592" s="22"/>
    </row>
    <row r="11593" spans="1:12" customFormat="1" ht="15" x14ac:dyDescent="0.25">
      <c r="A11593" s="46"/>
      <c r="B11593" s="46"/>
      <c r="C11593" s="46"/>
      <c r="D11593" s="46"/>
      <c r="E11593" s="46"/>
      <c r="F11593" s="46"/>
      <c r="G11593" s="46"/>
      <c r="H11593" s="14"/>
      <c r="I11593" s="14"/>
      <c r="J11593" s="14"/>
      <c r="K11593" s="14"/>
      <c r="L11593" s="22"/>
    </row>
    <row r="11594" spans="1:12" customFormat="1" ht="15" x14ac:dyDescent="0.25">
      <c r="A11594" s="46"/>
      <c r="B11594" s="46"/>
      <c r="C11594" s="46"/>
      <c r="D11594" s="46"/>
      <c r="E11594" s="46"/>
      <c r="F11594" s="46"/>
      <c r="G11594" s="46"/>
      <c r="H11594" s="14"/>
      <c r="I11594" s="14"/>
      <c r="J11594" s="14"/>
      <c r="K11594" s="14"/>
      <c r="L11594" s="22"/>
    </row>
    <row r="11595" spans="1:12" customFormat="1" ht="15" x14ac:dyDescent="0.25">
      <c r="A11595" s="46"/>
      <c r="B11595" s="46"/>
      <c r="C11595" s="46"/>
      <c r="D11595" s="46"/>
      <c r="E11595" s="46"/>
      <c r="F11595" s="46"/>
      <c r="G11595" s="46"/>
      <c r="H11595" s="14"/>
      <c r="I11595" s="14"/>
      <c r="J11595" s="14"/>
      <c r="K11595" s="14"/>
      <c r="L11595" s="22"/>
    </row>
    <row r="11596" spans="1:12" customFormat="1" ht="15" x14ac:dyDescent="0.25">
      <c r="A11596" s="46"/>
      <c r="B11596" s="46"/>
      <c r="C11596" s="46"/>
      <c r="D11596" s="46"/>
      <c r="E11596" s="46"/>
      <c r="F11596" s="46"/>
      <c r="G11596" s="46"/>
      <c r="H11596" s="14"/>
      <c r="I11596" s="14"/>
      <c r="J11596" s="14"/>
      <c r="K11596" s="14"/>
      <c r="L11596" s="22"/>
    </row>
    <row r="11597" spans="1:12" customFormat="1" ht="15" x14ac:dyDescent="0.25">
      <c r="A11597" s="46"/>
      <c r="B11597" s="46"/>
      <c r="C11597" s="46"/>
      <c r="D11597" s="46"/>
      <c r="E11597" s="46"/>
      <c r="F11597" s="46"/>
      <c r="G11597" s="46"/>
      <c r="H11597" s="14"/>
      <c r="I11597" s="14"/>
      <c r="J11597" s="14"/>
      <c r="K11597" s="14"/>
      <c r="L11597" s="22"/>
    </row>
    <row r="11598" spans="1:12" customFormat="1" ht="15" x14ac:dyDescent="0.25">
      <c r="A11598" s="46"/>
      <c r="B11598" s="46"/>
      <c r="C11598" s="46"/>
      <c r="D11598" s="46"/>
      <c r="E11598" s="46"/>
      <c r="F11598" s="46"/>
      <c r="G11598" s="46"/>
      <c r="H11598" s="14"/>
      <c r="I11598" s="14"/>
      <c r="J11598" s="14"/>
      <c r="K11598" s="14"/>
      <c r="L11598" s="22"/>
    </row>
    <row r="11599" spans="1:12" customFormat="1" ht="15" x14ac:dyDescent="0.25">
      <c r="A11599" s="46"/>
      <c r="B11599" s="46"/>
      <c r="C11599" s="46"/>
      <c r="D11599" s="46"/>
      <c r="E11599" s="46"/>
      <c r="F11599" s="46"/>
      <c r="G11599" s="46"/>
      <c r="H11599" s="14"/>
      <c r="I11599" s="14"/>
      <c r="J11599" s="14"/>
      <c r="K11599" s="14"/>
      <c r="L11599" s="22"/>
    </row>
    <row r="11600" spans="1:12" customFormat="1" ht="15" x14ac:dyDescent="0.25">
      <c r="A11600" s="46"/>
      <c r="B11600" s="46"/>
      <c r="C11600" s="46"/>
      <c r="D11600" s="46"/>
      <c r="E11600" s="46"/>
      <c r="F11600" s="46"/>
      <c r="G11600" s="46"/>
      <c r="H11600" s="14"/>
      <c r="I11600" s="14"/>
      <c r="J11600" s="14"/>
      <c r="K11600" s="14"/>
      <c r="L11600" s="22"/>
    </row>
    <row r="11601" spans="1:12" customFormat="1" ht="15" x14ac:dyDescent="0.25">
      <c r="A11601" s="46"/>
      <c r="B11601" s="46"/>
      <c r="C11601" s="46"/>
      <c r="D11601" s="46"/>
      <c r="E11601" s="46"/>
      <c r="F11601" s="46"/>
      <c r="G11601" s="46"/>
      <c r="H11601" s="14"/>
      <c r="I11601" s="14"/>
      <c r="J11601" s="14"/>
      <c r="K11601" s="14"/>
      <c r="L11601" s="22"/>
    </row>
    <row r="11602" spans="1:12" customFormat="1" ht="15" x14ac:dyDescent="0.25">
      <c r="A11602" s="46"/>
      <c r="B11602" s="46"/>
      <c r="C11602" s="46"/>
      <c r="D11602" s="46"/>
      <c r="E11602" s="46"/>
      <c r="F11602" s="46"/>
      <c r="G11602" s="46"/>
      <c r="H11602" s="14"/>
      <c r="I11602" s="14"/>
      <c r="J11602" s="14"/>
      <c r="K11602" s="14"/>
      <c r="L11602" s="22"/>
    </row>
    <row r="11603" spans="1:12" customFormat="1" ht="15" x14ac:dyDescent="0.25">
      <c r="A11603" s="46"/>
      <c r="B11603" s="46"/>
      <c r="C11603" s="46"/>
      <c r="D11603" s="46"/>
      <c r="E11603" s="46"/>
      <c r="F11603" s="46"/>
      <c r="G11603" s="46"/>
      <c r="H11603" s="14"/>
      <c r="I11603" s="14"/>
      <c r="J11603" s="14"/>
      <c r="K11603" s="14"/>
      <c r="L11603" s="22"/>
    </row>
    <row r="11604" spans="1:12" customFormat="1" ht="15" x14ac:dyDescent="0.25">
      <c r="A11604" s="46"/>
      <c r="B11604" s="46"/>
      <c r="C11604" s="46"/>
      <c r="D11604" s="46"/>
      <c r="E11604" s="46"/>
      <c r="F11604" s="46"/>
      <c r="G11604" s="46"/>
      <c r="H11604" s="14"/>
      <c r="I11604" s="14"/>
      <c r="J11604" s="14"/>
      <c r="K11604" s="14"/>
      <c r="L11604" s="22"/>
    </row>
    <row r="11605" spans="1:12" customFormat="1" ht="15" x14ac:dyDescent="0.25">
      <c r="A11605" s="46"/>
      <c r="B11605" s="46"/>
      <c r="C11605" s="46"/>
      <c r="D11605" s="46"/>
      <c r="E11605" s="46"/>
      <c r="F11605" s="46"/>
      <c r="G11605" s="46"/>
      <c r="H11605" s="14"/>
      <c r="I11605" s="14"/>
      <c r="J11605" s="14"/>
      <c r="K11605" s="14"/>
      <c r="L11605" s="22"/>
    </row>
    <row r="11606" spans="1:12" customFormat="1" ht="15" x14ac:dyDescent="0.25">
      <c r="A11606" s="46"/>
      <c r="B11606" s="46"/>
      <c r="C11606" s="46"/>
      <c r="D11606" s="46"/>
      <c r="E11606" s="46"/>
      <c r="F11606" s="46"/>
      <c r="G11606" s="46"/>
      <c r="H11606" s="14"/>
      <c r="I11606" s="14"/>
      <c r="J11606" s="14"/>
      <c r="K11606" s="14"/>
      <c r="L11606" s="22"/>
    </row>
    <row r="11607" spans="1:12" customFormat="1" ht="15" x14ac:dyDescent="0.25">
      <c r="A11607" s="46"/>
      <c r="B11607" s="46"/>
      <c r="C11607" s="46"/>
      <c r="D11607" s="46"/>
      <c r="E11607" s="46"/>
      <c r="F11607" s="46"/>
      <c r="G11607" s="46"/>
      <c r="H11607" s="14"/>
      <c r="I11607" s="14"/>
      <c r="J11607" s="14"/>
      <c r="K11607" s="14"/>
      <c r="L11607" s="22"/>
    </row>
    <row r="11608" spans="1:12" customFormat="1" ht="15" x14ac:dyDescent="0.25">
      <c r="A11608" s="46"/>
      <c r="B11608" s="46"/>
      <c r="C11608" s="46"/>
      <c r="D11608" s="46"/>
      <c r="E11608" s="46"/>
      <c r="F11608" s="46"/>
      <c r="G11608" s="46"/>
      <c r="H11608" s="14"/>
      <c r="I11608" s="14"/>
      <c r="J11608" s="14"/>
      <c r="K11608" s="14"/>
      <c r="L11608" s="22"/>
    </row>
    <row r="11609" spans="1:12" customFormat="1" ht="15" x14ac:dyDescent="0.25">
      <c r="A11609" s="46"/>
      <c r="B11609" s="46"/>
      <c r="C11609" s="46"/>
      <c r="D11609" s="46"/>
      <c r="E11609" s="46"/>
      <c r="F11609" s="46"/>
      <c r="G11609" s="46"/>
      <c r="H11609" s="14"/>
      <c r="I11609" s="14"/>
      <c r="J11609" s="14"/>
      <c r="K11609" s="14"/>
      <c r="L11609" s="22"/>
    </row>
    <row r="11610" spans="1:12" customFormat="1" ht="15" x14ac:dyDescent="0.25">
      <c r="A11610" s="46"/>
      <c r="B11610" s="46"/>
      <c r="C11610" s="46"/>
      <c r="D11610" s="46"/>
      <c r="E11610" s="46"/>
      <c r="F11610" s="46"/>
      <c r="G11610" s="46"/>
      <c r="H11610" s="14"/>
      <c r="I11610" s="14"/>
      <c r="J11610" s="14"/>
      <c r="K11610" s="14"/>
      <c r="L11610" s="22"/>
    </row>
    <row r="11611" spans="1:12" customFormat="1" ht="15" x14ac:dyDescent="0.25">
      <c r="A11611" s="46"/>
      <c r="B11611" s="46"/>
      <c r="C11611" s="46"/>
      <c r="D11611" s="46"/>
      <c r="E11611" s="46"/>
      <c r="F11611" s="46"/>
      <c r="G11611" s="46"/>
      <c r="H11611" s="14"/>
      <c r="I11611" s="14"/>
      <c r="J11611" s="14"/>
      <c r="K11611" s="14"/>
      <c r="L11611" s="22"/>
    </row>
    <row r="11612" spans="1:12" customFormat="1" ht="15" x14ac:dyDescent="0.25">
      <c r="A11612" s="46"/>
      <c r="B11612" s="46"/>
      <c r="C11612" s="46"/>
      <c r="D11612" s="46"/>
      <c r="E11612" s="46"/>
      <c r="F11612" s="46"/>
      <c r="G11612" s="46"/>
      <c r="H11612" s="14"/>
      <c r="I11612" s="14"/>
      <c r="J11612" s="14"/>
      <c r="K11612" s="14"/>
      <c r="L11612" s="22"/>
    </row>
    <row r="11613" spans="1:12" customFormat="1" ht="15" x14ac:dyDescent="0.25">
      <c r="A11613" s="46"/>
      <c r="B11613" s="46"/>
      <c r="C11613" s="46"/>
      <c r="D11613" s="46"/>
      <c r="E11613" s="46"/>
      <c r="F11613" s="46"/>
      <c r="G11613" s="46"/>
      <c r="H11613" s="14"/>
      <c r="I11613" s="14"/>
      <c r="J11613" s="14"/>
      <c r="K11613" s="14"/>
      <c r="L11613" s="22"/>
    </row>
    <row r="11614" spans="1:12" customFormat="1" ht="15" x14ac:dyDescent="0.25">
      <c r="A11614" s="46"/>
      <c r="B11614" s="46"/>
      <c r="C11614" s="46"/>
      <c r="D11614" s="46"/>
      <c r="E11614" s="46"/>
      <c r="F11614" s="46"/>
      <c r="G11614" s="46"/>
      <c r="H11614" s="14"/>
      <c r="I11614" s="14"/>
      <c r="J11614" s="14"/>
      <c r="K11614" s="14"/>
      <c r="L11614" s="22"/>
    </row>
    <row r="11615" spans="1:12" customFormat="1" ht="15" x14ac:dyDescent="0.25">
      <c r="A11615" s="46"/>
      <c r="B11615" s="46"/>
      <c r="C11615" s="46"/>
      <c r="D11615" s="46"/>
      <c r="E11615" s="46"/>
      <c r="F11615" s="46"/>
      <c r="G11615" s="46"/>
      <c r="H11615" s="14"/>
      <c r="I11615" s="14"/>
      <c r="J11615" s="14"/>
      <c r="K11615" s="14"/>
      <c r="L11615" s="22"/>
    </row>
    <row r="11616" spans="1:12" customFormat="1" ht="15" x14ac:dyDescent="0.25">
      <c r="A11616" s="46"/>
      <c r="B11616" s="46"/>
      <c r="C11616" s="46"/>
      <c r="D11616" s="46"/>
      <c r="E11616" s="46"/>
      <c r="F11616" s="46"/>
      <c r="G11616" s="46"/>
      <c r="H11616" s="14"/>
      <c r="I11616" s="14"/>
      <c r="J11616" s="14"/>
      <c r="K11616" s="14"/>
      <c r="L11616" s="22"/>
    </row>
    <row r="11617" spans="1:12" customFormat="1" ht="15" x14ac:dyDescent="0.25">
      <c r="A11617" s="46"/>
      <c r="B11617" s="46"/>
      <c r="C11617" s="46"/>
      <c r="D11617" s="46"/>
      <c r="E11617" s="46"/>
      <c r="F11617" s="46"/>
      <c r="G11617" s="46"/>
      <c r="H11617" s="14"/>
      <c r="I11617" s="14"/>
      <c r="J11617" s="14"/>
      <c r="K11617" s="14"/>
      <c r="L11617" s="22"/>
    </row>
    <row r="11618" spans="1:12" customFormat="1" ht="15" x14ac:dyDescent="0.25">
      <c r="A11618" s="46"/>
      <c r="B11618" s="46"/>
      <c r="C11618" s="46"/>
      <c r="D11618" s="46"/>
      <c r="E11618" s="46"/>
      <c r="F11618" s="46"/>
      <c r="G11618" s="46"/>
      <c r="H11618" s="14"/>
      <c r="I11618" s="14"/>
      <c r="J11618" s="14"/>
      <c r="K11618" s="14"/>
      <c r="L11618" s="22"/>
    </row>
    <row r="11619" spans="1:12" customFormat="1" ht="15" x14ac:dyDescent="0.25">
      <c r="A11619" s="46"/>
      <c r="B11619" s="46"/>
      <c r="C11619" s="46"/>
      <c r="D11619" s="46"/>
      <c r="E11619" s="46"/>
      <c r="F11619" s="46"/>
      <c r="G11619" s="46"/>
      <c r="H11619" s="14"/>
      <c r="I11619" s="14"/>
      <c r="J11619" s="14"/>
      <c r="K11619" s="14"/>
      <c r="L11619" s="22"/>
    </row>
    <row r="11620" spans="1:12" customFormat="1" ht="15" x14ac:dyDescent="0.25">
      <c r="A11620" s="46"/>
      <c r="B11620" s="46"/>
      <c r="C11620" s="46"/>
      <c r="D11620" s="46"/>
      <c r="E11620" s="46"/>
      <c r="F11620" s="46"/>
      <c r="G11620" s="46"/>
      <c r="H11620" s="14"/>
      <c r="I11620" s="14"/>
      <c r="J11620" s="14"/>
      <c r="K11620" s="14"/>
      <c r="L11620" s="22"/>
    </row>
    <row r="11621" spans="1:12" customFormat="1" ht="15" x14ac:dyDescent="0.25">
      <c r="A11621" s="46"/>
      <c r="B11621" s="46"/>
      <c r="C11621" s="46"/>
      <c r="D11621" s="46"/>
      <c r="E11621" s="46"/>
      <c r="F11621" s="46"/>
      <c r="G11621" s="46"/>
      <c r="H11621" s="14"/>
      <c r="I11621" s="14"/>
      <c r="J11621" s="14"/>
      <c r="K11621" s="14"/>
      <c r="L11621" s="22"/>
    </row>
    <row r="11622" spans="1:12" customFormat="1" ht="15" x14ac:dyDescent="0.25">
      <c r="A11622" s="46"/>
      <c r="B11622" s="46"/>
      <c r="C11622" s="46"/>
      <c r="D11622" s="46"/>
      <c r="E11622" s="46"/>
      <c r="F11622" s="46"/>
      <c r="G11622" s="46"/>
      <c r="H11622" s="14"/>
      <c r="I11622" s="14"/>
      <c r="J11622" s="14"/>
      <c r="K11622" s="14"/>
      <c r="L11622" s="22"/>
    </row>
    <row r="11623" spans="1:12" customFormat="1" ht="15" x14ac:dyDescent="0.25">
      <c r="A11623" s="46"/>
      <c r="B11623" s="46"/>
      <c r="C11623" s="46"/>
      <c r="D11623" s="46"/>
      <c r="E11623" s="46"/>
      <c r="F11623" s="46"/>
      <c r="G11623" s="46"/>
      <c r="H11623" s="14"/>
      <c r="I11623" s="14"/>
      <c r="J11623" s="14"/>
      <c r="K11623" s="14"/>
      <c r="L11623" s="22"/>
    </row>
    <row r="11624" spans="1:12" customFormat="1" ht="15" x14ac:dyDescent="0.25">
      <c r="A11624" s="46"/>
      <c r="B11624" s="46"/>
      <c r="C11624" s="46"/>
      <c r="D11624" s="46"/>
      <c r="E11624" s="46"/>
      <c r="F11624" s="46"/>
      <c r="G11624" s="46"/>
      <c r="H11624" s="14"/>
      <c r="I11624" s="14"/>
      <c r="J11624" s="14"/>
      <c r="K11624" s="14"/>
      <c r="L11624" s="22"/>
    </row>
    <row r="11625" spans="1:12" customFormat="1" ht="15" x14ac:dyDescent="0.25">
      <c r="A11625" s="46"/>
      <c r="B11625" s="46"/>
      <c r="C11625" s="46"/>
      <c r="D11625" s="46"/>
      <c r="E11625" s="46"/>
      <c r="F11625" s="46"/>
      <c r="G11625" s="46"/>
      <c r="H11625" s="14"/>
      <c r="I11625" s="14"/>
      <c r="J11625" s="14"/>
      <c r="K11625" s="14"/>
      <c r="L11625" s="22"/>
    </row>
    <row r="11626" spans="1:12" customFormat="1" ht="15" x14ac:dyDescent="0.25">
      <c r="A11626" s="46"/>
      <c r="B11626" s="46"/>
      <c r="C11626" s="46"/>
      <c r="D11626" s="46"/>
      <c r="E11626" s="46"/>
      <c r="F11626" s="46"/>
      <c r="G11626" s="46"/>
      <c r="H11626" s="14"/>
      <c r="I11626" s="14"/>
      <c r="J11626" s="14"/>
      <c r="K11626" s="14"/>
      <c r="L11626" s="22"/>
    </row>
    <row r="11627" spans="1:12" customFormat="1" ht="15" x14ac:dyDescent="0.25">
      <c r="A11627" s="46"/>
      <c r="B11627" s="46"/>
      <c r="C11627" s="46"/>
      <c r="D11627" s="46"/>
      <c r="E11627" s="46"/>
      <c r="F11627" s="46"/>
      <c r="G11627" s="46"/>
      <c r="H11627" s="14"/>
      <c r="I11627" s="14"/>
      <c r="J11627" s="14"/>
      <c r="K11627" s="14"/>
      <c r="L11627" s="22"/>
    </row>
    <row r="11628" spans="1:12" customFormat="1" ht="15" x14ac:dyDescent="0.25">
      <c r="A11628" s="46"/>
      <c r="B11628" s="46"/>
      <c r="C11628" s="46"/>
      <c r="D11628" s="46"/>
      <c r="E11628" s="46"/>
      <c r="F11628" s="46"/>
      <c r="G11628" s="46"/>
      <c r="H11628" s="14"/>
      <c r="I11628" s="14"/>
      <c r="J11628" s="14"/>
      <c r="K11628" s="14"/>
      <c r="L11628" s="22"/>
    </row>
    <row r="11629" spans="1:12" customFormat="1" ht="15" x14ac:dyDescent="0.25">
      <c r="A11629" s="46"/>
      <c r="B11629" s="46"/>
      <c r="C11629" s="46"/>
      <c r="D11629" s="46"/>
      <c r="E11629" s="46"/>
      <c r="F11629" s="46"/>
      <c r="G11629" s="46"/>
      <c r="H11629" s="14"/>
      <c r="I11629" s="14"/>
      <c r="J11629" s="14"/>
      <c r="K11629" s="14"/>
      <c r="L11629" s="22"/>
    </row>
    <row r="11630" spans="1:12" customFormat="1" ht="15" x14ac:dyDescent="0.25">
      <c r="A11630" s="46"/>
      <c r="B11630" s="46"/>
      <c r="C11630" s="46"/>
      <c r="D11630" s="46"/>
      <c r="E11630" s="46"/>
      <c r="F11630" s="46"/>
      <c r="G11630" s="46"/>
      <c r="H11630" s="14"/>
      <c r="I11630" s="14"/>
      <c r="J11630" s="14"/>
      <c r="K11630" s="14"/>
      <c r="L11630" s="22"/>
    </row>
    <row r="11631" spans="1:12" customFormat="1" ht="15" x14ac:dyDescent="0.25">
      <c r="A11631" s="46"/>
      <c r="B11631" s="46"/>
      <c r="C11631" s="46"/>
      <c r="D11631" s="46"/>
      <c r="E11631" s="46"/>
      <c r="F11631" s="46"/>
      <c r="G11631" s="46"/>
      <c r="H11631" s="14"/>
      <c r="I11631" s="14"/>
      <c r="J11631" s="14"/>
      <c r="K11631" s="14"/>
      <c r="L11631" s="22"/>
    </row>
    <row r="11632" spans="1:12" customFormat="1" ht="15" x14ac:dyDescent="0.25">
      <c r="A11632" s="46"/>
      <c r="B11632" s="46"/>
      <c r="C11632" s="46"/>
      <c r="D11632" s="46"/>
      <c r="E11632" s="46"/>
      <c r="F11632" s="46"/>
      <c r="G11632" s="46"/>
      <c r="H11632" s="14"/>
      <c r="I11632" s="14"/>
      <c r="J11632" s="14"/>
      <c r="K11632" s="14"/>
      <c r="L11632" s="22"/>
    </row>
    <row r="11633" spans="1:12" customFormat="1" ht="15" x14ac:dyDescent="0.25">
      <c r="A11633" s="46"/>
      <c r="B11633" s="46"/>
      <c r="C11633" s="46"/>
      <c r="D11633" s="46"/>
      <c r="E11633" s="46"/>
      <c r="F11633" s="46"/>
      <c r="G11633" s="46"/>
      <c r="H11633" s="14"/>
      <c r="I11633" s="14"/>
      <c r="J11633" s="14"/>
      <c r="K11633" s="14"/>
      <c r="L11633" s="22"/>
    </row>
    <row r="11634" spans="1:12" customFormat="1" ht="15" x14ac:dyDescent="0.25">
      <c r="A11634" s="46"/>
      <c r="B11634" s="46"/>
      <c r="C11634" s="46"/>
      <c r="D11634" s="46"/>
      <c r="E11634" s="46"/>
      <c r="F11634" s="46"/>
      <c r="G11634" s="46"/>
      <c r="H11634" s="14"/>
      <c r="I11634" s="14"/>
      <c r="J11634" s="14"/>
      <c r="K11634" s="14"/>
      <c r="L11634" s="22"/>
    </row>
    <row r="11635" spans="1:12" customFormat="1" ht="15" x14ac:dyDescent="0.25">
      <c r="A11635" s="46"/>
      <c r="B11635" s="46"/>
      <c r="C11635" s="46"/>
      <c r="D11635" s="46"/>
      <c r="E11635" s="46"/>
      <c r="F11635" s="46"/>
      <c r="G11635" s="46"/>
      <c r="H11635" s="14"/>
      <c r="I11635" s="14"/>
      <c r="J11635" s="14"/>
      <c r="K11635" s="14"/>
      <c r="L11635" s="22"/>
    </row>
    <row r="11636" spans="1:12" customFormat="1" ht="15" x14ac:dyDescent="0.25">
      <c r="A11636" s="46"/>
      <c r="B11636" s="46"/>
      <c r="C11636" s="46"/>
      <c r="D11636" s="46"/>
      <c r="E11636" s="46"/>
      <c r="F11636" s="46"/>
      <c r="G11636" s="46"/>
      <c r="H11636" s="14"/>
      <c r="I11636" s="14"/>
      <c r="J11636" s="14"/>
      <c r="K11636" s="14"/>
      <c r="L11636" s="22"/>
    </row>
    <row r="11637" spans="1:12" customFormat="1" ht="15" x14ac:dyDescent="0.25">
      <c r="A11637" s="46"/>
      <c r="B11637" s="46"/>
      <c r="C11637" s="46"/>
      <c r="D11637" s="46"/>
      <c r="E11637" s="46"/>
      <c r="F11637" s="46"/>
      <c r="G11637" s="46"/>
      <c r="H11637" s="14"/>
      <c r="I11637" s="14"/>
      <c r="J11637" s="14"/>
      <c r="K11637" s="14"/>
      <c r="L11637" s="22"/>
    </row>
    <row r="11638" spans="1:12" customFormat="1" ht="15" x14ac:dyDescent="0.25">
      <c r="A11638" s="46"/>
      <c r="B11638" s="46"/>
      <c r="C11638" s="46"/>
      <c r="D11638" s="46"/>
      <c r="E11638" s="46"/>
      <c r="F11638" s="46"/>
      <c r="G11638" s="46"/>
      <c r="H11638" s="14"/>
      <c r="I11638" s="14"/>
      <c r="J11638" s="14"/>
      <c r="K11638" s="14"/>
      <c r="L11638" s="22"/>
    </row>
    <row r="11639" spans="1:12" customFormat="1" ht="15" x14ac:dyDescent="0.25">
      <c r="A11639" s="46"/>
      <c r="B11639" s="46"/>
      <c r="C11639" s="46"/>
      <c r="D11639" s="46"/>
      <c r="E11639" s="46"/>
      <c r="F11639" s="46"/>
      <c r="G11639" s="46"/>
      <c r="H11639" s="14"/>
      <c r="I11639" s="14"/>
      <c r="J11639" s="14"/>
      <c r="K11639" s="14"/>
      <c r="L11639" s="22"/>
    </row>
    <row r="11640" spans="1:12" customFormat="1" ht="15" x14ac:dyDescent="0.25">
      <c r="A11640" s="46"/>
      <c r="B11640" s="46"/>
      <c r="C11640" s="46"/>
      <c r="D11640" s="46"/>
      <c r="E11640" s="46"/>
      <c r="F11640" s="46"/>
      <c r="G11640" s="46"/>
      <c r="H11640" s="14"/>
      <c r="I11640" s="14"/>
      <c r="J11640" s="14"/>
      <c r="K11640" s="14"/>
      <c r="L11640" s="22"/>
    </row>
    <row r="11641" spans="1:12" customFormat="1" ht="15" x14ac:dyDescent="0.25">
      <c r="A11641" s="46"/>
      <c r="B11641" s="46"/>
      <c r="C11641" s="46"/>
      <c r="D11641" s="46"/>
      <c r="E11641" s="46"/>
      <c r="F11641" s="46"/>
      <c r="G11641" s="46"/>
      <c r="H11641" s="14"/>
      <c r="I11641" s="14"/>
      <c r="J11641" s="14"/>
      <c r="K11641" s="14"/>
      <c r="L11641" s="22"/>
    </row>
    <row r="11642" spans="1:12" customFormat="1" ht="15" x14ac:dyDescent="0.25">
      <c r="A11642" s="46"/>
      <c r="B11642" s="46"/>
      <c r="C11642" s="46"/>
      <c r="D11642" s="46"/>
      <c r="E11642" s="46"/>
      <c r="F11642" s="46"/>
      <c r="G11642" s="46"/>
      <c r="H11642" s="14"/>
      <c r="I11642" s="14"/>
      <c r="J11642" s="14"/>
      <c r="K11642" s="14"/>
      <c r="L11642" s="22"/>
    </row>
    <row r="11643" spans="1:12" customFormat="1" ht="15" x14ac:dyDescent="0.25">
      <c r="A11643" s="46"/>
      <c r="B11643" s="46"/>
      <c r="C11643" s="46"/>
      <c r="D11643" s="46"/>
      <c r="E11643" s="46"/>
      <c r="F11643" s="46"/>
      <c r="G11643" s="46"/>
      <c r="H11643" s="14"/>
      <c r="I11643" s="14"/>
      <c r="J11643" s="14"/>
      <c r="K11643" s="14"/>
      <c r="L11643" s="22"/>
    </row>
    <row r="11644" spans="1:12" customFormat="1" ht="15" x14ac:dyDescent="0.25">
      <c r="A11644" s="46"/>
      <c r="B11644" s="46"/>
      <c r="C11644" s="46"/>
      <c r="D11644" s="46"/>
      <c r="E11644" s="46"/>
      <c r="F11644" s="46"/>
      <c r="G11644" s="46"/>
      <c r="H11644" s="14"/>
      <c r="I11644" s="14"/>
      <c r="J11644" s="14"/>
      <c r="K11644" s="14"/>
      <c r="L11644" s="22"/>
    </row>
    <row r="11645" spans="1:12" customFormat="1" ht="15" x14ac:dyDescent="0.25">
      <c r="A11645" s="46"/>
      <c r="B11645" s="46"/>
      <c r="C11645" s="46"/>
      <c r="D11645" s="46"/>
      <c r="E11645" s="46"/>
      <c r="F11645" s="46"/>
      <c r="G11645" s="46"/>
      <c r="H11645" s="14"/>
      <c r="I11645" s="14"/>
      <c r="J11645" s="14"/>
      <c r="K11645" s="14"/>
      <c r="L11645" s="22"/>
    </row>
    <row r="11646" spans="1:12" customFormat="1" ht="15" x14ac:dyDescent="0.25">
      <c r="A11646" s="46"/>
      <c r="B11646" s="46"/>
      <c r="C11646" s="46"/>
      <c r="D11646" s="46"/>
      <c r="E11646" s="46"/>
      <c r="F11646" s="46"/>
      <c r="G11646" s="46"/>
      <c r="H11646" s="14"/>
      <c r="I11646" s="14"/>
      <c r="J11646" s="14"/>
      <c r="K11646" s="14"/>
      <c r="L11646" s="22"/>
    </row>
    <row r="11715" spans="1:12" customFormat="1" ht="15" x14ac:dyDescent="0.25">
      <c r="A11715" s="46"/>
      <c r="B11715" s="46"/>
      <c r="C11715" s="46"/>
      <c r="D11715" s="46"/>
      <c r="E11715" s="46"/>
      <c r="F11715" s="46"/>
      <c r="G11715" s="46"/>
      <c r="H11715" s="14"/>
      <c r="I11715" s="14"/>
      <c r="J11715" s="14"/>
      <c r="K11715" s="14"/>
      <c r="L11715" s="22"/>
    </row>
    <row r="11716" spans="1:12" customFormat="1" ht="15" x14ac:dyDescent="0.25">
      <c r="A11716" s="46"/>
      <c r="B11716" s="46"/>
      <c r="C11716" s="46"/>
      <c r="D11716" s="46"/>
      <c r="E11716" s="46"/>
      <c r="F11716" s="46"/>
      <c r="G11716" s="46"/>
      <c r="H11716" s="14"/>
      <c r="I11716" s="14"/>
      <c r="J11716" s="14"/>
      <c r="K11716" s="14"/>
      <c r="L11716" s="22"/>
    </row>
    <row r="11717" spans="1:12" customFormat="1" ht="15" x14ac:dyDescent="0.25">
      <c r="A11717" s="46"/>
      <c r="B11717" s="46"/>
      <c r="C11717" s="46"/>
      <c r="D11717" s="46"/>
      <c r="E11717" s="46"/>
      <c r="F11717" s="46"/>
      <c r="G11717" s="46"/>
      <c r="H11717" s="14"/>
      <c r="I11717" s="14"/>
      <c r="J11717" s="14"/>
      <c r="K11717" s="14"/>
      <c r="L11717" s="22"/>
    </row>
    <row r="11718" spans="1:12" customFormat="1" ht="15" x14ac:dyDescent="0.25">
      <c r="A11718" s="46"/>
      <c r="B11718" s="46"/>
      <c r="C11718" s="46"/>
      <c r="D11718" s="46"/>
      <c r="E11718" s="46"/>
      <c r="F11718" s="46"/>
      <c r="G11718" s="46"/>
      <c r="H11718" s="14"/>
      <c r="I11718" s="14"/>
      <c r="J11718" s="14"/>
      <c r="K11718" s="14"/>
      <c r="L11718" s="22"/>
    </row>
    <row r="11719" spans="1:12" customFormat="1" ht="15" x14ac:dyDescent="0.25">
      <c r="A11719" s="46"/>
      <c r="B11719" s="46"/>
      <c r="C11719" s="46"/>
      <c r="D11719" s="46"/>
      <c r="E11719" s="46"/>
      <c r="F11719" s="46"/>
      <c r="G11719" s="46"/>
      <c r="H11719" s="14"/>
      <c r="I11719" s="14"/>
      <c r="J11719" s="14"/>
      <c r="K11719" s="14"/>
      <c r="L11719" s="22"/>
    </row>
    <row r="11720" spans="1:12" customFormat="1" ht="15" x14ac:dyDescent="0.25">
      <c r="A11720" s="46"/>
      <c r="B11720" s="46"/>
      <c r="C11720" s="46"/>
      <c r="D11720" s="46"/>
      <c r="E11720" s="46"/>
      <c r="F11720" s="46"/>
      <c r="G11720" s="46"/>
      <c r="H11720" s="14"/>
      <c r="I11720" s="14"/>
      <c r="J11720" s="14"/>
      <c r="K11720" s="14"/>
      <c r="L11720" s="22"/>
    </row>
    <row r="11721" spans="1:12" customFormat="1" ht="15" x14ac:dyDescent="0.25">
      <c r="A11721" s="46"/>
      <c r="B11721" s="46"/>
      <c r="C11721" s="46"/>
      <c r="D11721" s="46"/>
      <c r="E11721" s="46"/>
      <c r="F11721" s="46"/>
      <c r="G11721" s="46"/>
      <c r="H11721" s="14"/>
      <c r="I11721" s="14"/>
      <c r="J11721" s="14"/>
      <c r="K11721" s="14"/>
      <c r="L11721" s="22"/>
    </row>
    <row r="11722" spans="1:12" customFormat="1" ht="15" x14ac:dyDescent="0.25">
      <c r="A11722" s="46"/>
      <c r="B11722" s="46"/>
      <c r="C11722" s="46"/>
      <c r="D11722" s="46"/>
      <c r="E11722" s="46"/>
      <c r="F11722" s="46"/>
      <c r="G11722" s="46"/>
      <c r="H11722" s="14"/>
      <c r="I11722" s="14"/>
      <c r="J11722" s="14"/>
      <c r="K11722" s="14"/>
      <c r="L11722" s="22"/>
    </row>
    <row r="11723" spans="1:12" customFormat="1" ht="15" x14ac:dyDescent="0.25">
      <c r="A11723" s="46"/>
      <c r="B11723" s="46"/>
      <c r="C11723" s="46"/>
      <c r="D11723" s="46"/>
      <c r="E11723" s="46"/>
      <c r="F11723" s="46"/>
      <c r="G11723" s="46"/>
      <c r="H11723" s="14"/>
      <c r="I11723" s="14"/>
      <c r="J11723" s="14"/>
      <c r="K11723" s="14"/>
      <c r="L11723" s="22"/>
    </row>
    <row r="11724" spans="1:12" customFormat="1" ht="15" x14ac:dyDescent="0.25">
      <c r="A11724" s="46"/>
      <c r="B11724" s="46"/>
      <c r="C11724" s="46"/>
      <c r="D11724" s="46"/>
      <c r="E11724" s="46"/>
      <c r="F11724" s="46"/>
      <c r="G11724" s="46"/>
      <c r="H11724" s="14"/>
      <c r="I11724" s="14"/>
      <c r="J11724" s="14"/>
      <c r="K11724" s="14"/>
      <c r="L11724" s="22"/>
    </row>
    <row r="11725" spans="1:12" customFormat="1" ht="15" x14ac:dyDescent="0.25">
      <c r="A11725" s="46"/>
      <c r="B11725" s="46"/>
      <c r="C11725" s="46"/>
      <c r="D11725" s="46"/>
      <c r="E11725" s="46"/>
      <c r="F11725" s="46"/>
      <c r="G11725" s="46"/>
      <c r="H11725" s="14"/>
      <c r="I11725" s="14"/>
      <c r="J11725" s="14"/>
      <c r="K11725" s="14"/>
      <c r="L11725" s="22"/>
    </row>
    <row r="11726" spans="1:12" customFormat="1" ht="15" x14ac:dyDescent="0.25">
      <c r="A11726" s="46"/>
      <c r="B11726" s="46"/>
      <c r="C11726" s="46"/>
      <c r="D11726" s="46"/>
      <c r="E11726" s="46"/>
      <c r="F11726" s="46"/>
      <c r="G11726" s="46"/>
      <c r="H11726" s="14"/>
      <c r="I11726" s="14"/>
      <c r="J11726" s="14"/>
      <c r="K11726" s="14"/>
      <c r="L11726" s="22"/>
    </row>
    <row r="11727" spans="1:12" customFormat="1" ht="15" x14ac:dyDescent="0.25">
      <c r="A11727" s="46"/>
      <c r="B11727" s="46"/>
      <c r="C11727" s="46"/>
      <c r="D11727" s="46"/>
      <c r="E11727" s="46"/>
      <c r="F11727" s="46"/>
      <c r="G11727" s="46"/>
      <c r="H11727" s="14"/>
      <c r="I11727" s="14"/>
      <c r="J11727" s="14"/>
      <c r="K11727" s="14"/>
      <c r="L11727" s="22"/>
    </row>
    <row r="11728" spans="1:12" customFormat="1" ht="15" x14ac:dyDescent="0.25">
      <c r="A11728" s="46"/>
      <c r="B11728" s="46"/>
      <c r="C11728" s="46"/>
      <c r="D11728" s="46"/>
      <c r="E11728" s="46"/>
      <c r="F11728" s="46"/>
      <c r="G11728" s="46"/>
      <c r="H11728" s="14"/>
      <c r="I11728" s="14"/>
      <c r="J11728" s="14"/>
      <c r="K11728" s="14"/>
      <c r="L11728" s="22"/>
    </row>
    <row r="11729" spans="1:12" customFormat="1" ht="15" x14ac:dyDescent="0.25">
      <c r="A11729" s="46"/>
      <c r="B11729" s="46"/>
      <c r="C11729" s="46"/>
      <c r="D11729" s="46"/>
      <c r="E11729" s="46"/>
      <c r="F11729" s="46"/>
      <c r="G11729" s="46"/>
      <c r="H11729" s="14"/>
      <c r="I11729" s="14"/>
      <c r="J11729" s="14"/>
      <c r="K11729" s="14"/>
      <c r="L11729" s="22"/>
    </row>
    <row r="11730" spans="1:12" customFormat="1" ht="15" x14ac:dyDescent="0.25">
      <c r="A11730" s="46"/>
      <c r="B11730" s="46"/>
      <c r="C11730" s="46"/>
      <c r="D11730" s="46"/>
      <c r="E11730" s="46"/>
      <c r="F11730" s="46"/>
      <c r="G11730" s="46"/>
      <c r="H11730" s="14"/>
      <c r="I11730" s="14"/>
      <c r="J11730" s="14"/>
      <c r="K11730" s="14"/>
      <c r="L11730" s="22"/>
    </row>
    <row r="11731" spans="1:12" customFormat="1" ht="15" x14ac:dyDescent="0.25">
      <c r="A11731" s="46"/>
      <c r="B11731" s="46"/>
      <c r="C11731" s="46"/>
      <c r="D11731" s="46"/>
      <c r="E11731" s="46"/>
      <c r="F11731" s="46"/>
      <c r="G11731" s="46"/>
      <c r="H11731" s="14"/>
      <c r="I11731" s="14"/>
      <c r="J11731" s="14"/>
      <c r="K11731" s="14"/>
      <c r="L11731" s="22"/>
    </row>
    <row r="11732" spans="1:12" customFormat="1" ht="15" x14ac:dyDescent="0.25">
      <c r="A11732" s="46"/>
      <c r="B11732" s="46"/>
      <c r="C11732" s="46"/>
      <c r="D11732" s="46"/>
      <c r="E11732" s="46"/>
      <c r="F11732" s="46"/>
      <c r="G11732" s="46"/>
      <c r="H11732" s="14"/>
      <c r="I11732" s="14"/>
      <c r="J11732" s="14"/>
      <c r="K11732" s="14"/>
      <c r="L11732" s="22"/>
    </row>
    <row r="11733" spans="1:12" customFormat="1" ht="15" x14ac:dyDescent="0.25">
      <c r="A11733" s="46"/>
      <c r="B11733" s="46"/>
      <c r="C11733" s="46"/>
      <c r="D11733" s="46"/>
      <c r="E11733" s="46"/>
      <c r="F11733" s="46"/>
      <c r="G11733" s="46"/>
      <c r="H11733" s="14"/>
      <c r="I11733" s="14"/>
      <c r="J11733" s="14"/>
      <c r="K11733" s="14"/>
      <c r="L11733" s="22"/>
    </row>
    <row r="11734" spans="1:12" customFormat="1" ht="15" x14ac:dyDescent="0.25">
      <c r="A11734" s="46"/>
      <c r="B11734" s="46"/>
      <c r="C11734" s="46"/>
      <c r="D11734" s="46"/>
      <c r="E11734" s="46"/>
      <c r="F11734" s="46"/>
      <c r="G11734" s="46"/>
      <c r="H11734" s="14"/>
      <c r="I11734" s="14"/>
      <c r="J11734" s="14"/>
      <c r="K11734" s="14"/>
      <c r="L11734" s="22"/>
    </row>
    <row r="11735" spans="1:12" customFormat="1" ht="15" x14ac:dyDescent="0.25">
      <c r="A11735" s="46"/>
      <c r="B11735" s="46"/>
      <c r="C11735" s="46"/>
      <c r="D11735" s="46"/>
      <c r="E11735" s="46"/>
      <c r="F11735" s="46"/>
      <c r="G11735" s="46"/>
      <c r="H11735" s="14"/>
      <c r="I11735" s="14"/>
      <c r="J11735" s="14"/>
      <c r="K11735" s="14"/>
      <c r="L11735" s="22"/>
    </row>
    <row r="11736" spans="1:12" customFormat="1" ht="15" x14ac:dyDescent="0.25">
      <c r="A11736" s="46"/>
      <c r="B11736" s="46"/>
      <c r="C11736" s="46"/>
      <c r="D11736" s="46"/>
      <c r="E11736" s="46"/>
      <c r="F11736" s="46"/>
      <c r="G11736" s="46"/>
      <c r="H11736" s="14"/>
      <c r="I11736" s="14"/>
      <c r="J11736" s="14"/>
      <c r="K11736" s="14"/>
      <c r="L11736" s="22"/>
    </row>
    <row r="11737" spans="1:12" customFormat="1" ht="15" x14ac:dyDescent="0.25">
      <c r="A11737" s="46"/>
      <c r="B11737" s="46"/>
      <c r="C11737" s="46"/>
      <c r="D11737" s="46"/>
      <c r="E11737" s="46"/>
      <c r="F11737" s="46"/>
      <c r="G11737" s="46"/>
      <c r="H11737" s="14"/>
      <c r="I11737" s="14"/>
      <c r="J11737" s="14"/>
      <c r="K11737" s="14"/>
      <c r="L11737" s="22"/>
    </row>
    <row r="11738" spans="1:12" customFormat="1" ht="15" x14ac:dyDescent="0.25">
      <c r="A11738" s="46"/>
      <c r="B11738" s="46"/>
      <c r="C11738" s="46"/>
      <c r="D11738" s="46"/>
      <c r="E11738" s="46"/>
      <c r="F11738" s="46"/>
      <c r="G11738" s="46"/>
      <c r="H11738" s="14"/>
      <c r="I11738" s="14"/>
      <c r="J11738" s="14"/>
      <c r="K11738" s="14"/>
      <c r="L11738" s="22"/>
    </row>
    <row r="11739" spans="1:12" customFormat="1" ht="15" x14ac:dyDescent="0.25">
      <c r="A11739" s="46"/>
      <c r="B11739" s="46"/>
      <c r="C11739" s="46"/>
      <c r="D11739" s="46"/>
      <c r="E11739" s="46"/>
      <c r="F11739" s="46"/>
      <c r="G11739" s="46"/>
      <c r="H11739" s="14"/>
      <c r="I11739" s="14"/>
      <c r="J11739" s="14"/>
      <c r="K11739" s="14"/>
      <c r="L11739" s="22"/>
    </row>
    <row r="11740" spans="1:12" customFormat="1" ht="15" x14ac:dyDescent="0.25">
      <c r="A11740" s="46"/>
      <c r="B11740" s="46"/>
      <c r="C11740" s="46"/>
      <c r="D11740" s="46"/>
      <c r="E11740" s="46"/>
      <c r="F11740" s="46"/>
      <c r="G11740" s="46"/>
      <c r="H11740" s="14"/>
      <c r="I11740" s="14"/>
      <c r="J11740" s="14"/>
      <c r="K11740" s="14"/>
      <c r="L11740" s="22"/>
    </row>
    <row r="11741" spans="1:12" customFormat="1" ht="15" x14ac:dyDescent="0.25">
      <c r="A11741" s="46"/>
      <c r="B11741" s="46"/>
      <c r="C11741" s="46"/>
      <c r="D11741" s="46"/>
      <c r="E11741" s="46"/>
      <c r="F11741" s="46"/>
      <c r="G11741" s="46"/>
      <c r="H11741" s="14"/>
      <c r="I11741" s="14"/>
      <c r="J11741" s="14"/>
      <c r="K11741" s="14"/>
      <c r="L11741" s="22"/>
    </row>
    <row r="11742" spans="1:12" customFormat="1" ht="15" x14ac:dyDescent="0.25">
      <c r="A11742" s="46"/>
      <c r="B11742" s="46"/>
      <c r="C11742" s="46"/>
      <c r="D11742" s="46"/>
      <c r="E11742" s="46"/>
      <c r="F11742" s="46"/>
      <c r="G11742" s="46"/>
      <c r="H11742" s="14"/>
      <c r="I11742" s="14"/>
      <c r="J11742" s="14"/>
      <c r="K11742" s="14"/>
      <c r="L11742" s="22"/>
    </row>
    <row r="11743" spans="1:12" customFormat="1" ht="15" x14ac:dyDescent="0.25">
      <c r="A11743" s="46"/>
      <c r="B11743" s="46"/>
      <c r="C11743" s="46"/>
      <c r="D11743" s="46"/>
      <c r="E11743" s="46"/>
      <c r="F11743" s="46"/>
      <c r="G11743" s="46"/>
      <c r="H11743" s="14"/>
      <c r="I11743" s="14"/>
      <c r="J11743" s="14"/>
      <c r="K11743" s="14"/>
      <c r="L11743" s="22"/>
    </row>
    <row r="11744" spans="1:12" customFormat="1" ht="15" x14ac:dyDescent="0.25">
      <c r="A11744" s="46"/>
      <c r="B11744" s="46"/>
      <c r="C11744" s="46"/>
      <c r="D11744" s="46"/>
      <c r="E11744" s="46"/>
      <c r="F11744" s="46"/>
      <c r="G11744" s="46"/>
      <c r="H11744" s="14"/>
      <c r="I11744" s="14"/>
      <c r="J11744" s="14"/>
      <c r="K11744" s="14"/>
      <c r="L11744" s="22"/>
    </row>
    <row r="11745" spans="1:12" customFormat="1" ht="15" x14ac:dyDescent="0.25">
      <c r="A11745" s="46"/>
      <c r="B11745" s="46"/>
      <c r="C11745" s="46"/>
      <c r="D11745" s="46"/>
      <c r="E11745" s="46"/>
      <c r="F11745" s="46"/>
      <c r="G11745" s="46"/>
      <c r="H11745" s="14"/>
      <c r="I11745" s="14"/>
      <c r="J11745" s="14"/>
      <c r="K11745" s="14"/>
      <c r="L11745" s="22"/>
    </row>
    <row r="11746" spans="1:12" customFormat="1" ht="15" x14ac:dyDescent="0.25">
      <c r="A11746" s="46"/>
      <c r="B11746" s="46"/>
      <c r="C11746" s="46"/>
      <c r="D11746" s="46"/>
      <c r="E11746" s="46"/>
      <c r="F11746" s="46"/>
      <c r="G11746" s="46"/>
      <c r="H11746" s="14"/>
      <c r="I11746" s="14"/>
      <c r="J11746" s="14"/>
      <c r="K11746" s="14"/>
      <c r="L11746" s="22"/>
    </row>
    <row r="11747" spans="1:12" customFormat="1" ht="15" x14ac:dyDescent="0.25">
      <c r="A11747" s="46"/>
      <c r="B11747" s="46"/>
      <c r="C11747" s="46"/>
      <c r="D11747" s="46"/>
      <c r="E11747" s="46"/>
      <c r="F11747" s="46"/>
      <c r="G11747" s="46"/>
      <c r="H11747" s="14"/>
      <c r="I11747" s="14"/>
      <c r="J11747" s="14"/>
      <c r="K11747" s="14"/>
      <c r="L11747" s="22"/>
    </row>
    <row r="11748" spans="1:12" customFormat="1" ht="15" x14ac:dyDescent="0.25">
      <c r="A11748" s="46"/>
      <c r="B11748" s="46"/>
      <c r="C11748" s="46"/>
      <c r="D11748" s="46"/>
      <c r="E11748" s="46"/>
      <c r="F11748" s="46"/>
      <c r="G11748" s="46"/>
      <c r="H11748" s="14"/>
      <c r="I11748" s="14"/>
      <c r="J11748" s="14"/>
      <c r="K11748" s="14"/>
      <c r="L11748" s="22"/>
    </row>
    <row r="11749" spans="1:12" customFormat="1" ht="15" x14ac:dyDescent="0.25">
      <c r="A11749" s="46"/>
      <c r="B11749" s="46"/>
      <c r="C11749" s="46"/>
      <c r="D11749" s="46"/>
      <c r="E11749" s="46"/>
      <c r="F11749" s="46"/>
      <c r="G11749" s="46"/>
      <c r="H11749" s="14"/>
      <c r="I11749" s="14"/>
      <c r="J11749" s="14"/>
      <c r="K11749" s="14"/>
      <c r="L11749" s="22"/>
    </row>
    <row r="11750" spans="1:12" customFormat="1" ht="15" x14ac:dyDescent="0.25">
      <c r="A11750" s="46"/>
      <c r="B11750" s="46"/>
      <c r="C11750" s="46"/>
      <c r="D11750" s="46"/>
      <c r="E11750" s="46"/>
      <c r="F11750" s="46"/>
      <c r="G11750" s="46"/>
      <c r="H11750" s="14"/>
      <c r="I11750" s="14"/>
      <c r="J11750" s="14"/>
      <c r="K11750" s="14"/>
      <c r="L11750" s="22"/>
    </row>
    <row r="11751" spans="1:12" customFormat="1" ht="15" x14ac:dyDescent="0.25">
      <c r="A11751" s="46"/>
      <c r="B11751" s="46"/>
      <c r="C11751" s="46"/>
      <c r="D11751" s="46"/>
      <c r="E11751" s="46"/>
      <c r="F11751" s="46"/>
      <c r="G11751" s="46"/>
      <c r="H11751" s="14"/>
      <c r="I11751" s="14"/>
      <c r="J11751" s="14"/>
      <c r="K11751" s="14"/>
      <c r="L11751" s="22"/>
    </row>
    <row r="11752" spans="1:12" customFormat="1" ht="15" x14ac:dyDescent="0.25">
      <c r="A11752" s="46"/>
      <c r="B11752" s="46"/>
      <c r="C11752" s="46"/>
      <c r="D11752" s="46"/>
      <c r="E11752" s="46"/>
      <c r="F11752" s="46"/>
      <c r="G11752" s="46"/>
      <c r="H11752" s="14"/>
      <c r="I11752" s="14"/>
      <c r="J11752" s="14"/>
      <c r="K11752" s="14"/>
      <c r="L11752" s="22"/>
    </row>
    <row r="11753" spans="1:12" customFormat="1" ht="15" x14ac:dyDescent="0.25">
      <c r="A11753" s="46"/>
      <c r="B11753" s="46"/>
      <c r="C11753" s="46"/>
      <c r="D11753" s="46"/>
      <c r="E11753" s="46"/>
      <c r="F11753" s="46"/>
      <c r="G11753" s="46"/>
      <c r="H11753" s="14"/>
      <c r="I11753" s="14"/>
      <c r="J11753" s="14"/>
      <c r="K11753" s="14"/>
      <c r="L11753" s="22"/>
    </row>
    <row r="11754" spans="1:12" customFormat="1" ht="15" x14ac:dyDescent="0.25">
      <c r="A11754" s="46"/>
      <c r="B11754" s="46"/>
      <c r="C11754" s="46"/>
      <c r="D11754" s="46"/>
      <c r="E11754" s="46"/>
      <c r="F11754" s="46"/>
      <c r="G11754" s="46"/>
      <c r="H11754" s="14"/>
      <c r="I11754" s="14"/>
      <c r="J11754" s="14"/>
      <c r="K11754" s="14"/>
      <c r="L11754" s="22"/>
    </row>
    <row r="11755" spans="1:12" customFormat="1" ht="15" x14ac:dyDescent="0.25">
      <c r="A11755" s="46"/>
      <c r="B11755" s="46"/>
      <c r="C11755" s="46"/>
      <c r="D11755" s="46"/>
      <c r="E11755" s="46"/>
      <c r="F11755" s="46"/>
      <c r="G11755" s="46"/>
      <c r="H11755" s="14"/>
      <c r="I11755" s="14"/>
      <c r="J11755" s="14"/>
      <c r="K11755" s="14"/>
      <c r="L11755" s="22"/>
    </row>
    <row r="11756" spans="1:12" customFormat="1" ht="15" x14ac:dyDescent="0.25">
      <c r="A11756" s="46"/>
      <c r="B11756" s="46"/>
      <c r="C11756" s="46"/>
      <c r="D11756" s="46"/>
      <c r="E11756" s="46"/>
      <c r="F11756" s="46"/>
      <c r="G11756" s="46"/>
      <c r="H11756" s="14"/>
      <c r="I11756" s="14"/>
      <c r="J11756" s="14"/>
      <c r="K11756" s="14"/>
      <c r="L11756" s="22"/>
    </row>
    <row r="11757" spans="1:12" customFormat="1" ht="15" x14ac:dyDescent="0.25">
      <c r="A11757" s="46"/>
      <c r="B11757" s="46"/>
      <c r="C11757" s="46"/>
      <c r="D11757" s="46"/>
      <c r="E11757" s="46"/>
      <c r="F11757" s="46"/>
      <c r="G11757" s="46"/>
      <c r="H11757" s="14"/>
      <c r="I11757" s="14"/>
      <c r="J11757" s="14"/>
      <c r="K11757" s="14"/>
      <c r="L11757" s="22"/>
    </row>
    <row r="11758" spans="1:12" customFormat="1" ht="15" x14ac:dyDescent="0.25">
      <c r="A11758" s="46"/>
      <c r="B11758" s="46"/>
      <c r="C11758" s="46"/>
      <c r="D11758" s="46"/>
      <c r="E11758" s="46"/>
      <c r="F11758" s="46"/>
      <c r="G11758" s="46"/>
      <c r="H11758" s="14"/>
      <c r="I11758" s="14"/>
      <c r="J11758" s="14"/>
      <c r="K11758" s="14"/>
      <c r="L11758" s="22"/>
    </row>
    <row r="11759" spans="1:12" customFormat="1" ht="15" x14ac:dyDescent="0.25">
      <c r="A11759" s="46"/>
      <c r="B11759" s="46"/>
      <c r="C11759" s="46"/>
      <c r="D11759" s="46"/>
      <c r="E11759" s="46"/>
      <c r="F11759" s="46"/>
      <c r="G11759" s="46"/>
      <c r="H11759" s="14"/>
      <c r="I11759" s="14"/>
      <c r="J11759" s="14"/>
      <c r="K11759" s="14"/>
      <c r="L11759" s="22"/>
    </row>
    <row r="11760" spans="1:12" customFormat="1" ht="15" x14ac:dyDescent="0.25">
      <c r="A11760" s="46"/>
      <c r="B11760" s="46"/>
      <c r="C11760" s="46"/>
      <c r="D11760" s="46"/>
      <c r="E11760" s="46"/>
      <c r="F11760" s="46"/>
      <c r="G11760" s="46"/>
      <c r="H11760" s="14"/>
      <c r="I11760" s="14"/>
      <c r="J11760" s="14"/>
      <c r="K11760" s="14"/>
      <c r="L11760" s="22"/>
    </row>
    <row r="11761" spans="1:12" customFormat="1" ht="15" x14ac:dyDescent="0.25">
      <c r="A11761" s="46"/>
      <c r="B11761" s="46"/>
      <c r="C11761" s="46"/>
      <c r="D11761" s="46"/>
      <c r="E11761" s="46"/>
      <c r="F11761" s="46"/>
      <c r="G11761" s="46"/>
      <c r="H11761" s="14"/>
      <c r="I11761" s="14"/>
      <c r="J11761" s="14"/>
      <c r="K11761" s="14"/>
      <c r="L11761" s="22"/>
    </row>
    <row r="11762" spans="1:12" customFormat="1" ht="15" x14ac:dyDescent="0.25">
      <c r="A11762" s="46"/>
      <c r="B11762" s="46"/>
      <c r="C11762" s="46"/>
      <c r="D11762" s="46"/>
      <c r="E11762" s="46"/>
      <c r="F11762" s="46"/>
      <c r="G11762" s="46"/>
      <c r="H11762" s="14"/>
      <c r="I11762" s="14"/>
      <c r="J11762" s="14"/>
      <c r="K11762" s="14"/>
      <c r="L11762" s="22"/>
    </row>
    <row r="11763" spans="1:12" customFormat="1" ht="15" x14ac:dyDescent="0.25">
      <c r="A11763" s="46"/>
      <c r="B11763" s="46"/>
      <c r="C11763" s="46"/>
      <c r="D11763" s="46"/>
      <c r="E11763" s="46"/>
      <c r="F11763" s="46"/>
      <c r="G11763" s="46"/>
      <c r="H11763" s="14"/>
      <c r="I11763" s="14"/>
      <c r="J11763" s="14"/>
      <c r="K11763" s="14"/>
      <c r="L11763" s="22"/>
    </row>
    <row r="11764" spans="1:12" customFormat="1" ht="15" x14ac:dyDescent="0.25">
      <c r="A11764" s="46"/>
      <c r="B11764" s="46"/>
      <c r="C11764" s="46"/>
      <c r="D11764" s="46"/>
      <c r="E11764" s="46"/>
      <c r="F11764" s="46"/>
      <c r="G11764" s="46"/>
      <c r="H11764" s="14"/>
      <c r="I11764" s="14"/>
      <c r="J11764" s="14"/>
      <c r="K11764" s="14"/>
      <c r="L11764" s="22"/>
    </row>
    <row r="11765" spans="1:12" customFormat="1" ht="15" x14ac:dyDescent="0.25">
      <c r="A11765" s="46"/>
      <c r="B11765" s="46"/>
      <c r="C11765" s="46"/>
      <c r="D11765" s="46"/>
      <c r="E11765" s="46"/>
      <c r="F11765" s="46"/>
      <c r="G11765" s="46"/>
      <c r="H11765" s="14"/>
      <c r="I11765" s="14"/>
      <c r="J11765" s="14"/>
      <c r="K11765" s="14"/>
      <c r="L11765" s="22"/>
    </row>
    <row r="11766" spans="1:12" customFormat="1" ht="15" x14ac:dyDescent="0.25">
      <c r="A11766" s="46"/>
      <c r="B11766" s="46"/>
      <c r="C11766" s="46"/>
      <c r="D11766" s="46"/>
      <c r="E11766" s="46"/>
      <c r="F11766" s="46"/>
      <c r="G11766" s="46"/>
      <c r="H11766" s="14"/>
      <c r="I11766" s="14"/>
      <c r="J11766" s="14"/>
      <c r="K11766" s="14"/>
      <c r="L11766" s="22"/>
    </row>
    <row r="11767" spans="1:12" customFormat="1" ht="15" x14ac:dyDescent="0.25">
      <c r="A11767" s="46"/>
      <c r="B11767" s="46"/>
      <c r="C11767" s="46"/>
      <c r="D11767" s="46"/>
      <c r="E11767" s="46"/>
      <c r="F11767" s="46"/>
      <c r="G11767" s="46"/>
      <c r="H11767" s="14"/>
      <c r="I11767" s="14"/>
      <c r="J11767" s="14"/>
      <c r="K11767" s="14"/>
      <c r="L11767" s="22"/>
    </row>
    <row r="11768" spans="1:12" customFormat="1" ht="15" x14ac:dyDescent="0.25">
      <c r="A11768" s="46"/>
      <c r="B11768" s="46"/>
      <c r="C11768" s="46"/>
      <c r="D11768" s="46"/>
      <c r="E11768" s="46"/>
      <c r="F11768" s="46"/>
      <c r="G11768" s="46"/>
      <c r="H11768" s="14"/>
      <c r="I11768" s="14"/>
      <c r="J11768" s="14"/>
      <c r="K11768" s="14"/>
      <c r="L11768" s="22"/>
    </row>
    <row r="11769" spans="1:12" customFormat="1" ht="15" x14ac:dyDescent="0.25">
      <c r="A11769" s="46"/>
      <c r="B11769" s="46"/>
      <c r="C11769" s="46"/>
      <c r="D11769" s="46"/>
      <c r="E11769" s="46"/>
      <c r="F11769" s="46"/>
      <c r="G11769" s="46"/>
      <c r="H11769" s="14"/>
      <c r="I11769" s="14"/>
      <c r="J11769" s="14"/>
      <c r="K11769" s="14"/>
      <c r="L11769" s="22"/>
    </row>
    <row r="11770" spans="1:12" customFormat="1" ht="15" x14ac:dyDescent="0.25">
      <c r="A11770" s="46"/>
      <c r="B11770" s="46"/>
      <c r="C11770" s="46"/>
      <c r="D11770" s="46"/>
      <c r="E11770" s="46"/>
      <c r="F11770" s="46"/>
      <c r="G11770" s="46"/>
      <c r="H11770" s="14"/>
      <c r="I11770" s="14"/>
      <c r="J11770" s="14"/>
      <c r="K11770" s="14"/>
      <c r="L11770" s="22"/>
    </row>
    <row r="11771" spans="1:12" customFormat="1" ht="15" x14ac:dyDescent="0.25">
      <c r="A11771" s="46"/>
      <c r="B11771" s="46"/>
      <c r="C11771" s="46"/>
      <c r="D11771" s="46"/>
      <c r="E11771" s="46"/>
      <c r="F11771" s="46"/>
      <c r="G11771" s="46"/>
      <c r="H11771" s="14"/>
      <c r="I11771" s="14"/>
      <c r="J11771" s="14"/>
      <c r="K11771" s="14"/>
      <c r="L11771" s="22"/>
    </row>
    <row r="11772" spans="1:12" customFormat="1" ht="15" x14ac:dyDescent="0.25">
      <c r="A11772" s="46"/>
      <c r="B11772" s="46"/>
      <c r="C11772" s="46"/>
      <c r="D11772" s="46"/>
      <c r="E11772" s="46"/>
      <c r="F11772" s="46"/>
      <c r="G11772" s="46"/>
      <c r="H11772" s="14"/>
      <c r="I11772" s="14"/>
      <c r="J11772" s="14"/>
      <c r="K11772" s="14"/>
      <c r="L11772" s="22"/>
    </row>
    <row r="11773" spans="1:12" customFormat="1" ht="15" x14ac:dyDescent="0.25">
      <c r="A11773" s="46"/>
      <c r="B11773" s="46"/>
      <c r="C11773" s="46"/>
      <c r="D11773" s="46"/>
      <c r="E11773" s="46"/>
      <c r="F11773" s="46"/>
      <c r="G11773" s="46"/>
      <c r="H11773" s="14"/>
      <c r="I11773" s="14"/>
      <c r="J11773" s="14"/>
      <c r="K11773" s="14"/>
      <c r="L11773" s="22"/>
    </row>
    <row r="11774" spans="1:12" customFormat="1" ht="15" x14ac:dyDescent="0.25">
      <c r="A11774" s="46"/>
      <c r="B11774" s="46"/>
      <c r="C11774" s="46"/>
      <c r="D11774" s="46"/>
      <c r="E11774" s="46"/>
      <c r="F11774" s="46"/>
      <c r="G11774" s="46"/>
      <c r="H11774" s="14"/>
      <c r="I11774" s="14"/>
      <c r="J11774" s="14"/>
      <c r="K11774" s="14"/>
      <c r="L11774" s="22"/>
    </row>
    <row r="11775" spans="1:12" customFormat="1" ht="15" x14ac:dyDescent="0.25">
      <c r="A11775" s="46"/>
      <c r="B11775" s="46"/>
      <c r="C11775" s="46"/>
      <c r="D11775" s="46"/>
      <c r="E11775" s="46"/>
      <c r="F11775" s="46"/>
      <c r="G11775" s="46"/>
      <c r="H11775" s="14"/>
      <c r="I11775" s="14"/>
      <c r="J11775" s="14"/>
      <c r="K11775" s="14"/>
      <c r="L11775" s="22"/>
    </row>
    <row r="11776" spans="1:12" customFormat="1" ht="15" x14ac:dyDescent="0.25">
      <c r="A11776" s="46"/>
      <c r="B11776" s="46"/>
      <c r="C11776" s="46"/>
      <c r="D11776" s="46"/>
      <c r="E11776" s="46"/>
      <c r="F11776" s="46"/>
      <c r="G11776" s="46"/>
      <c r="H11776" s="14"/>
      <c r="I11776" s="14"/>
      <c r="J11776" s="14"/>
      <c r="K11776" s="14"/>
      <c r="L11776" s="22"/>
    </row>
    <row r="11777" spans="1:12" customFormat="1" ht="15" x14ac:dyDescent="0.25">
      <c r="A11777" s="46"/>
      <c r="B11777" s="46"/>
      <c r="C11777" s="46"/>
      <c r="D11777" s="46"/>
      <c r="E11777" s="46"/>
      <c r="F11777" s="46"/>
      <c r="G11777" s="46"/>
      <c r="H11777" s="14"/>
      <c r="I11777" s="14"/>
      <c r="J11777" s="14"/>
      <c r="K11777" s="14"/>
      <c r="L11777" s="22"/>
    </row>
    <row r="11778" spans="1:12" customFormat="1" ht="15" x14ac:dyDescent="0.25">
      <c r="A11778" s="46"/>
      <c r="B11778" s="46"/>
      <c r="C11778" s="46"/>
      <c r="D11778" s="46"/>
      <c r="E11778" s="46"/>
      <c r="F11778" s="46"/>
      <c r="G11778" s="46"/>
      <c r="H11778" s="14"/>
      <c r="I11778" s="14"/>
      <c r="J11778" s="14"/>
      <c r="K11778" s="14"/>
      <c r="L11778" s="22"/>
    </row>
    <row r="11779" spans="1:12" customFormat="1" ht="15" x14ac:dyDescent="0.25">
      <c r="A11779" s="46"/>
      <c r="B11779" s="46"/>
      <c r="C11779" s="46"/>
      <c r="D11779" s="46"/>
      <c r="E11779" s="46"/>
      <c r="F11779" s="46"/>
      <c r="G11779" s="46"/>
      <c r="H11779" s="14"/>
      <c r="I11779" s="14"/>
      <c r="J11779" s="14"/>
      <c r="K11779" s="14"/>
      <c r="L11779" s="22"/>
    </row>
    <row r="11780" spans="1:12" customFormat="1" ht="15" x14ac:dyDescent="0.25">
      <c r="A11780" s="46"/>
      <c r="B11780" s="46"/>
      <c r="C11780" s="46"/>
      <c r="D11780" s="46"/>
      <c r="E11780" s="46"/>
      <c r="F11780" s="46"/>
      <c r="G11780" s="46"/>
      <c r="H11780" s="14"/>
      <c r="I11780" s="14"/>
      <c r="J11780" s="14"/>
      <c r="K11780" s="14"/>
      <c r="L11780" s="22"/>
    </row>
    <row r="11781" spans="1:12" customFormat="1" ht="15" x14ac:dyDescent="0.25">
      <c r="A11781" s="46"/>
      <c r="B11781" s="46"/>
      <c r="C11781" s="46"/>
      <c r="D11781" s="46"/>
      <c r="E11781" s="46"/>
      <c r="F11781" s="46"/>
      <c r="G11781" s="46"/>
      <c r="H11781" s="14"/>
      <c r="I11781" s="14"/>
      <c r="J11781" s="14"/>
      <c r="K11781" s="14"/>
      <c r="L11781" s="22"/>
    </row>
    <row r="11782" spans="1:12" customFormat="1" ht="15" x14ac:dyDescent="0.25">
      <c r="A11782" s="46"/>
      <c r="B11782" s="46"/>
      <c r="C11782" s="46"/>
      <c r="D11782" s="46"/>
      <c r="E11782" s="46"/>
      <c r="F11782" s="46"/>
      <c r="G11782" s="46"/>
      <c r="H11782" s="14"/>
      <c r="I11782" s="14"/>
      <c r="J11782" s="14"/>
      <c r="K11782" s="14"/>
      <c r="L11782" s="22"/>
    </row>
    <row r="11783" spans="1:12" customFormat="1" ht="15" x14ac:dyDescent="0.25">
      <c r="A11783" s="46"/>
      <c r="B11783" s="46"/>
      <c r="C11783" s="46"/>
      <c r="D11783" s="46"/>
      <c r="E11783" s="46"/>
      <c r="F11783" s="46"/>
      <c r="G11783" s="46"/>
      <c r="H11783" s="14"/>
      <c r="I11783" s="14"/>
      <c r="J11783" s="14"/>
      <c r="K11783" s="14"/>
      <c r="L11783" s="22"/>
    </row>
    <row r="11784" spans="1:12" customFormat="1" ht="15" x14ac:dyDescent="0.25">
      <c r="A11784" s="46"/>
      <c r="B11784" s="46"/>
      <c r="C11784" s="46"/>
      <c r="D11784" s="46"/>
      <c r="E11784" s="46"/>
      <c r="F11784" s="46"/>
      <c r="G11784" s="46"/>
      <c r="H11784" s="14"/>
      <c r="I11784" s="14"/>
      <c r="J11784" s="14"/>
      <c r="K11784" s="14"/>
      <c r="L11784" s="22"/>
    </row>
    <row r="11785" spans="1:12" customFormat="1" ht="15" x14ac:dyDescent="0.25">
      <c r="A11785" s="46"/>
      <c r="B11785" s="46"/>
      <c r="C11785" s="46"/>
      <c r="D11785" s="46"/>
      <c r="E11785" s="46"/>
      <c r="F11785" s="46"/>
      <c r="G11785" s="46"/>
      <c r="H11785" s="14"/>
      <c r="I11785" s="14"/>
      <c r="J11785" s="14"/>
      <c r="K11785" s="14"/>
      <c r="L11785" s="22"/>
    </row>
    <row r="11786" spans="1:12" customFormat="1" ht="15" x14ac:dyDescent="0.25">
      <c r="A11786" s="46"/>
      <c r="B11786" s="46"/>
      <c r="C11786" s="46"/>
      <c r="D11786" s="46"/>
      <c r="E11786" s="46"/>
      <c r="F11786" s="46"/>
      <c r="G11786" s="46"/>
      <c r="H11786" s="14"/>
      <c r="I11786" s="14"/>
      <c r="J11786" s="14"/>
      <c r="K11786" s="14"/>
      <c r="L11786" s="22"/>
    </row>
    <row r="11787" spans="1:12" customFormat="1" ht="15" x14ac:dyDescent="0.25">
      <c r="A11787" s="46"/>
      <c r="B11787" s="46"/>
      <c r="C11787" s="46"/>
      <c r="D11787" s="46"/>
      <c r="E11787" s="46"/>
      <c r="F11787" s="46"/>
      <c r="G11787" s="46"/>
      <c r="H11787" s="14"/>
      <c r="I11787" s="14"/>
      <c r="J11787" s="14"/>
      <c r="K11787" s="14"/>
      <c r="L11787" s="22"/>
    </row>
    <row r="11788" spans="1:12" customFormat="1" ht="15" x14ac:dyDescent="0.25">
      <c r="A11788" s="46"/>
      <c r="B11788" s="46"/>
      <c r="C11788" s="46"/>
      <c r="D11788" s="46"/>
      <c r="E11788" s="46"/>
      <c r="F11788" s="46"/>
      <c r="G11788" s="46"/>
      <c r="H11788" s="14"/>
      <c r="I11788" s="14"/>
      <c r="J11788" s="14"/>
      <c r="K11788" s="14"/>
      <c r="L11788" s="22"/>
    </row>
    <row r="11789" spans="1:12" customFormat="1" ht="15" x14ac:dyDescent="0.25">
      <c r="A11789" s="46"/>
      <c r="B11789" s="46"/>
      <c r="C11789" s="46"/>
      <c r="D11789" s="46"/>
      <c r="E11789" s="46"/>
      <c r="F11789" s="46"/>
      <c r="G11789" s="46"/>
      <c r="H11789" s="14"/>
      <c r="I11789" s="14"/>
      <c r="J11789" s="14"/>
      <c r="K11789" s="14"/>
      <c r="L11789" s="22"/>
    </row>
    <row r="11790" spans="1:12" customFormat="1" ht="15" x14ac:dyDescent="0.25">
      <c r="A11790" s="46"/>
      <c r="B11790" s="46"/>
      <c r="C11790" s="46"/>
      <c r="D11790" s="46"/>
      <c r="E11790" s="46"/>
      <c r="F11790" s="46"/>
      <c r="G11790" s="46"/>
      <c r="H11790" s="14"/>
      <c r="I11790" s="14"/>
      <c r="J11790" s="14"/>
      <c r="K11790" s="14"/>
      <c r="L11790" s="22"/>
    </row>
    <row r="11791" spans="1:12" customFormat="1" ht="15" x14ac:dyDescent="0.25">
      <c r="A11791" s="46"/>
      <c r="B11791" s="46"/>
      <c r="C11791" s="46"/>
      <c r="D11791" s="46"/>
      <c r="E11791" s="46"/>
      <c r="F11791" s="46"/>
      <c r="G11791" s="46"/>
      <c r="H11791" s="14"/>
      <c r="I11791" s="14"/>
      <c r="J11791" s="14"/>
      <c r="K11791" s="14"/>
      <c r="L11791" s="22"/>
    </row>
    <row r="11792" spans="1:12" customFormat="1" ht="15" x14ac:dyDescent="0.25">
      <c r="A11792" s="46"/>
      <c r="B11792" s="46"/>
      <c r="C11792" s="46"/>
      <c r="D11792" s="46"/>
      <c r="E11792" s="46"/>
      <c r="F11792" s="46"/>
      <c r="G11792" s="46"/>
      <c r="H11792" s="14"/>
      <c r="I11792" s="14"/>
      <c r="J11792" s="14"/>
      <c r="K11792" s="14"/>
      <c r="L11792" s="22"/>
    </row>
    <row r="11793" spans="1:12" customFormat="1" ht="15" x14ac:dyDescent="0.25">
      <c r="A11793" s="46"/>
      <c r="B11793" s="46"/>
      <c r="C11793" s="46"/>
      <c r="D11793" s="46"/>
      <c r="E11793" s="46"/>
      <c r="F11793" s="46"/>
      <c r="G11793" s="46"/>
      <c r="H11793" s="14"/>
      <c r="I11793" s="14"/>
      <c r="J11793" s="14"/>
      <c r="K11793" s="14"/>
      <c r="L11793" s="22"/>
    </row>
    <row r="11794" spans="1:12" customFormat="1" ht="15" x14ac:dyDescent="0.25">
      <c r="A11794" s="46"/>
      <c r="B11794" s="46"/>
      <c r="C11794" s="46"/>
      <c r="D11794" s="46"/>
      <c r="E11794" s="46"/>
      <c r="F11794" s="46"/>
      <c r="G11794" s="46"/>
      <c r="H11794" s="14"/>
      <c r="I11794" s="14"/>
      <c r="J11794" s="14"/>
      <c r="K11794" s="14"/>
      <c r="L11794" s="22"/>
    </row>
    <row r="11795" spans="1:12" customFormat="1" ht="15" x14ac:dyDescent="0.25">
      <c r="A11795" s="46"/>
      <c r="B11795" s="46"/>
      <c r="C11795" s="46"/>
      <c r="D11795" s="46"/>
      <c r="E11795" s="46"/>
      <c r="F11795" s="46"/>
      <c r="G11795" s="46"/>
      <c r="H11795" s="14"/>
      <c r="I11795" s="14"/>
      <c r="J11795" s="14"/>
      <c r="K11795" s="14"/>
      <c r="L11795" s="22"/>
    </row>
    <row r="11796" spans="1:12" customFormat="1" ht="15" x14ac:dyDescent="0.25">
      <c r="A11796" s="46"/>
      <c r="B11796" s="46"/>
      <c r="C11796" s="46"/>
      <c r="D11796" s="46"/>
      <c r="E11796" s="46"/>
      <c r="F11796" s="46"/>
      <c r="G11796" s="46"/>
      <c r="H11796" s="14"/>
      <c r="I11796" s="14"/>
      <c r="J11796" s="14"/>
      <c r="K11796" s="14"/>
      <c r="L11796" s="22"/>
    </row>
    <row r="11797" spans="1:12" customFormat="1" ht="15" x14ac:dyDescent="0.25">
      <c r="A11797" s="46"/>
      <c r="B11797" s="46"/>
      <c r="C11797" s="46"/>
      <c r="D11797" s="46"/>
      <c r="E11797" s="46"/>
      <c r="F11797" s="46"/>
      <c r="G11797" s="46"/>
      <c r="H11797" s="14"/>
      <c r="I11797" s="14"/>
      <c r="J11797" s="14"/>
      <c r="K11797" s="14"/>
      <c r="L11797" s="22"/>
    </row>
    <row r="11798" spans="1:12" customFormat="1" ht="15" x14ac:dyDescent="0.25">
      <c r="A11798" s="46"/>
      <c r="B11798" s="46"/>
      <c r="C11798" s="46"/>
      <c r="D11798" s="46"/>
      <c r="E11798" s="46"/>
      <c r="F11798" s="46"/>
      <c r="G11798" s="46"/>
      <c r="H11798" s="14"/>
      <c r="I11798" s="14"/>
      <c r="J11798" s="14"/>
      <c r="K11798" s="14"/>
      <c r="L11798" s="22"/>
    </row>
    <row r="11799" spans="1:12" customFormat="1" ht="15" x14ac:dyDescent="0.25">
      <c r="A11799" s="46"/>
      <c r="B11799" s="46"/>
      <c r="C11799" s="46"/>
      <c r="D11799" s="46"/>
      <c r="E11799" s="46"/>
      <c r="F11799" s="46"/>
      <c r="G11799" s="46"/>
      <c r="H11799" s="14"/>
      <c r="I11799" s="14"/>
      <c r="J11799" s="14"/>
      <c r="K11799" s="14"/>
      <c r="L11799" s="22"/>
    </row>
    <row r="11800" spans="1:12" customFormat="1" ht="15" x14ac:dyDescent="0.25">
      <c r="A11800" s="46"/>
      <c r="B11800" s="46"/>
      <c r="C11800" s="46"/>
      <c r="D11800" s="46"/>
      <c r="E11800" s="46"/>
      <c r="F11800" s="46"/>
      <c r="G11800" s="46"/>
      <c r="H11800" s="14"/>
      <c r="I11800" s="14"/>
      <c r="J11800" s="14"/>
      <c r="K11800" s="14"/>
      <c r="L11800" s="22"/>
    </row>
    <row r="11801" spans="1:12" customFormat="1" ht="15" x14ac:dyDescent="0.25">
      <c r="A11801" s="46"/>
      <c r="B11801" s="46"/>
      <c r="C11801" s="46"/>
      <c r="D11801" s="46"/>
      <c r="E11801" s="46"/>
      <c r="F11801" s="46"/>
      <c r="G11801" s="46"/>
      <c r="H11801" s="14"/>
      <c r="I11801" s="14"/>
      <c r="J11801" s="14"/>
      <c r="K11801" s="14"/>
      <c r="L11801" s="22"/>
    </row>
    <row r="11802" spans="1:12" customFormat="1" ht="15" x14ac:dyDescent="0.25">
      <c r="A11802" s="46"/>
      <c r="B11802" s="46"/>
      <c r="C11802" s="46"/>
      <c r="D11802" s="46"/>
      <c r="E11802" s="46"/>
      <c r="F11802" s="46"/>
      <c r="G11802" s="46"/>
      <c r="H11802" s="14"/>
      <c r="I11802" s="14"/>
      <c r="J11802" s="14"/>
      <c r="K11802" s="14"/>
      <c r="L11802" s="22"/>
    </row>
    <row r="11803" spans="1:12" customFormat="1" ht="15" x14ac:dyDescent="0.25">
      <c r="A11803" s="46"/>
      <c r="B11803" s="46"/>
      <c r="C11803" s="46"/>
      <c r="D11803" s="46"/>
      <c r="E11803" s="46"/>
      <c r="F11803" s="46"/>
      <c r="G11803" s="46"/>
      <c r="H11803" s="14"/>
      <c r="I11803" s="14"/>
      <c r="J11803" s="14"/>
      <c r="K11803" s="14"/>
      <c r="L11803" s="22"/>
    </row>
    <row r="11804" spans="1:12" customFormat="1" ht="15" x14ac:dyDescent="0.25">
      <c r="A11804" s="46"/>
      <c r="B11804" s="46"/>
      <c r="C11804" s="46"/>
      <c r="D11804" s="46"/>
      <c r="E11804" s="46"/>
      <c r="F11804" s="46"/>
      <c r="G11804" s="46"/>
      <c r="H11804" s="14"/>
      <c r="I11804" s="14"/>
      <c r="J11804" s="14"/>
      <c r="K11804" s="14"/>
      <c r="L11804" s="22"/>
    </row>
    <row r="11805" spans="1:12" customFormat="1" ht="15" x14ac:dyDescent="0.25">
      <c r="A11805" s="46"/>
      <c r="B11805" s="46"/>
      <c r="C11805" s="46"/>
      <c r="D11805" s="46"/>
      <c r="E11805" s="46"/>
      <c r="F11805" s="46"/>
      <c r="G11805" s="46"/>
      <c r="H11805" s="14"/>
      <c r="I11805" s="14"/>
      <c r="J11805" s="14"/>
      <c r="K11805" s="14"/>
      <c r="L11805" s="22"/>
    </row>
    <row r="11806" spans="1:12" customFormat="1" ht="15" x14ac:dyDescent="0.25">
      <c r="A11806" s="46"/>
      <c r="B11806" s="46"/>
      <c r="C11806" s="46"/>
      <c r="D11806" s="46"/>
      <c r="E11806" s="46"/>
      <c r="F11806" s="46"/>
      <c r="G11806" s="46"/>
      <c r="H11806" s="14"/>
      <c r="I11806" s="14"/>
      <c r="J11806" s="14"/>
      <c r="K11806" s="14"/>
      <c r="L11806" s="22"/>
    </row>
    <row r="11807" spans="1:12" customFormat="1" ht="15" x14ac:dyDescent="0.25">
      <c r="A11807" s="46"/>
      <c r="B11807" s="46"/>
      <c r="C11807" s="46"/>
      <c r="D11807" s="46"/>
      <c r="E11807" s="46"/>
      <c r="F11807" s="46"/>
      <c r="G11807" s="46"/>
      <c r="H11807" s="14"/>
      <c r="I11807" s="14"/>
      <c r="J11807" s="14"/>
      <c r="K11807" s="14"/>
      <c r="L11807" s="22"/>
    </row>
    <row r="11808" spans="1:12" customFormat="1" ht="15" x14ac:dyDescent="0.25">
      <c r="A11808" s="46"/>
      <c r="B11808" s="46"/>
      <c r="C11808" s="46"/>
      <c r="D11808" s="46"/>
      <c r="E11808" s="46"/>
      <c r="F11808" s="46"/>
      <c r="G11808" s="46"/>
      <c r="H11808" s="14"/>
      <c r="I11808" s="14"/>
      <c r="J11808" s="14"/>
      <c r="K11808" s="14"/>
      <c r="L11808" s="22"/>
    </row>
    <row r="11809" spans="1:12" customFormat="1" ht="15" x14ac:dyDescent="0.25">
      <c r="A11809" s="46"/>
      <c r="B11809" s="46"/>
      <c r="C11809" s="46"/>
      <c r="D11809" s="46"/>
      <c r="E11809" s="46"/>
      <c r="F11809" s="46"/>
      <c r="G11809" s="46"/>
      <c r="H11809" s="14"/>
      <c r="I11809" s="14"/>
      <c r="J11809" s="14"/>
      <c r="K11809" s="14"/>
      <c r="L11809" s="22"/>
    </row>
    <row r="11810" spans="1:12" customFormat="1" ht="15" x14ac:dyDescent="0.25">
      <c r="A11810" s="46"/>
      <c r="B11810" s="46"/>
      <c r="C11810" s="46"/>
      <c r="D11810" s="46"/>
      <c r="E11810" s="46"/>
      <c r="F11810" s="46"/>
      <c r="G11810" s="46"/>
      <c r="H11810" s="14"/>
      <c r="I11810" s="14"/>
      <c r="J11810" s="14"/>
      <c r="K11810" s="14"/>
      <c r="L11810" s="22"/>
    </row>
    <row r="11811" spans="1:12" customFormat="1" ht="15" x14ac:dyDescent="0.25">
      <c r="A11811" s="46"/>
      <c r="B11811" s="46"/>
      <c r="C11811" s="46"/>
      <c r="D11811" s="46"/>
      <c r="E11811" s="46"/>
      <c r="F11811" s="46"/>
      <c r="G11811" s="46"/>
      <c r="H11811" s="14"/>
      <c r="I11811" s="14"/>
      <c r="J11811" s="14"/>
      <c r="K11811" s="14"/>
      <c r="L11811" s="22"/>
    </row>
    <row r="11812" spans="1:12" customFormat="1" ht="15" x14ac:dyDescent="0.25">
      <c r="A11812" s="46"/>
      <c r="B11812" s="46"/>
      <c r="C11812" s="46"/>
      <c r="D11812" s="46"/>
      <c r="E11812" s="46"/>
      <c r="F11812" s="46"/>
      <c r="G11812" s="46"/>
      <c r="H11812" s="14"/>
      <c r="I11812" s="14"/>
      <c r="J11812" s="14"/>
      <c r="K11812" s="14"/>
      <c r="L11812" s="22"/>
    </row>
    <row r="11813" spans="1:12" customFormat="1" ht="15" x14ac:dyDescent="0.25">
      <c r="A11813" s="46"/>
      <c r="B11813" s="46"/>
      <c r="C11813" s="46"/>
      <c r="D11813" s="46"/>
      <c r="E11813" s="46"/>
      <c r="F11813" s="46"/>
      <c r="G11813" s="46"/>
      <c r="H11813" s="14"/>
      <c r="I11813" s="14"/>
      <c r="J11813" s="14"/>
      <c r="K11813" s="14"/>
      <c r="L11813" s="22"/>
    </row>
    <row r="11814" spans="1:12" customFormat="1" ht="15" x14ac:dyDescent="0.25">
      <c r="A11814" s="46"/>
      <c r="B11814" s="46"/>
      <c r="C11814" s="46"/>
      <c r="D11814" s="46"/>
      <c r="E11814" s="46"/>
      <c r="F11814" s="46"/>
      <c r="G11814" s="46"/>
      <c r="H11814" s="14"/>
      <c r="I11814" s="14"/>
      <c r="J11814" s="14"/>
      <c r="K11814" s="14"/>
      <c r="L11814" s="22"/>
    </row>
    <row r="11815" spans="1:12" customFormat="1" ht="15" x14ac:dyDescent="0.25">
      <c r="A11815" s="46"/>
      <c r="B11815" s="46"/>
      <c r="C11815" s="46"/>
      <c r="D11815" s="46"/>
      <c r="E11815" s="46"/>
      <c r="F11815" s="46"/>
      <c r="G11815" s="46"/>
      <c r="H11815" s="14"/>
      <c r="I11815" s="14"/>
      <c r="J11815" s="14"/>
      <c r="K11815" s="14"/>
      <c r="L11815" s="22"/>
    </row>
    <row r="11816" spans="1:12" customFormat="1" ht="15" x14ac:dyDescent="0.25">
      <c r="A11816" s="46"/>
      <c r="B11816" s="46"/>
      <c r="C11816" s="46"/>
      <c r="D11816" s="46"/>
      <c r="E11816" s="46"/>
      <c r="F11816" s="46"/>
      <c r="G11816" s="46"/>
      <c r="H11816" s="14"/>
      <c r="I11816" s="14"/>
      <c r="J11816" s="14"/>
      <c r="K11816" s="14"/>
      <c r="L11816" s="22"/>
    </row>
    <row r="11817" spans="1:12" customFormat="1" ht="15" x14ac:dyDescent="0.25">
      <c r="A11817" s="46"/>
      <c r="B11817" s="46"/>
      <c r="C11817" s="46"/>
      <c r="D11817" s="46"/>
      <c r="E11817" s="46"/>
      <c r="F11817" s="46"/>
      <c r="G11817" s="46"/>
      <c r="H11817" s="14"/>
      <c r="I11817" s="14"/>
      <c r="J11817" s="14"/>
      <c r="K11817" s="14"/>
      <c r="L11817" s="22"/>
    </row>
    <row r="11818" spans="1:12" customFormat="1" ht="15" x14ac:dyDescent="0.25">
      <c r="A11818" s="46"/>
      <c r="B11818" s="46"/>
      <c r="C11818" s="46"/>
      <c r="D11818" s="46"/>
      <c r="E11818" s="46"/>
      <c r="F11818" s="46"/>
      <c r="G11818" s="46"/>
      <c r="H11818" s="14"/>
      <c r="I11818" s="14"/>
      <c r="J11818" s="14"/>
      <c r="K11818" s="14"/>
      <c r="L11818" s="22"/>
    </row>
    <row r="11819" spans="1:12" customFormat="1" ht="15" x14ac:dyDescent="0.25">
      <c r="A11819" s="46"/>
      <c r="B11819" s="46"/>
      <c r="C11819" s="46"/>
      <c r="D11819" s="46"/>
      <c r="E11819" s="46"/>
      <c r="F11819" s="46"/>
      <c r="G11819" s="46"/>
      <c r="H11819" s="14"/>
      <c r="I11819" s="14"/>
      <c r="J11819" s="14"/>
      <c r="K11819" s="14"/>
      <c r="L11819" s="22"/>
    </row>
    <row r="11820" spans="1:12" customFormat="1" ht="15" x14ac:dyDescent="0.25">
      <c r="A11820" s="46"/>
      <c r="B11820" s="46"/>
      <c r="C11820" s="46"/>
      <c r="D11820" s="46"/>
      <c r="E11820" s="46"/>
      <c r="F11820" s="46"/>
      <c r="G11820" s="46"/>
      <c r="H11820" s="14"/>
      <c r="I11820" s="14"/>
      <c r="J11820" s="14"/>
      <c r="K11820" s="14"/>
      <c r="L11820" s="22"/>
    </row>
    <row r="11821" spans="1:12" customFormat="1" ht="15" x14ac:dyDescent="0.25">
      <c r="A11821" s="46"/>
      <c r="B11821" s="46"/>
      <c r="C11821" s="46"/>
      <c r="D11821" s="46"/>
      <c r="E11821" s="46"/>
      <c r="F11821" s="46"/>
      <c r="G11821" s="46"/>
      <c r="H11821" s="14"/>
      <c r="I11821" s="14"/>
      <c r="J11821" s="14"/>
      <c r="K11821" s="14"/>
      <c r="L11821" s="22"/>
    </row>
    <row r="11822" spans="1:12" customFormat="1" ht="15" x14ac:dyDescent="0.25">
      <c r="A11822" s="46"/>
      <c r="B11822" s="46"/>
      <c r="C11822" s="46"/>
      <c r="D11822" s="46"/>
      <c r="E11822" s="46"/>
      <c r="F11822" s="46"/>
      <c r="G11822" s="46"/>
      <c r="H11822" s="14"/>
      <c r="I11822" s="14"/>
      <c r="J11822" s="14"/>
      <c r="K11822" s="14"/>
      <c r="L11822" s="22"/>
    </row>
    <row r="11823" spans="1:12" customFormat="1" ht="15" x14ac:dyDescent="0.25">
      <c r="A11823" s="46"/>
      <c r="B11823" s="46"/>
      <c r="C11823" s="46"/>
      <c r="D11823" s="46"/>
      <c r="E11823" s="46"/>
      <c r="F11823" s="46"/>
      <c r="G11823" s="46"/>
      <c r="H11823" s="14"/>
      <c r="I11823" s="14"/>
      <c r="J11823" s="14"/>
      <c r="K11823" s="14"/>
      <c r="L11823" s="22"/>
    </row>
    <row r="11824" spans="1:12" customFormat="1" ht="15" x14ac:dyDescent="0.25">
      <c r="A11824" s="46"/>
      <c r="B11824" s="46"/>
      <c r="C11824" s="46"/>
      <c r="D11824" s="46"/>
      <c r="E11824" s="46"/>
      <c r="F11824" s="46"/>
      <c r="G11824" s="46"/>
      <c r="H11824" s="14"/>
      <c r="I11824" s="14"/>
      <c r="J11824" s="14"/>
      <c r="K11824" s="14"/>
      <c r="L11824" s="22"/>
    </row>
    <row r="11825" spans="1:12" customFormat="1" ht="15" x14ac:dyDescent="0.25">
      <c r="A11825" s="46"/>
      <c r="B11825" s="46"/>
      <c r="C11825" s="46"/>
      <c r="D11825" s="46"/>
      <c r="E11825" s="46"/>
      <c r="F11825" s="46"/>
      <c r="G11825" s="46"/>
      <c r="H11825" s="14"/>
      <c r="I11825" s="14"/>
      <c r="J11825" s="14"/>
      <c r="K11825" s="14"/>
      <c r="L11825" s="22"/>
    </row>
    <row r="11826" spans="1:12" customFormat="1" ht="15" x14ac:dyDescent="0.25">
      <c r="A11826" s="46"/>
      <c r="B11826" s="46"/>
      <c r="C11826" s="46"/>
      <c r="D11826" s="46"/>
      <c r="E11826" s="46"/>
      <c r="F11826" s="46"/>
      <c r="G11826" s="46"/>
      <c r="H11826" s="14"/>
      <c r="I11826" s="14"/>
      <c r="J11826" s="14"/>
      <c r="K11826" s="14"/>
      <c r="L11826" s="22"/>
    </row>
    <row r="11827" spans="1:12" customFormat="1" ht="15" x14ac:dyDescent="0.25">
      <c r="A11827" s="46"/>
      <c r="B11827" s="46"/>
      <c r="C11827" s="46"/>
      <c r="D11827" s="46"/>
      <c r="E11827" s="46"/>
      <c r="F11827" s="46"/>
      <c r="G11827" s="46"/>
      <c r="H11827" s="14"/>
      <c r="I11827" s="14"/>
      <c r="J11827" s="14"/>
      <c r="K11827" s="14"/>
      <c r="L11827" s="22"/>
    </row>
    <row r="11828" spans="1:12" customFormat="1" ht="15" x14ac:dyDescent="0.25">
      <c r="A11828" s="46"/>
      <c r="B11828" s="46"/>
      <c r="C11828" s="46"/>
      <c r="D11828" s="46"/>
      <c r="E11828" s="46"/>
      <c r="F11828" s="46"/>
      <c r="G11828" s="46"/>
      <c r="H11828" s="14"/>
      <c r="I11828" s="14"/>
      <c r="J11828" s="14"/>
      <c r="K11828" s="14"/>
      <c r="L11828" s="22"/>
    </row>
    <row r="11829" spans="1:12" customFormat="1" ht="15" x14ac:dyDescent="0.25">
      <c r="A11829" s="46"/>
      <c r="B11829" s="46"/>
      <c r="C11829" s="46"/>
      <c r="D11829" s="46"/>
      <c r="E11829" s="46"/>
      <c r="F11829" s="46"/>
      <c r="G11829" s="46"/>
      <c r="H11829" s="14"/>
      <c r="I11829" s="14"/>
      <c r="J11829" s="14"/>
      <c r="K11829" s="14"/>
      <c r="L11829" s="22"/>
    </row>
    <row r="11830" spans="1:12" customFormat="1" ht="15" x14ac:dyDescent="0.25">
      <c r="A11830" s="46"/>
      <c r="B11830" s="46"/>
      <c r="C11830" s="46"/>
      <c r="D11830" s="46"/>
      <c r="E11830" s="46"/>
      <c r="F11830" s="46"/>
      <c r="G11830" s="46"/>
      <c r="H11830" s="14"/>
      <c r="I11830" s="14"/>
      <c r="J11830" s="14"/>
      <c r="K11830" s="14"/>
      <c r="L11830" s="22"/>
    </row>
    <row r="11831" spans="1:12" customFormat="1" ht="15" x14ac:dyDescent="0.25">
      <c r="A11831" s="46"/>
      <c r="B11831" s="46"/>
      <c r="C11831" s="46"/>
      <c r="D11831" s="46"/>
      <c r="E11831" s="46"/>
      <c r="F11831" s="46"/>
      <c r="G11831" s="46"/>
      <c r="H11831" s="14"/>
      <c r="I11831" s="14"/>
      <c r="J11831" s="14"/>
      <c r="K11831" s="14"/>
      <c r="L11831" s="22"/>
    </row>
    <row r="11832" spans="1:12" customFormat="1" ht="15" x14ac:dyDescent="0.25">
      <c r="A11832" s="46"/>
      <c r="B11832" s="46"/>
      <c r="C11832" s="46"/>
      <c r="D11832" s="46"/>
      <c r="E11832" s="46"/>
      <c r="F11832" s="46"/>
      <c r="G11832" s="46"/>
      <c r="H11832" s="14"/>
      <c r="I11832" s="14"/>
      <c r="J11832" s="14"/>
      <c r="K11832" s="14"/>
      <c r="L11832" s="22"/>
    </row>
    <row r="11833" spans="1:12" customFormat="1" ht="15" x14ac:dyDescent="0.25">
      <c r="A11833" s="46"/>
      <c r="B11833" s="46"/>
      <c r="C11833" s="46"/>
      <c r="D11833" s="46"/>
      <c r="E11833" s="46"/>
      <c r="F11833" s="46"/>
      <c r="G11833" s="46"/>
      <c r="H11833" s="14"/>
      <c r="I11833" s="14"/>
      <c r="J11833" s="14"/>
      <c r="K11833" s="14"/>
      <c r="L11833" s="22"/>
    </row>
    <row r="11834" spans="1:12" customFormat="1" ht="15" x14ac:dyDescent="0.25">
      <c r="A11834" s="46"/>
      <c r="B11834" s="46"/>
      <c r="C11834" s="46"/>
      <c r="D11834" s="46"/>
      <c r="E11834" s="46"/>
      <c r="F11834" s="46"/>
      <c r="G11834" s="46"/>
      <c r="H11834" s="14"/>
      <c r="I11834" s="14"/>
      <c r="J11834" s="14"/>
      <c r="K11834" s="14"/>
      <c r="L11834" s="22"/>
    </row>
    <row r="11835" spans="1:12" customFormat="1" ht="15" x14ac:dyDescent="0.25">
      <c r="A11835" s="46"/>
      <c r="B11835" s="46"/>
      <c r="C11835" s="46"/>
      <c r="D11835" s="46"/>
      <c r="E11835" s="46"/>
      <c r="F11835" s="46"/>
      <c r="G11835" s="46"/>
      <c r="H11835" s="14"/>
      <c r="I11835" s="14"/>
      <c r="J11835" s="14"/>
      <c r="K11835" s="14"/>
      <c r="L11835" s="22"/>
    </row>
    <row r="11836" spans="1:12" customFormat="1" ht="15" x14ac:dyDescent="0.25">
      <c r="A11836" s="46"/>
      <c r="B11836" s="46"/>
      <c r="C11836" s="46"/>
      <c r="D11836" s="46"/>
      <c r="E11836" s="46"/>
      <c r="F11836" s="46"/>
      <c r="G11836" s="46"/>
      <c r="H11836" s="14"/>
      <c r="I11836" s="14"/>
      <c r="J11836" s="14"/>
      <c r="K11836" s="14"/>
      <c r="L11836" s="22"/>
    </row>
    <row r="11837" spans="1:12" customFormat="1" ht="15" x14ac:dyDescent="0.25">
      <c r="A11837" s="46"/>
      <c r="B11837" s="46"/>
      <c r="C11837" s="46"/>
      <c r="D11837" s="46"/>
      <c r="E11837" s="46"/>
      <c r="F11837" s="46"/>
      <c r="G11837" s="46"/>
      <c r="H11837" s="14"/>
      <c r="I11837" s="14"/>
      <c r="J11837" s="14"/>
      <c r="K11837" s="14"/>
      <c r="L11837" s="22"/>
    </row>
    <row r="11838" spans="1:12" customFormat="1" ht="15" x14ac:dyDescent="0.25">
      <c r="A11838" s="46"/>
      <c r="B11838" s="46"/>
      <c r="C11838" s="46"/>
      <c r="D11838" s="46"/>
      <c r="E11838" s="46"/>
      <c r="F11838" s="46"/>
      <c r="G11838" s="46"/>
      <c r="H11838" s="14"/>
      <c r="I11838" s="14"/>
      <c r="J11838" s="14"/>
      <c r="K11838" s="14"/>
      <c r="L11838" s="22"/>
    </row>
    <row r="11839" spans="1:12" customFormat="1" ht="15" x14ac:dyDescent="0.25">
      <c r="A11839" s="46"/>
      <c r="B11839" s="46"/>
      <c r="C11839" s="46"/>
      <c r="D11839" s="46"/>
      <c r="E11839" s="46"/>
      <c r="F11839" s="46"/>
      <c r="G11839" s="46"/>
      <c r="H11839" s="14"/>
      <c r="I11839" s="14"/>
      <c r="J11839" s="14"/>
      <c r="K11839" s="14"/>
      <c r="L11839" s="22"/>
    </row>
    <row r="11840" spans="1:12" customFormat="1" ht="15" x14ac:dyDescent="0.25">
      <c r="A11840" s="46"/>
      <c r="B11840" s="46"/>
      <c r="C11840" s="46"/>
      <c r="D11840" s="46"/>
      <c r="E11840" s="46"/>
      <c r="F11840" s="46"/>
      <c r="G11840" s="46"/>
      <c r="H11840" s="14"/>
      <c r="I11840" s="14"/>
      <c r="J11840" s="14"/>
      <c r="K11840" s="14"/>
      <c r="L11840" s="22"/>
    </row>
    <row r="11841" spans="1:12" customFormat="1" ht="15" x14ac:dyDescent="0.25">
      <c r="A11841" s="46"/>
      <c r="B11841" s="46"/>
      <c r="C11841" s="46"/>
      <c r="D11841" s="46"/>
      <c r="E11841" s="46"/>
      <c r="F11841" s="46"/>
      <c r="G11841" s="46"/>
      <c r="H11841" s="14"/>
      <c r="I11841" s="14"/>
      <c r="J11841" s="14"/>
      <c r="K11841" s="14"/>
      <c r="L11841" s="22"/>
    </row>
    <row r="11842" spans="1:12" customFormat="1" ht="15" x14ac:dyDescent="0.25">
      <c r="A11842" s="46"/>
      <c r="B11842" s="46"/>
      <c r="C11842" s="46"/>
      <c r="D11842" s="46"/>
      <c r="E11842" s="46"/>
      <c r="F11842" s="46"/>
      <c r="G11842" s="46"/>
      <c r="H11842" s="14"/>
      <c r="I11842" s="14"/>
      <c r="J11842" s="14"/>
      <c r="K11842" s="14"/>
      <c r="L11842" s="22"/>
    </row>
    <row r="11843" spans="1:12" customFormat="1" ht="15" x14ac:dyDescent="0.25">
      <c r="A11843" s="46"/>
      <c r="B11843" s="46"/>
      <c r="C11843" s="46"/>
      <c r="D11843" s="46"/>
      <c r="E11843" s="46"/>
      <c r="F11843" s="46"/>
      <c r="G11843" s="46"/>
      <c r="H11843" s="14"/>
      <c r="I11843" s="14"/>
      <c r="J11843" s="14"/>
      <c r="K11843" s="14"/>
      <c r="L11843" s="22"/>
    </row>
    <row r="11844" spans="1:12" customFormat="1" ht="15" x14ac:dyDescent="0.25">
      <c r="A11844" s="46"/>
      <c r="B11844" s="46"/>
      <c r="C11844" s="46"/>
      <c r="D11844" s="46"/>
      <c r="E11844" s="46"/>
      <c r="F11844" s="46"/>
      <c r="G11844" s="46"/>
      <c r="H11844" s="14"/>
      <c r="I11844" s="14"/>
      <c r="J11844" s="14"/>
      <c r="K11844" s="14"/>
      <c r="L11844" s="22"/>
    </row>
    <row r="11845" spans="1:12" customFormat="1" ht="15" x14ac:dyDescent="0.25">
      <c r="A11845" s="46"/>
      <c r="B11845" s="46"/>
      <c r="C11845" s="46"/>
      <c r="D11845" s="46"/>
      <c r="E11845" s="46"/>
      <c r="F11845" s="46"/>
      <c r="G11845" s="46"/>
      <c r="H11845" s="14"/>
      <c r="I11845" s="14"/>
      <c r="J11845" s="14"/>
      <c r="K11845" s="14"/>
      <c r="L11845" s="22"/>
    </row>
    <row r="11846" spans="1:12" customFormat="1" ht="15" x14ac:dyDescent="0.25">
      <c r="A11846" s="46"/>
      <c r="B11846" s="46"/>
      <c r="C11846" s="46"/>
      <c r="D11846" s="46"/>
      <c r="E11846" s="46"/>
      <c r="F11846" s="46"/>
      <c r="G11846" s="46"/>
      <c r="H11846" s="14"/>
      <c r="I11846" s="14"/>
      <c r="J11846" s="14"/>
      <c r="K11846" s="14"/>
      <c r="L11846" s="22"/>
    </row>
    <row r="11847" spans="1:12" customFormat="1" ht="15" x14ac:dyDescent="0.25">
      <c r="A11847" s="46"/>
      <c r="B11847" s="46"/>
      <c r="C11847" s="46"/>
      <c r="D11847" s="46"/>
      <c r="E11847" s="46"/>
      <c r="F11847" s="46"/>
      <c r="G11847" s="46"/>
      <c r="H11847" s="14"/>
      <c r="I11847" s="14"/>
      <c r="J11847" s="14"/>
      <c r="K11847" s="14"/>
      <c r="L11847" s="22"/>
    </row>
    <row r="11848" spans="1:12" customFormat="1" ht="15" x14ac:dyDescent="0.25">
      <c r="A11848" s="46"/>
      <c r="B11848" s="46"/>
      <c r="C11848" s="46"/>
      <c r="D11848" s="46"/>
      <c r="E11848" s="46"/>
      <c r="F11848" s="46"/>
      <c r="G11848" s="46"/>
      <c r="H11848" s="14"/>
      <c r="I11848" s="14"/>
      <c r="J11848" s="14"/>
      <c r="K11848" s="14"/>
      <c r="L11848" s="22"/>
    </row>
    <row r="11849" spans="1:12" customFormat="1" ht="15" x14ac:dyDescent="0.25">
      <c r="A11849" s="46"/>
      <c r="B11849" s="46"/>
      <c r="C11849" s="46"/>
      <c r="D11849" s="46"/>
      <c r="E11849" s="46"/>
      <c r="F11849" s="46"/>
      <c r="G11849" s="46"/>
      <c r="H11849" s="14"/>
      <c r="I11849" s="14"/>
      <c r="J11849" s="14"/>
      <c r="K11849" s="14"/>
      <c r="L11849" s="22"/>
    </row>
    <row r="11850" spans="1:12" customFormat="1" ht="15" x14ac:dyDescent="0.25">
      <c r="A11850" s="46"/>
      <c r="B11850" s="46"/>
      <c r="C11850" s="46"/>
      <c r="D11850" s="46"/>
      <c r="E11850" s="46"/>
      <c r="F11850" s="46"/>
      <c r="G11850" s="46"/>
      <c r="H11850" s="14"/>
      <c r="I11850" s="14"/>
      <c r="J11850" s="14"/>
      <c r="K11850" s="14"/>
      <c r="L11850" s="22"/>
    </row>
    <row r="11851" spans="1:12" customFormat="1" ht="15" x14ac:dyDescent="0.25">
      <c r="A11851" s="46"/>
      <c r="B11851" s="46"/>
      <c r="C11851" s="46"/>
      <c r="D11851" s="46"/>
      <c r="E11851" s="46"/>
      <c r="F11851" s="46"/>
      <c r="G11851" s="46"/>
      <c r="H11851" s="14"/>
      <c r="I11851" s="14"/>
      <c r="J11851" s="14"/>
      <c r="K11851" s="14"/>
      <c r="L11851" s="22"/>
    </row>
    <row r="11852" spans="1:12" customFormat="1" ht="15" x14ac:dyDescent="0.25">
      <c r="A11852" s="46"/>
      <c r="B11852" s="46"/>
      <c r="C11852" s="46"/>
      <c r="D11852" s="46"/>
      <c r="E11852" s="46"/>
      <c r="F11852" s="46"/>
      <c r="G11852" s="46"/>
      <c r="H11852" s="14"/>
      <c r="I11852" s="14"/>
      <c r="J11852" s="14"/>
      <c r="K11852" s="14"/>
      <c r="L11852" s="22"/>
    </row>
    <row r="11853" spans="1:12" customFormat="1" ht="15" x14ac:dyDescent="0.25">
      <c r="A11853" s="46"/>
      <c r="B11853" s="46"/>
      <c r="C11853" s="46"/>
      <c r="D11853" s="46"/>
      <c r="E11853" s="46"/>
      <c r="F11853" s="46"/>
      <c r="G11853" s="46"/>
      <c r="H11853" s="14"/>
      <c r="I11853" s="14"/>
      <c r="J11853" s="14"/>
      <c r="K11853" s="14"/>
      <c r="L11853" s="22"/>
    </row>
    <row r="11854" spans="1:12" customFormat="1" ht="15" x14ac:dyDescent="0.25">
      <c r="A11854" s="46"/>
      <c r="B11854" s="46"/>
      <c r="C11854" s="46"/>
      <c r="D11854" s="46"/>
      <c r="E11854" s="46"/>
      <c r="F11854" s="46"/>
      <c r="G11854" s="46"/>
      <c r="H11854" s="14"/>
      <c r="I11854" s="14"/>
      <c r="J11854" s="14"/>
      <c r="K11854" s="14"/>
      <c r="L11854" s="22"/>
    </row>
    <row r="11855" spans="1:12" customFormat="1" ht="15" x14ac:dyDescent="0.25">
      <c r="A11855" s="46"/>
      <c r="B11855" s="46"/>
      <c r="C11855" s="46"/>
      <c r="D11855" s="46"/>
      <c r="E11855" s="46"/>
      <c r="F11855" s="46"/>
      <c r="G11855" s="46"/>
      <c r="H11855" s="14"/>
      <c r="I11855" s="14"/>
      <c r="J11855" s="14"/>
      <c r="K11855" s="14"/>
      <c r="L11855" s="22"/>
    </row>
    <row r="11856" spans="1:12" customFormat="1" ht="15" x14ac:dyDescent="0.25">
      <c r="A11856" s="46"/>
      <c r="B11856" s="46"/>
      <c r="C11856" s="46"/>
      <c r="D11856" s="46"/>
      <c r="E11856" s="46"/>
      <c r="F11856" s="46"/>
      <c r="G11856" s="46"/>
      <c r="H11856" s="14"/>
      <c r="I11856" s="14"/>
      <c r="J11856" s="14"/>
      <c r="K11856" s="14"/>
      <c r="L11856" s="22"/>
    </row>
    <row r="11857" spans="1:12" customFormat="1" ht="15" x14ac:dyDescent="0.25">
      <c r="A11857" s="46"/>
      <c r="B11857" s="46"/>
      <c r="C11857" s="46"/>
      <c r="D11857" s="46"/>
      <c r="E11857" s="46"/>
      <c r="F11857" s="46"/>
      <c r="G11857" s="46"/>
      <c r="H11857" s="14"/>
      <c r="I11857" s="14"/>
      <c r="J11857" s="14"/>
      <c r="K11857" s="14"/>
      <c r="L11857" s="22"/>
    </row>
    <row r="11858" spans="1:12" customFormat="1" ht="15" x14ac:dyDescent="0.25">
      <c r="A11858" s="46"/>
      <c r="B11858" s="46"/>
      <c r="C11858" s="46"/>
      <c r="D11858" s="46"/>
      <c r="E11858" s="46"/>
      <c r="F11858" s="46"/>
      <c r="G11858" s="46"/>
      <c r="H11858" s="14"/>
      <c r="I11858" s="14"/>
      <c r="J11858" s="14"/>
      <c r="K11858" s="14"/>
      <c r="L11858" s="22"/>
    </row>
    <row r="11859" spans="1:12" customFormat="1" ht="15" x14ac:dyDescent="0.25">
      <c r="A11859" s="46"/>
      <c r="B11859" s="46"/>
      <c r="C11859" s="46"/>
      <c r="D11859" s="46"/>
      <c r="E11859" s="46"/>
      <c r="F11859" s="46"/>
      <c r="G11859" s="46"/>
      <c r="H11859" s="14"/>
      <c r="I11859" s="14"/>
      <c r="J11859" s="14"/>
      <c r="K11859" s="14"/>
      <c r="L11859" s="22"/>
    </row>
    <row r="11860" spans="1:12" customFormat="1" ht="15" x14ac:dyDescent="0.25">
      <c r="A11860" s="46"/>
      <c r="B11860" s="46"/>
      <c r="C11860" s="46"/>
      <c r="D11860" s="46"/>
      <c r="E11860" s="46"/>
      <c r="F11860" s="46"/>
      <c r="G11860" s="46"/>
      <c r="H11860" s="14"/>
      <c r="I11860" s="14"/>
      <c r="J11860" s="14"/>
      <c r="K11860" s="14"/>
      <c r="L11860" s="22"/>
    </row>
    <row r="11861" spans="1:12" customFormat="1" ht="15" x14ac:dyDescent="0.25">
      <c r="A11861" s="46"/>
      <c r="B11861" s="46"/>
      <c r="C11861" s="46"/>
      <c r="D11861" s="46"/>
      <c r="E11861" s="46"/>
      <c r="F11861" s="46"/>
      <c r="G11861" s="46"/>
      <c r="H11861" s="14"/>
      <c r="I11861" s="14"/>
      <c r="J11861" s="14"/>
      <c r="K11861" s="14"/>
      <c r="L11861" s="22"/>
    </row>
    <row r="11862" spans="1:12" customFormat="1" ht="15" x14ac:dyDescent="0.25">
      <c r="A11862" s="46"/>
      <c r="B11862" s="46"/>
      <c r="C11862" s="46"/>
      <c r="D11862" s="46"/>
      <c r="E11862" s="46"/>
      <c r="F11862" s="46"/>
      <c r="G11862" s="46"/>
      <c r="H11862" s="14"/>
      <c r="I11862" s="14"/>
      <c r="J11862" s="14"/>
      <c r="K11862" s="14"/>
      <c r="L11862" s="22"/>
    </row>
    <row r="11863" spans="1:12" customFormat="1" ht="15" x14ac:dyDescent="0.25">
      <c r="A11863" s="46"/>
      <c r="B11863" s="46"/>
      <c r="C11863" s="46"/>
      <c r="D11863" s="46"/>
      <c r="E11863" s="46"/>
      <c r="F11863" s="46"/>
      <c r="G11863" s="46"/>
      <c r="H11863" s="14"/>
      <c r="I11863" s="14"/>
      <c r="J11863" s="14"/>
      <c r="K11863" s="14"/>
      <c r="L11863" s="22"/>
    </row>
    <row r="11864" spans="1:12" customFormat="1" ht="15" x14ac:dyDescent="0.25">
      <c r="A11864" s="46"/>
      <c r="B11864" s="46"/>
      <c r="C11864" s="46"/>
      <c r="D11864" s="46"/>
      <c r="E11864" s="46"/>
      <c r="F11864" s="46"/>
      <c r="G11864" s="46"/>
      <c r="H11864" s="14"/>
      <c r="I11864" s="14"/>
      <c r="J11864" s="14"/>
      <c r="K11864" s="14"/>
      <c r="L11864" s="22"/>
    </row>
    <row r="11865" spans="1:12" customFormat="1" ht="15" x14ac:dyDescent="0.25">
      <c r="A11865" s="46"/>
      <c r="B11865" s="46"/>
      <c r="C11865" s="46"/>
      <c r="D11865" s="46"/>
      <c r="E11865" s="46"/>
      <c r="F11865" s="46"/>
      <c r="G11865" s="46"/>
      <c r="H11865" s="14"/>
      <c r="I11865" s="14"/>
      <c r="J11865" s="14"/>
      <c r="K11865" s="14"/>
      <c r="L11865" s="22"/>
    </row>
    <row r="11866" spans="1:12" customFormat="1" ht="15" x14ac:dyDescent="0.25">
      <c r="A11866" s="46"/>
      <c r="B11866" s="46"/>
      <c r="C11866" s="46"/>
      <c r="D11866" s="46"/>
      <c r="E11866" s="46"/>
      <c r="F11866" s="46"/>
      <c r="G11866" s="46"/>
      <c r="H11866" s="14"/>
      <c r="I11866" s="14"/>
      <c r="J11866" s="14"/>
      <c r="K11866" s="14"/>
      <c r="L11866" s="22"/>
    </row>
    <row r="11867" spans="1:12" customFormat="1" ht="15" x14ac:dyDescent="0.25">
      <c r="A11867" s="46"/>
      <c r="B11867" s="46"/>
      <c r="C11867" s="46"/>
      <c r="D11867" s="46"/>
      <c r="E11867" s="46"/>
      <c r="F11867" s="46"/>
      <c r="G11867" s="46"/>
      <c r="H11867" s="14"/>
      <c r="I11867" s="14"/>
      <c r="J11867" s="14"/>
      <c r="K11867" s="14"/>
      <c r="L11867" s="22"/>
    </row>
    <row r="11868" spans="1:12" customFormat="1" ht="15" x14ac:dyDescent="0.25">
      <c r="A11868" s="46"/>
      <c r="B11868" s="46"/>
      <c r="C11868" s="46"/>
      <c r="D11868" s="46"/>
      <c r="E11868" s="46"/>
      <c r="F11868" s="46"/>
      <c r="G11868" s="46"/>
      <c r="H11868" s="14"/>
      <c r="I11868" s="14"/>
      <c r="J11868" s="14"/>
      <c r="K11868" s="14"/>
      <c r="L11868" s="22"/>
    </row>
    <row r="11869" spans="1:12" customFormat="1" ht="15" x14ac:dyDescent="0.25">
      <c r="A11869" s="46"/>
      <c r="B11869" s="46"/>
      <c r="C11869" s="46"/>
      <c r="D11869" s="46"/>
      <c r="E11869" s="46"/>
      <c r="F11869" s="46"/>
      <c r="G11869" s="46"/>
      <c r="H11869" s="14"/>
      <c r="I11869" s="14"/>
      <c r="J11869" s="14"/>
      <c r="K11869" s="14"/>
      <c r="L11869" s="22"/>
    </row>
    <row r="11870" spans="1:12" customFormat="1" ht="15" x14ac:dyDescent="0.25">
      <c r="A11870" s="46"/>
      <c r="B11870" s="46"/>
      <c r="C11870" s="46"/>
      <c r="D11870" s="46"/>
      <c r="E11870" s="46"/>
      <c r="F11870" s="46"/>
      <c r="G11870" s="46"/>
      <c r="H11870" s="14"/>
      <c r="I11870" s="14"/>
      <c r="J11870" s="14"/>
      <c r="K11870" s="14"/>
      <c r="L11870" s="22"/>
    </row>
    <row r="11871" spans="1:12" customFormat="1" ht="15" x14ac:dyDescent="0.25">
      <c r="A11871" s="46"/>
      <c r="B11871" s="46"/>
      <c r="C11871" s="46"/>
      <c r="D11871" s="46"/>
      <c r="E11871" s="46"/>
      <c r="F11871" s="46"/>
      <c r="G11871" s="46"/>
      <c r="H11871" s="14"/>
      <c r="I11871" s="14"/>
      <c r="J11871" s="14"/>
      <c r="K11871" s="14"/>
      <c r="L11871" s="22"/>
    </row>
    <row r="11872" spans="1:12" customFormat="1" ht="15" x14ac:dyDescent="0.25">
      <c r="A11872" s="46"/>
      <c r="B11872" s="46"/>
      <c r="C11872" s="46"/>
      <c r="D11872" s="46"/>
      <c r="E11872" s="46"/>
      <c r="F11872" s="46"/>
      <c r="G11872" s="46"/>
      <c r="H11872" s="14"/>
      <c r="I11872" s="14"/>
      <c r="J11872" s="14"/>
      <c r="K11872" s="14"/>
      <c r="L11872" s="22"/>
    </row>
    <row r="11873" spans="1:12" customFormat="1" ht="15" x14ac:dyDescent="0.25">
      <c r="A11873" s="46"/>
      <c r="B11873" s="46"/>
      <c r="C11873" s="46"/>
      <c r="D11873" s="46"/>
      <c r="E11873" s="46"/>
      <c r="F11873" s="46"/>
      <c r="G11873" s="46"/>
      <c r="H11873" s="14"/>
      <c r="I11873" s="14"/>
      <c r="J11873" s="14"/>
      <c r="K11873" s="14"/>
      <c r="L11873" s="22"/>
    </row>
    <row r="11874" spans="1:12" customFormat="1" ht="15" x14ac:dyDescent="0.25">
      <c r="A11874" s="46"/>
      <c r="B11874" s="46"/>
      <c r="C11874" s="46"/>
      <c r="D11874" s="46"/>
      <c r="E11874" s="46"/>
      <c r="F11874" s="46"/>
      <c r="G11874" s="46"/>
      <c r="H11874" s="14"/>
      <c r="I11874" s="14"/>
      <c r="J11874" s="14"/>
      <c r="K11874" s="14"/>
      <c r="L11874" s="22"/>
    </row>
    <row r="11875" spans="1:12" customFormat="1" ht="15" x14ac:dyDescent="0.25">
      <c r="A11875" s="46"/>
      <c r="B11875" s="46"/>
      <c r="C11875" s="46"/>
      <c r="D11875" s="46"/>
      <c r="E11875" s="46"/>
      <c r="F11875" s="46"/>
      <c r="G11875" s="46"/>
      <c r="H11875" s="14"/>
      <c r="I11875" s="14"/>
      <c r="J11875" s="14"/>
      <c r="K11875" s="14"/>
      <c r="L11875" s="22"/>
    </row>
    <row r="11876" spans="1:12" customFormat="1" ht="15" x14ac:dyDescent="0.25">
      <c r="A11876" s="46"/>
      <c r="B11876" s="46"/>
      <c r="C11876" s="46"/>
      <c r="D11876" s="46"/>
      <c r="E11876" s="46"/>
      <c r="F11876" s="46"/>
      <c r="G11876" s="46"/>
      <c r="H11876" s="14"/>
      <c r="I11876" s="14"/>
      <c r="J11876" s="14"/>
      <c r="K11876" s="14"/>
      <c r="L11876" s="22"/>
    </row>
    <row r="11877" spans="1:12" customFormat="1" ht="15" x14ac:dyDescent="0.25">
      <c r="A11877" s="46"/>
      <c r="B11877" s="46"/>
      <c r="C11877" s="46"/>
      <c r="D11877" s="46"/>
      <c r="E11877" s="46"/>
      <c r="F11877" s="46"/>
      <c r="G11877" s="46"/>
      <c r="H11877" s="14"/>
      <c r="I11877" s="14"/>
      <c r="J11877" s="14"/>
      <c r="K11877" s="14"/>
      <c r="L11877" s="22"/>
    </row>
    <row r="11878" spans="1:12" customFormat="1" ht="15" x14ac:dyDescent="0.25">
      <c r="A11878" s="46"/>
      <c r="B11878" s="46"/>
      <c r="C11878" s="46"/>
      <c r="D11878" s="46"/>
      <c r="E11878" s="46"/>
      <c r="F11878" s="46"/>
      <c r="G11878" s="46"/>
      <c r="H11878" s="14"/>
      <c r="I11878" s="14"/>
      <c r="J11878" s="14"/>
      <c r="K11878" s="14"/>
      <c r="L11878" s="22"/>
    </row>
    <row r="11879" spans="1:12" customFormat="1" ht="15" x14ac:dyDescent="0.25">
      <c r="A11879" s="46"/>
      <c r="B11879" s="46"/>
      <c r="C11879" s="46"/>
      <c r="D11879" s="46"/>
      <c r="E11879" s="46"/>
      <c r="F11879" s="46"/>
      <c r="G11879" s="46"/>
      <c r="H11879" s="14"/>
      <c r="I11879" s="14"/>
      <c r="J11879" s="14"/>
      <c r="K11879" s="14"/>
      <c r="L11879" s="22"/>
    </row>
    <row r="11880" spans="1:12" customFormat="1" ht="15" x14ac:dyDescent="0.25">
      <c r="A11880" s="46"/>
      <c r="B11880" s="46"/>
      <c r="C11880" s="46"/>
      <c r="D11880" s="46"/>
      <c r="E11880" s="46"/>
      <c r="F11880" s="46"/>
      <c r="G11880" s="46"/>
      <c r="H11880" s="14"/>
      <c r="I11880" s="14"/>
      <c r="J11880" s="14"/>
      <c r="K11880" s="14"/>
      <c r="L11880" s="22"/>
    </row>
    <row r="11881" spans="1:12" customFormat="1" ht="15" x14ac:dyDescent="0.25">
      <c r="A11881" s="46"/>
      <c r="B11881" s="46"/>
      <c r="C11881" s="46"/>
      <c r="D11881" s="46"/>
      <c r="E11881" s="46"/>
      <c r="F11881" s="46"/>
      <c r="G11881" s="46"/>
      <c r="H11881" s="14"/>
      <c r="I11881" s="14"/>
      <c r="J11881" s="14"/>
      <c r="K11881" s="14"/>
      <c r="L11881" s="22"/>
    </row>
    <row r="11882" spans="1:12" customFormat="1" ht="15" x14ac:dyDescent="0.25">
      <c r="A11882" s="46"/>
      <c r="B11882" s="46"/>
      <c r="C11882" s="46"/>
      <c r="D11882" s="46"/>
      <c r="E11882" s="46"/>
      <c r="F11882" s="46"/>
      <c r="G11882" s="46"/>
      <c r="H11882" s="14"/>
      <c r="I11882" s="14"/>
      <c r="J11882" s="14"/>
      <c r="K11882" s="14"/>
      <c r="L11882" s="22"/>
    </row>
    <row r="11883" spans="1:12" customFormat="1" ht="15" x14ac:dyDescent="0.25">
      <c r="A11883" s="46"/>
      <c r="B11883" s="46"/>
      <c r="C11883" s="46"/>
      <c r="D11883" s="46"/>
      <c r="E11883" s="46"/>
      <c r="F11883" s="46"/>
      <c r="G11883" s="46"/>
      <c r="H11883" s="14"/>
      <c r="I11883" s="14"/>
      <c r="J11883" s="14"/>
      <c r="K11883" s="14"/>
      <c r="L11883" s="22"/>
    </row>
    <row r="11884" spans="1:12" customFormat="1" ht="15" x14ac:dyDescent="0.25">
      <c r="A11884" s="46"/>
      <c r="B11884" s="46"/>
      <c r="C11884" s="46"/>
      <c r="D11884" s="46"/>
      <c r="E11884" s="46"/>
      <c r="F11884" s="46"/>
      <c r="G11884" s="46"/>
      <c r="H11884" s="14"/>
      <c r="I11884" s="14"/>
      <c r="J11884" s="14"/>
      <c r="K11884" s="14"/>
      <c r="L11884" s="22"/>
    </row>
    <row r="11885" spans="1:12" customFormat="1" ht="15" x14ac:dyDescent="0.25">
      <c r="A11885" s="46"/>
      <c r="B11885" s="46"/>
      <c r="C11885" s="46"/>
      <c r="D11885" s="46"/>
      <c r="E11885" s="46"/>
      <c r="F11885" s="46"/>
      <c r="G11885" s="46"/>
      <c r="H11885" s="14"/>
      <c r="I11885" s="14"/>
      <c r="J11885" s="14"/>
      <c r="K11885" s="14"/>
      <c r="L11885" s="22"/>
    </row>
    <row r="11886" spans="1:12" customFormat="1" ht="15" x14ac:dyDescent="0.25">
      <c r="A11886" s="46"/>
      <c r="B11886" s="46"/>
      <c r="C11886" s="46"/>
      <c r="D11886" s="46"/>
      <c r="E11886" s="46"/>
      <c r="F11886" s="46"/>
      <c r="G11886" s="46"/>
      <c r="H11886" s="14"/>
      <c r="I11886" s="14"/>
      <c r="J11886" s="14"/>
      <c r="K11886" s="14"/>
      <c r="L11886" s="22"/>
    </row>
    <row r="11887" spans="1:12" customFormat="1" ht="15" x14ac:dyDescent="0.25">
      <c r="A11887" s="46"/>
      <c r="B11887" s="46"/>
      <c r="C11887" s="46"/>
      <c r="D11887" s="46"/>
      <c r="E11887" s="46"/>
      <c r="F11887" s="46"/>
      <c r="G11887" s="46"/>
      <c r="H11887" s="14"/>
      <c r="I11887" s="14"/>
      <c r="J11887" s="14"/>
      <c r="K11887" s="14"/>
      <c r="L11887" s="22"/>
    </row>
    <row r="11888" spans="1:12" customFormat="1" ht="15" x14ac:dyDescent="0.25">
      <c r="A11888" s="46"/>
      <c r="B11888" s="46"/>
      <c r="C11888" s="46"/>
      <c r="D11888" s="46"/>
      <c r="E11888" s="46"/>
      <c r="F11888" s="46"/>
      <c r="G11888" s="46"/>
      <c r="H11888" s="14"/>
      <c r="I11888" s="14"/>
      <c r="J11888" s="14"/>
      <c r="K11888" s="14"/>
      <c r="L11888" s="22"/>
    </row>
    <row r="11889" spans="1:12" customFormat="1" ht="15" x14ac:dyDescent="0.25">
      <c r="A11889" s="46"/>
      <c r="B11889" s="46"/>
      <c r="C11889" s="46"/>
      <c r="D11889" s="46"/>
      <c r="E11889" s="46"/>
      <c r="F11889" s="46"/>
      <c r="G11889" s="46"/>
      <c r="H11889" s="14"/>
      <c r="I11889" s="14"/>
      <c r="J11889" s="14"/>
      <c r="K11889" s="14"/>
      <c r="L11889" s="22"/>
    </row>
    <row r="11890" spans="1:12" customFormat="1" ht="15" x14ac:dyDescent="0.25">
      <c r="A11890" s="46"/>
      <c r="B11890" s="46"/>
      <c r="C11890" s="46"/>
      <c r="D11890" s="46"/>
      <c r="E11890" s="46"/>
      <c r="F11890" s="46"/>
      <c r="G11890" s="46"/>
      <c r="H11890" s="14"/>
      <c r="I11890" s="14"/>
      <c r="J11890" s="14"/>
      <c r="K11890" s="14"/>
      <c r="L11890" s="22"/>
    </row>
    <row r="11891" spans="1:12" customFormat="1" ht="15" x14ac:dyDescent="0.25">
      <c r="A11891" s="46"/>
      <c r="B11891" s="46"/>
      <c r="C11891" s="46"/>
      <c r="D11891" s="46"/>
      <c r="E11891" s="46"/>
      <c r="F11891" s="46"/>
      <c r="G11891" s="46"/>
      <c r="H11891" s="14"/>
      <c r="I11891" s="14"/>
      <c r="J11891" s="14"/>
      <c r="K11891" s="14"/>
      <c r="L11891" s="22"/>
    </row>
    <row r="11892" spans="1:12" customFormat="1" ht="15" x14ac:dyDescent="0.25">
      <c r="A11892" s="46"/>
      <c r="B11892" s="46"/>
      <c r="C11892" s="46"/>
      <c r="D11892" s="46"/>
      <c r="E11892" s="46"/>
      <c r="F11892" s="46"/>
      <c r="G11892" s="46"/>
      <c r="H11892" s="14"/>
      <c r="I11892" s="14"/>
      <c r="J11892" s="14"/>
      <c r="K11892" s="14"/>
      <c r="L11892" s="22"/>
    </row>
    <row r="11893" spans="1:12" customFormat="1" ht="15" x14ac:dyDescent="0.25">
      <c r="A11893" s="46"/>
      <c r="B11893" s="46"/>
      <c r="C11893" s="46"/>
      <c r="D11893" s="46"/>
      <c r="E11893" s="46"/>
      <c r="F11893" s="46"/>
      <c r="G11893" s="46"/>
      <c r="H11893" s="14"/>
      <c r="I11893" s="14"/>
      <c r="J11893" s="14"/>
      <c r="K11893" s="14"/>
      <c r="L11893" s="22"/>
    </row>
    <row r="11894" spans="1:12" customFormat="1" ht="15" x14ac:dyDescent="0.25">
      <c r="A11894" s="46"/>
      <c r="B11894" s="46"/>
      <c r="C11894" s="46"/>
      <c r="D11894" s="46"/>
      <c r="E11894" s="46"/>
      <c r="F11894" s="46"/>
      <c r="G11894" s="46"/>
      <c r="H11894" s="14"/>
      <c r="I11894" s="14"/>
      <c r="J11894" s="14"/>
      <c r="K11894" s="14"/>
      <c r="L11894" s="22"/>
    </row>
    <row r="11895" spans="1:12" customFormat="1" ht="15" x14ac:dyDescent="0.25">
      <c r="A11895" s="46"/>
      <c r="B11895" s="46"/>
      <c r="C11895" s="46"/>
      <c r="D11895" s="46"/>
      <c r="E11895" s="46"/>
      <c r="F11895" s="46"/>
      <c r="G11895" s="46"/>
      <c r="H11895" s="14"/>
      <c r="I11895" s="14"/>
      <c r="J11895" s="14"/>
      <c r="K11895" s="14"/>
      <c r="L11895" s="22"/>
    </row>
    <row r="11896" spans="1:12" customFormat="1" ht="15" x14ac:dyDescent="0.25">
      <c r="A11896" s="46"/>
      <c r="B11896" s="46"/>
      <c r="C11896" s="46"/>
      <c r="D11896" s="46"/>
      <c r="E11896" s="46"/>
      <c r="F11896" s="46"/>
      <c r="G11896" s="46"/>
      <c r="H11896" s="14"/>
      <c r="I11896" s="14"/>
      <c r="J11896" s="14"/>
      <c r="K11896" s="14"/>
      <c r="L11896" s="22"/>
    </row>
    <row r="11897" spans="1:12" customFormat="1" ht="15" x14ac:dyDescent="0.25">
      <c r="A11897" s="46"/>
      <c r="B11897" s="46"/>
      <c r="C11897" s="46"/>
      <c r="D11897" s="46"/>
      <c r="E11897" s="46"/>
      <c r="F11897" s="46"/>
      <c r="G11897" s="46"/>
      <c r="H11897" s="14"/>
      <c r="I11897" s="14"/>
      <c r="J11897" s="14"/>
      <c r="K11897" s="14"/>
      <c r="L11897" s="22"/>
    </row>
    <row r="11898" spans="1:12" customFormat="1" ht="15" x14ac:dyDescent="0.25">
      <c r="A11898" s="46"/>
      <c r="B11898" s="46"/>
      <c r="C11898" s="46"/>
      <c r="D11898" s="46"/>
      <c r="E11898" s="46"/>
      <c r="F11898" s="46"/>
      <c r="G11898" s="46"/>
      <c r="H11898" s="14"/>
      <c r="I11898" s="14"/>
      <c r="J11898" s="14"/>
      <c r="K11898" s="14"/>
      <c r="L11898" s="22"/>
    </row>
    <row r="11899" spans="1:12" customFormat="1" ht="15" x14ac:dyDescent="0.25">
      <c r="A11899" s="46"/>
      <c r="B11899" s="46"/>
      <c r="C11899" s="46"/>
      <c r="D11899" s="46"/>
      <c r="E11899" s="46"/>
      <c r="F11899" s="46"/>
      <c r="G11899" s="46"/>
      <c r="H11899" s="14"/>
      <c r="I11899" s="14"/>
      <c r="J11899" s="14"/>
      <c r="K11899" s="14"/>
      <c r="L11899" s="22"/>
    </row>
    <row r="11900" spans="1:12" customFormat="1" ht="15" x14ac:dyDescent="0.25">
      <c r="A11900" s="46"/>
      <c r="B11900" s="46"/>
      <c r="C11900" s="46"/>
      <c r="D11900" s="46"/>
      <c r="E11900" s="46"/>
      <c r="F11900" s="46"/>
      <c r="G11900" s="46"/>
      <c r="H11900" s="14"/>
      <c r="I11900" s="14"/>
      <c r="J11900" s="14"/>
      <c r="K11900" s="14"/>
      <c r="L11900" s="22"/>
    </row>
    <row r="11901" spans="1:12" customFormat="1" ht="15" x14ac:dyDescent="0.25">
      <c r="A11901" s="46"/>
      <c r="B11901" s="46"/>
      <c r="C11901" s="46"/>
      <c r="D11901" s="46"/>
      <c r="E11901" s="46"/>
      <c r="F11901" s="46"/>
      <c r="G11901" s="46"/>
      <c r="H11901" s="14"/>
      <c r="I11901" s="14"/>
      <c r="J11901" s="14"/>
      <c r="K11901" s="14"/>
      <c r="L11901" s="22"/>
    </row>
    <row r="11902" spans="1:12" customFormat="1" ht="15" x14ac:dyDescent="0.25">
      <c r="A11902" s="46"/>
      <c r="B11902" s="46"/>
      <c r="C11902" s="46"/>
      <c r="D11902" s="46"/>
      <c r="E11902" s="46"/>
      <c r="F11902" s="46"/>
      <c r="G11902" s="46"/>
      <c r="H11902" s="14"/>
      <c r="I11902" s="14"/>
      <c r="J11902" s="14"/>
      <c r="K11902" s="14"/>
      <c r="L11902" s="22"/>
    </row>
    <row r="11903" spans="1:12" customFormat="1" ht="15" x14ac:dyDescent="0.25">
      <c r="A11903" s="46"/>
      <c r="B11903" s="46"/>
      <c r="C11903" s="46"/>
      <c r="D11903" s="46"/>
      <c r="E11903" s="46"/>
      <c r="F11903" s="46"/>
      <c r="G11903" s="46"/>
      <c r="H11903" s="14"/>
      <c r="I11903" s="14"/>
      <c r="J11903" s="14"/>
      <c r="K11903" s="14"/>
      <c r="L11903" s="22"/>
    </row>
    <row r="11904" spans="1:12" customFormat="1" ht="15" x14ac:dyDescent="0.25">
      <c r="A11904" s="46"/>
      <c r="B11904" s="46"/>
      <c r="C11904" s="46"/>
      <c r="D11904" s="46"/>
      <c r="E11904" s="46"/>
      <c r="F11904" s="46"/>
      <c r="G11904" s="46"/>
      <c r="H11904" s="14"/>
      <c r="I11904" s="14"/>
      <c r="J11904" s="14"/>
      <c r="K11904" s="14"/>
      <c r="L11904" s="22"/>
    </row>
    <row r="11905" spans="1:12" customFormat="1" ht="15" x14ac:dyDescent="0.25">
      <c r="A11905" s="46"/>
      <c r="B11905" s="46"/>
      <c r="C11905" s="46"/>
      <c r="D11905" s="46"/>
      <c r="E11905" s="46"/>
      <c r="F11905" s="46"/>
      <c r="G11905" s="46"/>
      <c r="H11905" s="14"/>
      <c r="I11905" s="14"/>
      <c r="J11905" s="14"/>
      <c r="K11905" s="14"/>
      <c r="L11905" s="22"/>
    </row>
    <row r="11906" spans="1:12" customFormat="1" ht="15" x14ac:dyDescent="0.25">
      <c r="A11906" s="46"/>
      <c r="B11906" s="46"/>
      <c r="C11906" s="46"/>
      <c r="D11906" s="46"/>
      <c r="E11906" s="46"/>
      <c r="F11906" s="46"/>
      <c r="G11906" s="46"/>
      <c r="H11906" s="14"/>
      <c r="I11906" s="14"/>
      <c r="J11906" s="14"/>
      <c r="K11906" s="14"/>
      <c r="L11906" s="22"/>
    </row>
    <row r="11907" spans="1:12" customFormat="1" ht="15" x14ac:dyDescent="0.25">
      <c r="A11907" s="46"/>
      <c r="B11907" s="46"/>
      <c r="C11907" s="46"/>
      <c r="D11907" s="46"/>
      <c r="E11907" s="46"/>
      <c r="F11907" s="46"/>
      <c r="G11907" s="46"/>
      <c r="H11907" s="14"/>
      <c r="I11907" s="14"/>
      <c r="J11907" s="14"/>
      <c r="K11907" s="14"/>
      <c r="L11907" s="22"/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422"/>
  <sheetViews>
    <sheetView workbookViewId="0">
      <selection sqref="A1:H406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14611</v>
      </c>
      <c r="B1" s="14" t="s">
        <v>14612</v>
      </c>
      <c r="C1" s="52" t="s">
        <v>14613</v>
      </c>
      <c r="D1" s="52" t="s">
        <v>14614</v>
      </c>
      <c r="E1" s="52" t="s">
        <v>14615</v>
      </c>
      <c r="F1" s="52" t="s">
        <v>14616</v>
      </c>
      <c r="G1" s="52" t="s">
        <v>14617</v>
      </c>
      <c r="H1" s="52" t="s">
        <v>14618</v>
      </c>
    </row>
    <row r="2" spans="1:8" x14ac:dyDescent="0.25">
      <c r="A2" s="1" t="s">
        <v>14708</v>
      </c>
      <c r="B2" s="14">
        <v>11.27</v>
      </c>
      <c r="C2" s="52">
        <v>0.69269999999999998</v>
      </c>
      <c r="D2" s="52">
        <v>0.45729999999999998</v>
      </c>
      <c r="E2" s="52">
        <v>0.44009999999999999</v>
      </c>
      <c r="F2" s="52">
        <v>0.43630000000000002</v>
      </c>
      <c r="G2" s="52">
        <v>0.45989999999999998</v>
      </c>
      <c r="H2" s="52">
        <v>0.59089999999999998</v>
      </c>
    </row>
    <row r="3" spans="1:8" x14ac:dyDescent="0.25">
      <c r="A3" s="1" t="s">
        <v>14675</v>
      </c>
      <c r="B3" s="14">
        <v>67.3</v>
      </c>
      <c r="C3" s="52">
        <v>0.4879</v>
      </c>
      <c r="D3" s="52">
        <v>0.43169999999999997</v>
      </c>
      <c r="E3" s="52">
        <v>0.37919999999999998</v>
      </c>
      <c r="F3" s="52">
        <v>0.3805</v>
      </c>
      <c r="G3" s="52">
        <v>0.44309999999999999</v>
      </c>
      <c r="H3" s="52">
        <v>0.43269999999999997</v>
      </c>
    </row>
    <row r="4" spans="1:8" x14ac:dyDescent="0.25">
      <c r="A4" s="1" t="s">
        <v>29344</v>
      </c>
      <c r="B4" s="14">
        <v>5</v>
      </c>
      <c r="D4" s="52">
        <v>3.8525999999999998</v>
      </c>
      <c r="E4" s="52">
        <v>3.8525999999999998</v>
      </c>
      <c r="F4" s="52">
        <v>4.3254999999999999</v>
      </c>
      <c r="G4" s="52">
        <v>5.0292000000000003</v>
      </c>
      <c r="H4" s="52">
        <v>5.0292000000000003</v>
      </c>
    </row>
    <row r="5" spans="1:8" x14ac:dyDescent="0.25">
      <c r="A5" s="1" t="s">
        <v>14686</v>
      </c>
      <c r="B5" s="14">
        <v>16.04</v>
      </c>
      <c r="C5" s="52">
        <v>0.50419999999999998</v>
      </c>
      <c r="D5" s="52">
        <v>0.28670000000000001</v>
      </c>
      <c r="E5" s="52">
        <v>0.31780000000000003</v>
      </c>
      <c r="F5" s="52">
        <v>0.29039999999999999</v>
      </c>
      <c r="G5" s="52">
        <v>0.32040000000000002</v>
      </c>
      <c r="H5" s="52">
        <v>0.35120000000000001</v>
      </c>
    </row>
    <row r="6" spans="1:8" x14ac:dyDescent="0.25">
      <c r="A6" s="1" t="s">
        <v>14639</v>
      </c>
      <c r="B6" s="14">
        <v>74.39</v>
      </c>
      <c r="C6" s="52">
        <v>0.3004</v>
      </c>
      <c r="D6" s="52">
        <v>0.2399</v>
      </c>
      <c r="E6" s="52">
        <v>0.15079999999999999</v>
      </c>
      <c r="F6" s="52">
        <v>0.16300000000000001</v>
      </c>
      <c r="G6" s="52">
        <v>7.0999999999999994E-2</v>
      </c>
      <c r="H6" s="52">
        <v>4.4400000000000002E-2</v>
      </c>
    </row>
    <row r="7" spans="1:8" x14ac:dyDescent="0.25">
      <c r="A7" s="1" t="s">
        <v>119</v>
      </c>
      <c r="B7" s="14">
        <v>15.95</v>
      </c>
      <c r="C7" s="52">
        <v>0.47499999999999998</v>
      </c>
      <c r="D7" s="52">
        <v>0.372</v>
      </c>
      <c r="E7" s="52">
        <v>0.4128</v>
      </c>
      <c r="F7" s="52">
        <v>0.33100000000000002</v>
      </c>
      <c r="G7" s="52">
        <v>0.32650000000000001</v>
      </c>
      <c r="H7" s="52">
        <v>0.3886</v>
      </c>
    </row>
    <row r="8" spans="1:8" x14ac:dyDescent="0.25">
      <c r="A8" s="1" t="s">
        <v>29370</v>
      </c>
      <c r="B8" s="14">
        <v>48.7</v>
      </c>
      <c r="C8" s="52">
        <v>2.5375999999999999</v>
      </c>
      <c r="D8" s="52">
        <v>3.3029999999999999</v>
      </c>
      <c r="E8" s="52">
        <v>4.6624999999999996</v>
      </c>
      <c r="F8" s="52">
        <v>0.36509999999999998</v>
      </c>
      <c r="G8" s="52">
        <v>0.35270000000000001</v>
      </c>
      <c r="H8" s="52">
        <v>0.38900000000000001</v>
      </c>
    </row>
    <row r="9" spans="1:8" x14ac:dyDescent="0.25">
      <c r="A9" s="1" t="s">
        <v>14659</v>
      </c>
      <c r="B9" s="14">
        <v>27</v>
      </c>
      <c r="C9" s="52">
        <v>0.39700000000000002</v>
      </c>
      <c r="D9" s="52">
        <v>0.31430000000000002</v>
      </c>
      <c r="E9" s="52">
        <v>0.36180000000000001</v>
      </c>
      <c r="F9" s="52">
        <v>0.34539999999999998</v>
      </c>
      <c r="G9" s="52">
        <v>0.28539999999999999</v>
      </c>
      <c r="H9" s="52">
        <v>0.33329999999999999</v>
      </c>
    </row>
    <row r="10" spans="1:8" x14ac:dyDescent="0.25">
      <c r="A10" s="1" t="s">
        <v>13970</v>
      </c>
      <c r="B10" s="14">
        <v>41.09</v>
      </c>
      <c r="C10" s="52">
        <v>0.65820000000000001</v>
      </c>
      <c r="D10" s="52">
        <v>0.37469999999999998</v>
      </c>
      <c r="E10" s="52">
        <v>0.35139999999999999</v>
      </c>
      <c r="F10" s="52">
        <v>0.36049999999999999</v>
      </c>
      <c r="G10" s="52">
        <v>0.35299999999999998</v>
      </c>
      <c r="H10" s="52">
        <v>0.43159999999999998</v>
      </c>
    </row>
    <row r="11" spans="1:8" x14ac:dyDescent="0.25">
      <c r="A11" s="1" t="s">
        <v>13971</v>
      </c>
      <c r="B11" s="14">
        <v>26.92</v>
      </c>
      <c r="C11" s="52">
        <v>0.74139999999999995</v>
      </c>
      <c r="D11" s="52">
        <v>0.46729999999999999</v>
      </c>
      <c r="E11" s="52">
        <v>0.48159999999999997</v>
      </c>
      <c r="F11" s="52">
        <v>0.39660000000000001</v>
      </c>
      <c r="G11" s="52">
        <v>0.3992</v>
      </c>
      <c r="H11" s="52">
        <v>0.47710000000000002</v>
      </c>
    </row>
    <row r="12" spans="1:8" x14ac:dyDescent="0.25">
      <c r="A12" s="1" t="s">
        <v>13972</v>
      </c>
      <c r="B12" s="14">
        <v>27.68</v>
      </c>
      <c r="C12" s="52">
        <v>0.34260000000000002</v>
      </c>
      <c r="D12" s="52">
        <v>0.2072</v>
      </c>
      <c r="E12" s="52">
        <v>0.20480000000000001</v>
      </c>
      <c r="F12" s="52">
        <v>0.2213</v>
      </c>
      <c r="G12" s="52">
        <v>0.20130000000000001</v>
      </c>
      <c r="H12" s="52">
        <v>0.24010000000000001</v>
      </c>
    </row>
    <row r="13" spans="1:8" x14ac:dyDescent="0.25">
      <c r="A13" s="1" t="s">
        <v>29371</v>
      </c>
      <c r="B13" s="14">
        <v>9.2899999999999991</v>
      </c>
      <c r="C13" s="52">
        <v>0.31630000000000003</v>
      </c>
      <c r="D13" s="52">
        <v>0.25380000000000003</v>
      </c>
      <c r="E13" s="52">
        <v>0.28410000000000002</v>
      </c>
      <c r="F13" s="52">
        <v>0.223</v>
      </c>
      <c r="G13" s="52">
        <v>0.22600000000000001</v>
      </c>
      <c r="H13" s="52">
        <v>0.1812</v>
      </c>
    </row>
    <row r="14" spans="1:8" x14ac:dyDescent="0.25">
      <c r="A14" s="1" t="s">
        <v>29348</v>
      </c>
      <c r="B14" s="14">
        <v>9.06</v>
      </c>
      <c r="C14" s="52">
        <v>0.4723</v>
      </c>
      <c r="D14" s="52">
        <v>0.2409</v>
      </c>
      <c r="E14" s="52">
        <v>0.26729999999999998</v>
      </c>
      <c r="F14" s="52">
        <v>0.28460000000000002</v>
      </c>
      <c r="G14" s="52">
        <v>0.26379999999999998</v>
      </c>
      <c r="H14" s="52">
        <v>0.2944</v>
      </c>
    </row>
    <row r="15" spans="1:8" x14ac:dyDescent="0.25">
      <c r="A15" s="1" t="s">
        <v>14646</v>
      </c>
      <c r="B15" s="14">
        <v>127.2</v>
      </c>
      <c r="C15" s="52">
        <v>0.28189999999999998</v>
      </c>
      <c r="D15" s="52">
        <v>0.16489999999999999</v>
      </c>
      <c r="E15" s="52">
        <v>0.15939999999999999</v>
      </c>
      <c r="F15" s="52">
        <v>9.3799999999999994E-2</v>
      </c>
      <c r="G15" s="52">
        <v>9.8699999999999996E-2</v>
      </c>
      <c r="H15" s="52">
        <v>6.3600000000000004E-2</v>
      </c>
    </row>
    <row r="16" spans="1:8" x14ac:dyDescent="0.25">
      <c r="A16" s="1" t="s">
        <v>13973</v>
      </c>
      <c r="B16" s="14">
        <v>6.09</v>
      </c>
      <c r="C16" s="52">
        <v>1.028</v>
      </c>
      <c r="D16" s="52">
        <v>0.4849</v>
      </c>
      <c r="E16" s="52">
        <v>0.46339999999999998</v>
      </c>
      <c r="F16" s="52">
        <v>0.42749999999999999</v>
      </c>
      <c r="G16" s="52">
        <v>0.45290000000000002</v>
      </c>
      <c r="H16" s="52">
        <v>0.4662</v>
      </c>
    </row>
    <row r="17" spans="1:8" x14ac:dyDescent="0.25">
      <c r="A17" s="1" t="s">
        <v>15301</v>
      </c>
      <c r="B17" s="14">
        <v>105.65</v>
      </c>
      <c r="C17" s="52">
        <v>4.5099</v>
      </c>
      <c r="D17" s="52">
        <v>6.2446999999999999</v>
      </c>
      <c r="E17" s="52">
        <v>8.8873999999999995</v>
      </c>
      <c r="F17" s="52">
        <v>0.29160000000000003</v>
      </c>
      <c r="G17" s="52">
        <v>0.30930000000000002</v>
      </c>
      <c r="H17" s="52">
        <v>0.3523</v>
      </c>
    </row>
    <row r="18" spans="1:8" x14ac:dyDescent="0.25">
      <c r="A18" s="1" t="s">
        <v>14706</v>
      </c>
      <c r="B18" s="14">
        <v>36.57</v>
      </c>
      <c r="C18" s="52">
        <v>0.68810000000000004</v>
      </c>
      <c r="D18" s="52">
        <v>0.49149999999999999</v>
      </c>
      <c r="E18" s="52">
        <v>0.50900000000000001</v>
      </c>
      <c r="F18" s="52">
        <v>0.37880000000000003</v>
      </c>
      <c r="G18" s="52">
        <v>0.1981</v>
      </c>
      <c r="H18" s="52">
        <v>0.1457</v>
      </c>
    </row>
    <row r="19" spans="1:8" x14ac:dyDescent="0.25">
      <c r="A19" s="1" t="s">
        <v>9734</v>
      </c>
      <c r="B19" s="14">
        <v>67.41</v>
      </c>
      <c r="C19" s="52">
        <v>0.60470000000000002</v>
      </c>
      <c r="D19" s="52">
        <v>0.41349999999999998</v>
      </c>
      <c r="E19" s="52">
        <v>0.44719999999999999</v>
      </c>
      <c r="F19" s="52">
        <v>0.28239999999999998</v>
      </c>
      <c r="G19" s="52">
        <v>0.31630000000000003</v>
      </c>
      <c r="H19" s="52">
        <v>0.41420000000000001</v>
      </c>
    </row>
    <row r="20" spans="1:8" x14ac:dyDescent="0.25">
      <c r="A20" s="1" t="s">
        <v>29386</v>
      </c>
      <c r="B20" s="14">
        <v>2.71</v>
      </c>
      <c r="C20" s="52">
        <v>0.53869999999999996</v>
      </c>
      <c r="D20" s="52">
        <v>0.53879999999999995</v>
      </c>
      <c r="E20" s="52">
        <v>0.67110000000000003</v>
      </c>
      <c r="F20" s="52">
        <v>0.74570000000000003</v>
      </c>
      <c r="G20" s="52">
        <v>0.87670000000000003</v>
      </c>
      <c r="H20" s="52">
        <v>0.68500000000000005</v>
      </c>
    </row>
    <row r="21" spans="1:8" x14ac:dyDescent="0.25">
      <c r="A21" s="1" t="s">
        <v>26443</v>
      </c>
      <c r="B21" s="14">
        <v>3.46</v>
      </c>
      <c r="C21" s="52">
        <v>0.8095</v>
      </c>
      <c r="D21" s="52">
        <v>0.66410000000000002</v>
      </c>
      <c r="E21" s="52">
        <v>0.44550000000000001</v>
      </c>
      <c r="F21" s="52">
        <v>0.25750000000000001</v>
      </c>
      <c r="G21" s="52">
        <v>0.27300000000000002</v>
      </c>
      <c r="H21" s="52">
        <v>0.27589999999999998</v>
      </c>
    </row>
    <row r="22" spans="1:8" x14ac:dyDescent="0.25">
      <c r="A22" s="1" t="s">
        <v>26434</v>
      </c>
      <c r="B22" s="14">
        <v>8.5</v>
      </c>
      <c r="C22" s="52">
        <v>1.5868</v>
      </c>
      <c r="D22" s="52">
        <v>0.96850000000000003</v>
      </c>
      <c r="E22" s="52">
        <v>1.2405999999999999</v>
      </c>
      <c r="F22" s="52">
        <v>1.0549999999999999</v>
      </c>
      <c r="G22" s="52">
        <v>1.2724</v>
      </c>
      <c r="H22" s="52">
        <v>1.0001</v>
      </c>
    </row>
    <row r="23" spans="1:8" x14ac:dyDescent="0.25">
      <c r="A23" s="1" t="s">
        <v>26433</v>
      </c>
      <c r="B23" s="14">
        <v>4.76</v>
      </c>
      <c r="C23" s="52">
        <v>0.92490000000000006</v>
      </c>
      <c r="D23" s="52">
        <v>0.68110000000000004</v>
      </c>
      <c r="E23" s="52">
        <v>0.85640000000000005</v>
      </c>
      <c r="F23" s="52">
        <v>0.54930000000000001</v>
      </c>
      <c r="G23" s="52">
        <v>0.62849999999999995</v>
      </c>
      <c r="H23" s="52">
        <v>0.72960000000000003</v>
      </c>
    </row>
    <row r="24" spans="1:8" x14ac:dyDescent="0.25">
      <c r="A24" s="1" t="s">
        <v>1</v>
      </c>
      <c r="B24" s="14">
        <v>37.42</v>
      </c>
      <c r="C24" s="52">
        <v>1.1726000000000001</v>
      </c>
      <c r="D24" s="52">
        <v>0.59760000000000002</v>
      </c>
      <c r="E24" s="52">
        <v>0.66210000000000002</v>
      </c>
      <c r="F24" s="52">
        <v>0.50080000000000002</v>
      </c>
      <c r="G24" s="52">
        <v>0.54120000000000001</v>
      </c>
      <c r="H24" s="52">
        <v>0.57450000000000001</v>
      </c>
    </row>
    <row r="25" spans="1:8" x14ac:dyDescent="0.25">
      <c r="A25" s="1" t="s">
        <v>281</v>
      </c>
      <c r="B25" s="14">
        <v>59.82</v>
      </c>
      <c r="C25" s="52">
        <v>0.56699999999999995</v>
      </c>
      <c r="D25" s="52">
        <v>0.37969999999999998</v>
      </c>
      <c r="E25" s="52">
        <v>0.36059999999999998</v>
      </c>
      <c r="F25" s="52">
        <v>0.29520000000000002</v>
      </c>
      <c r="G25" s="52">
        <v>0.31730000000000003</v>
      </c>
      <c r="H25" s="52">
        <v>0.37230000000000002</v>
      </c>
    </row>
    <row r="26" spans="1:8" x14ac:dyDescent="0.25">
      <c r="A26" s="1" t="s">
        <v>15299</v>
      </c>
      <c r="B26" s="14">
        <v>45.9</v>
      </c>
      <c r="C26" s="52">
        <v>3.4533</v>
      </c>
      <c r="D26" s="52">
        <v>4.7461000000000002</v>
      </c>
      <c r="E26" s="52">
        <v>6.7451999999999996</v>
      </c>
      <c r="F26" s="52">
        <v>0.60499999999999998</v>
      </c>
      <c r="G26" s="52">
        <v>0.72440000000000004</v>
      </c>
      <c r="H26" s="52">
        <v>0.56699999999999995</v>
      </c>
    </row>
    <row r="27" spans="1:8" x14ac:dyDescent="0.25">
      <c r="A27" s="1" t="s">
        <v>15267</v>
      </c>
      <c r="B27" s="14">
        <v>110.53</v>
      </c>
      <c r="C27" s="52">
        <v>0.19259999999999999</v>
      </c>
      <c r="D27" s="52">
        <v>0.12130000000000001</v>
      </c>
      <c r="E27" s="52">
        <v>0.1215</v>
      </c>
      <c r="F27" s="52">
        <v>0.1419</v>
      </c>
      <c r="G27" s="52">
        <v>0.12790000000000001</v>
      </c>
      <c r="H27" s="52">
        <v>9.4E-2</v>
      </c>
    </row>
    <row r="28" spans="1:8" x14ac:dyDescent="0.25">
      <c r="A28" s="1" t="s">
        <v>2</v>
      </c>
      <c r="B28" s="14">
        <v>36.299999999999997</v>
      </c>
      <c r="C28" s="52">
        <v>0.62570000000000003</v>
      </c>
      <c r="D28" s="52">
        <v>0.32479999999999998</v>
      </c>
      <c r="E28" s="52">
        <v>0.37159999999999999</v>
      </c>
      <c r="F28" s="52">
        <v>0.32150000000000001</v>
      </c>
      <c r="G28" s="52">
        <v>0.33839999999999998</v>
      </c>
      <c r="H28" s="52">
        <v>0.4108</v>
      </c>
    </row>
    <row r="29" spans="1:8" x14ac:dyDescent="0.25">
      <c r="A29" s="1" t="s">
        <v>893</v>
      </c>
      <c r="B29" s="14">
        <v>23.5</v>
      </c>
      <c r="C29" s="52">
        <v>0.57010000000000005</v>
      </c>
      <c r="D29" s="52">
        <v>0.35870000000000002</v>
      </c>
      <c r="E29" s="52">
        <v>0.40129999999999999</v>
      </c>
      <c r="F29" s="52">
        <v>0.31869999999999998</v>
      </c>
      <c r="G29" s="52">
        <v>0.3115</v>
      </c>
      <c r="H29" s="52">
        <v>0.34910000000000002</v>
      </c>
    </row>
    <row r="30" spans="1:8" x14ac:dyDescent="0.25">
      <c r="A30" s="1" t="s">
        <v>3</v>
      </c>
      <c r="B30" s="14">
        <v>26.74</v>
      </c>
      <c r="C30" s="52">
        <v>0.57879999999999998</v>
      </c>
      <c r="D30" s="52">
        <v>0.3679</v>
      </c>
      <c r="E30" s="52">
        <v>0.4259</v>
      </c>
      <c r="F30" s="52">
        <v>0.32369999999999999</v>
      </c>
      <c r="G30" s="52">
        <v>0.30590000000000001</v>
      </c>
      <c r="H30" s="52">
        <v>0.34749999999999998</v>
      </c>
    </row>
    <row r="31" spans="1:8" x14ac:dyDescent="0.25">
      <c r="A31" s="1" t="s">
        <v>29388</v>
      </c>
      <c r="B31" s="14">
        <v>2130</v>
      </c>
      <c r="C31" s="52">
        <v>0.38119999999999998</v>
      </c>
      <c r="D31" s="52">
        <v>0.3276</v>
      </c>
      <c r="E31" s="52">
        <v>0.3291</v>
      </c>
      <c r="F31" s="52">
        <v>0.32469999999999999</v>
      </c>
      <c r="G31" s="52">
        <v>0.33500000000000002</v>
      </c>
      <c r="H31" s="52">
        <v>0.1242</v>
      </c>
    </row>
    <row r="32" spans="1:8" x14ac:dyDescent="0.25">
      <c r="A32" s="1" t="s">
        <v>14629</v>
      </c>
      <c r="B32" s="14">
        <v>113.99</v>
      </c>
      <c r="C32" s="52">
        <v>0.251</v>
      </c>
      <c r="D32" s="52">
        <v>0.17050000000000001</v>
      </c>
      <c r="E32" s="52">
        <v>0.1759</v>
      </c>
      <c r="F32" s="52">
        <v>0.22509999999999999</v>
      </c>
      <c r="G32" s="52">
        <v>0.21590000000000001</v>
      </c>
      <c r="H32" s="52">
        <v>0.2137</v>
      </c>
    </row>
    <row r="33" spans="1:8" x14ac:dyDescent="0.25">
      <c r="A33" s="1" t="s">
        <v>29334</v>
      </c>
      <c r="B33" s="14">
        <v>126.49</v>
      </c>
      <c r="C33" s="52">
        <v>0.27310000000000001</v>
      </c>
      <c r="D33" s="52">
        <v>0.18010000000000001</v>
      </c>
      <c r="E33" s="52">
        <v>0.2195</v>
      </c>
      <c r="F33" s="52">
        <v>0.28910000000000002</v>
      </c>
      <c r="G33" s="52">
        <v>0.31590000000000001</v>
      </c>
      <c r="H33" s="52">
        <v>0.26419999999999999</v>
      </c>
    </row>
    <row r="34" spans="1:8" x14ac:dyDescent="0.25">
      <c r="A34" s="1" t="s">
        <v>14727</v>
      </c>
      <c r="B34" s="14">
        <v>2.19</v>
      </c>
      <c r="C34" s="52">
        <v>0.94020000000000004</v>
      </c>
      <c r="D34" s="52">
        <v>0.60070000000000001</v>
      </c>
      <c r="E34" s="52">
        <v>0.65939999999999999</v>
      </c>
      <c r="F34" s="52">
        <v>0.78680000000000005</v>
      </c>
      <c r="G34" s="52">
        <v>0.52869999999999995</v>
      </c>
      <c r="H34" s="52">
        <v>0.4819</v>
      </c>
    </row>
    <row r="35" spans="1:8" x14ac:dyDescent="0.25">
      <c r="A35" s="1" t="s">
        <v>1256</v>
      </c>
      <c r="B35" s="14">
        <v>29.35</v>
      </c>
      <c r="C35" s="52">
        <v>0.41210000000000002</v>
      </c>
      <c r="D35" s="52">
        <v>0.26740000000000003</v>
      </c>
      <c r="E35" s="52">
        <v>0.27729999999999999</v>
      </c>
      <c r="F35" s="52">
        <v>0.24829999999999999</v>
      </c>
      <c r="G35" s="52">
        <v>0.25240000000000001</v>
      </c>
      <c r="H35" s="52">
        <v>0.28370000000000001</v>
      </c>
    </row>
    <row r="36" spans="1:8" x14ac:dyDescent="0.25">
      <c r="A36" s="1" t="s">
        <v>14653</v>
      </c>
      <c r="B36" s="14">
        <v>94</v>
      </c>
      <c r="C36" s="52">
        <v>0.31830000000000003</v>
      </c>
      <c r="D36" s="52">
        <v>0.1235</v>
      </c>
      <c r="E36" s="52">
        <v>0.10290000000000001</v>
      </c>
      <c r="F36" s="52">
        <v>9.2200000000000004E-2</v>
      </c>
      <c r="G36" s="52">
        <v>9.98E-2</v>
      </c>
      <c r="H36" s="52">
        <v>7.5999999999999998E-2</v>
      </c>
    </row>
    <row r="37" spans="1:8" x14ac:dyDescent="0.25">
      <c r="A37" s="1" t="s">
        <v>14907</v>
      </c>
      <c r="B37" s="14">
        <v>113.17</v>
      </c>
      <c r="C37" s="52">
        <v>0.53869999999999996</v>
      </c>
      <c r="D37" s="52">
        <v>0.27450000000000002</v>
      </c>
      <c r="E37" s="52">
        <v>0.1109</v>
      </c>
      <c r="F37" s="52">
        <v>0.1072</v>
      </c>
      <c r="G37" s="52">
        <v>0.1191</v>
      </c>
      <c r="H37" s="52">
        <v>9.5299999999999996E-2</v>
      </c>
    </row>
    <row r="38" spans="1:8" x14ac:dyDescent="0.25">
      <c r="A38" s="1" t="s">
        <v>14645</v>
      </c>
      <c r="B38" s="14">
        <v>115.81</v>
      </c>
      <c r="C38" s="52">
        <v>0.2848</v>
      </c>
      <c r="D38" s="52">
        <v>8.7300000000000003E-2</v>
      </c>
      <c r="E38" s="52">
        <v>9.9699999999999997E-2</v>
      </c>
      <c r="F38" s="52">
        <v>0.12870000000000001</v>
      </c>
      <c r="G38" s="52">
        <v>0.15090000000000001</v>
      </c>
      <c r="H38" s="52">
        <v>0.12620000000000001</v>
      </c>
    </row>
    <row r="39" spans="1:8" x14ac:dyDescent="0.25">
      <c r="A39" s="1" t="s">
        <v>26426</v>
      </c>
      <c r="B39" s="14">
        <v>17.61</v>
      </c>
      <c r="C39" s="52">
        <v>0.52980000000000005</v>
      </c>
      <c r="D39" s="52">
        <v>0.48409999999999997</v>
      </c>
      <c r="E39" s="52">
        <v>0.55269999999999997</v>
      </c>
      <c r="F39" s="52">
        <v>0.44080000000000003</v>
      </c>
      <c r="G39" s="52">
        <v>0.3972</v>
      </c>
      <c r="H39" s="52">
        <v>0.45490000000000003</v>
      </c>
    </row>
    <row r="40" spans="1:8" x14ac:dyDescent="0.25">
      <c r="A40" s="1" t="s">
        <v>23914</v>
      </c>
      <c r="B40" s="14">
        <v>11850</v>
      </c>
      <c r="C40" s="52">
        <v>0.30470000000000003</v>
      </c>
      <c r="D40" s="52">
        <v>0.24929999999999999</v>
      </c>
      <c r="E40" s="52">
        <v>0.23549999999999999</v>
      </c>
      <c r="F40" s="52">
        <v>0.21759999999999999</v>
      </c>
      <c r="G40" s="52">
        <v>0.23100000000000001</v>
      </c>
      <c r="H40" s="52">
        <v>0.30120000000000002</v>
      </c>
    </row>
    <row r="41" spans="1:8" x14ac:dyDescent="0.25">
      <c r="A41" s="1" t="s">
        <v>15010</v>
      </c>
      <c r="B41" s="14">
        <v>4.18</v>
      </c>
      <c r="C41" s="52">
        <v>0.8891</v>
      </c>
      <c r="D41" s="52">
        <v>0.57769999999999999</v>
      </c>
      <c r="E41" s="52">
        <v>0.55269999999999997</v>
      </c>
      <c r="F41" s="52">
        <v>0.51090000000000002</v>
      </c>
      <c r="G41" s="52">
        <v>0.51719999999999999</v>
      </c>
      <c r="H41" s="52">
        <v>0.44359999999999999</v>
      </c>
    </row>
    <row r="42" spans="1:8" x14ac:dyDescent="0.25">
      <c r="A42" s="1" t="s">
        <v>1340</v>
      </c>
      <c r="B42" s="14">
        <v>9.7200000000000006</v>
      </c>
      <c r="C42" s="52">
        <v>0.60770000000000002</v>
      </c>
      <c r="D42" s="52">
        <v>0.32300000000000001</v>
      </c>
      <c r="E42" s="52">
        <v>0.29499999999999998</v>
      </c>
      <c r="F42" s="52">
        <v>0.28210000000000002</v>
      </c>
      <c r="G42" s="52">
        <v>0.32269999999999999</v>
      </c>
      <c r="H42" s="52">
        <v>0.26750000000000002</v>
      </c>
    </row>
    <row r="43" spans="1:8" x14ac:dyDescent="0.25">
      <c r="A43" s="1" t="s">
        <v>23149</v>
      </c>
      <c r="B43" s="14">
        <v>5.44</v>
      </c>
      <c r="C43" s="52">
        <v>0.30649999999999999</v>
      </c>
      <c r="D43" s="52">
        <v>0.1794</v>
      </c>
      <c r="E43" s="52">
        <v>0.17849999999999999</v>
      </c>
      <c r="F43" s="52">
        <v>0.20519999999999999</v>
      </c>
      <c r="G43" s="52">
        <v>0.24310000000000001</v>
      </c>
      <c r="H43" s="52">
        <v>0.25790000000000002</v>
      </c>
    </row>
    <row r="44" spans="1:8" x14ac:dyDescent="0.25">
      <c r="A44" s="1" t="s">
        <v>15298</v>
      </c>
      <c r="B44" s="14">
        <v>1242</v>
      </c>
      <c r="C44" s="52">
        <v>0.32200000000000001</v>
      </c>
      <c r="D44" s="52">
        <v>0.2772</v>
      </c>
      <c r="E44" s="52">
        <v>0.27779999999999999</v>
      </c>
      <c r="F44" s="52">
        <v>0.248</v>
      </c>
      <c r="G44" s="52">
        <v>0.25940000000000002</v>
      </c>
      <c r="H44" s="52">
        <v>0.33379999999999999</v>
      </c>
    </row>
    <row r="45" spans="1:8" x14ac:dyDescent="0.25">
      <c r="A45" s="1" t="s">
        <v>13974</v>
      </c>
      <c r="B45" s="14">
        <v>126</v>
      </c>
      <c r="C45" s="52">
        <v>0.78680000000000005</v>
      </c>
      <c r="D45" s="52">
        <v>0.61099999999999999</v>
      </c>
      <c r="E45" s="52">
        <v>0.67459999999999998</v>
      </c>
      <c r="F45" s="52">
        <v>0.69169999999999998</v>
      </c>
      <c r="G45" s="52">
        <v>0.81120000000000003</v>
      </c>
      <c r="H45" s="52">
        <v>1.0734999999999999</v>
      </c>
    </row>
    <row r="46" spans="1:8" x14ac:dyDescent="0.25">
      <c r="A46" s="1" t="s">
        <v>14721</v>
      </c>
      <c r="B46" s="14">
        <v>42.36</v>
      </c>
      <c r="C46" s="52">
        <v>0.83409999999999995</v>
      </c>
      <c r="D46" s="52">
        <v>0.64149999999999996</v>
      </c>
      <c r="E46" s="52">
        <v>0.70630000000000004</v>
      </c>
      <c r="F46" s="52">
        <v>0.73980000000000001</v>
      </c>
      <c r="G46" s="52">
        <v>0.87260000000000004</v>
      </c>
      <c r="H46" s="52">
        <v>1.1716</v>
      </c>
    </row>
    <row r="47" spans="1:8" x14ac:dyDescent="0.25">
      <c r="A47" s="1" t="s">
        <v>13975</v>
      </c>
      <c r="B47" s="14">
        <v>41.5</v>
      </c>
      <c r="C47" s="52">
        <v>0.85699999999999998</v>
      </c>
      <c r="D47" s="52">
        <v>0.60509999999999997</v>
      </c>
      <c r="E47" s="52">
        <v>0.66639999999999999</v>
      </c>
      <c r="F47" s="52">
        <v>0.67669999999999997</v>
      </c>
      <c r="G47" s="52">
        <v>0.78349999999999997</v>
      </c>
      <c r="H47" s="52">
        <v>1.0143</v>
      </c>
    </row>
    <row r="48" spans="1:8" x14ac:dyDescent="0.25">
      <c r="A48" s="1" t="s">
        <v>1346</v>
      </c>
      <c r="B48" s="14">
        <v>11.13</v>
      </c>
      <c r="C48" s="52">
        <v>0.7873</v>
      </c>
      <c r="D48" s="52">
        <v>0.43459999999999999</v>
      </c>
      <c r="E48" s="52">
        <v>0.40200000000000002</v>
      </c>
      <c r="F48" s="52">
        <v>0.27129999999999999</v>
      </c>
      <c r="G48" s="52">
        <v>0.27989999999999998</v>
      </c>
      <c r="H48" s="52">
        <v>0.14860000000000001</v>
      </c>
    </row>
    <row r="49" spans="1:8" x14ac:dyDescent="0.25">
      <c r="A49" s="1" t="s">
        <v>29023</v>
      </c>
      <c r="B49" s="14">
        <v>64.849999999999994</v>
      </c>
      <c r="C49" s="52">
        <v>2.1219999999999999</v>
      </c>
      <c r="D49" s="52">
        <v>2.7618999999999998</v>
      </c>
      <c r="E49" s="52">
        <v>3.9247000000000001</v>
      </c>
      <c r="F49" s="52">
        <v>0.34889999999999999</v>
      </c>
      <c r="G49" s="52">
        <v>0.29220000000000002</v>
      </c>
      <c r="H49" s="52">
        <v>0.32940000000000003</v>
      </c>
    </row>
    <row r="50" spans="1:8" x14ac:dyDescent="0.25">
      <c r="A50" s="1" t="s">
        <v>15266</v>
      </c>
      <c r="B50" s="14">
        <v>5.61</v>
      </c>
      <c r="C50" s="52">
        <v>0.62639999999999996</v>
      </c>
      <c r="D50" s="52">
        <v>0.41199999999999998</v>
      </c>
      <c r="E50" s="52">
        <v>0.45169999999999999</v>
      </c>
      <c r="F50" s="52">
        <v>0.39929999999999999</v>
      </c>
      <c r="G50" s="52">
        <v>0.44979999999999998</v>
      </c>
      <c r="H50" s="52">
        <v>0.35959999999999998</v>
      </c>
    </row>
    <row r="51" spans="1:8" x14ac:dyDescent="0.25">
      <c r="A51" s="1" t="s">
        <v>29372</v>
      </c>
      <c r="B51" s="14">
        <v>45.32</v>
      </c>
      <c r="C51" s="52">
        <v>1.5033000000000001</v>
      </c>
      <c r="D51" s="52">
        <v>2.0059999999999998</v>
      </c>
      <c r="E51" s="52">
        <v>2.8464</v>
      </c>
      <c r="F51" s="52">
        <v>0.3286</v>
      </c>
      <c r="G51" s="52">
        <v>0.3528</v>
      </c>
      <c r="H51" s="52">
        <v>0.39689999999999998</v>
      </c>
    </row>
    <row r="52" spans="1:8" x14ac:dyDescent="0.25">
      <c r="A52" s="1" t="s">
        <v>26416</v>
      </c>
      <c r="B52" s="14">
        <v>2.57</v>
      </c>
      <c r="C52" s="52">
        <v>0.52880000000000005</v>
      </c>
      <c r="D52" s="52">
        <v>0.38950000000000001</v>
      </c>
      <c r="E52" s="52">
        <v>0.50480000000000003</v>
      </c>
      <c r="F52" s="52">
        <v>0.42359999999999998</v>
      </c>
      <c r="G52" s="52">
        <v>0.50829999999999997</v>
      </c>
      <c r="H52" s="52">
        <v>0.63770000000000004</v>
      </c>
    </row>
    <row r="53" spans="1:8" x14ac:dyDescent="0.25">
      <c r="A53" s="1" t="s">
        <v>12641</v>
      </c>
      <c r="B53" s="14">
        <v>115.78</v>
      </c>
      <c r="C53" s="52">
        <v>0.44890000000000002</v>
      </c>
      <c r="D53" s="52">
        <v>0.22600000000000001</v>
      </c>
      <c r="E53" s="52">
        <v>0.2253</v>
      </c>
      <c r="F53" s="52">
        <v>0.18870000000000001</v>
      </c>
      <c r="G53" s="52">
        <v>0.2165</v>
      </c>
      <c r="H53" s="52">
        <v>0.26219999999999999</v>
      </c>
    </row>
    <row r="54" spans="1:8" x14ac:dyDescent="0.25">
      <c r="A54" s="1" t="s">
        <v>16552</v>
      </c>
      <c r="B54" s="14">
        <v>120.43</v>
      </c>
      <c r="C54" s="52">
        <v>0.45429999999999998</v>
      </c>
      <c r="D54" s="52">
        <v>0.22370000000000001</v>
      </c>
      <c r="E54" s="52">
        <v>0.2276</v>
      </c>
      <c r="F54" s="52">
        <v>0.1908</v>
      </c>
      <c r="G54" s="52">
        <v>0.2114</v>
      </c>
      <c r="H54" s="52">
        <v>0.25619999999999998</v>
      </c>
    </row>
    <row r="55" spans="1:8" x14ac:dyDescent="0.25">
      <c r="A55" s="1" t="s">
        <v>12554</v>
      </c>
      <c r="B55" s="14">
        <v>120.84</v>
      </c>
      <c r="C55" s="52">
        <v>0.45619999999999999</v>
      </c>
      <c r="D55" s="52">
        <v>0.22489999999999999</v>
      </c>
      <c r="E55" s="52">
        <v>0.22739999999999999</v>
      </c>
      <c r="F55" s="52">
        <v>0.1893</v>
      </c>
      <c r="G55" s="52">
        <v>0.2162</v>
      </c>
      <c r="H55" s="52">
        <v>0.25890000000000002</v>
      </c>
    </row>
    <row r="56" spans="1:8" x14ac:dyDescent="0.25">
      <c r="A56" s="1" t="s">
        <v>7077</v>
      </c>
      <c r="B56" s="14">
        <v>88.75</v>
      </c>
      <c r="C56" s="52">
        <v>0.80159999999999998</v>
      </c>
      <c r="D56" s="52">
        <v>0.41820000000000002</v>
      </c>
      <c r="E56" s="52">
        <v>0.4209</v>
      </c>
      <c r="F56" s="52">
        <v>0.37830000000000003</v>
      </c>
      <c r="G56" s="52">
        <v>0.38019999999999998</v>
      </c>
      <c r="H56" s="52">
        <v>0.42699999999999999</v>
      </c>
    </row>
    <row r="57" spans="1:8" x14ac:dyDescent="0.25">
      <c r="A57" s="1" t="s">
        <v>13976</v>
      </c>
      <c r="B57" s="14">
        <v>9.49</v>
      </c>
      <c r="C57" s="52">
        <v>0.87409999999999999</v>
      </c>
      <c r="D57" s="52">
        <v>0.37580000000000002</v>
      </c>
      <c r="E57" s="52">
        <v>0.38679999999999998</v>
      </c>
      <c r="F57" s="52">
        <v>0.29959999999999998</v>
      </c>
      <c r="G57" s="52">
        <v>0.3306</v>
      </c>
      <c r="H57" s="52">
        <v>0.39150000000000001</v>
      </c>
    </row>
    <row r="58" spans="1:8" x14ac:dyDescent="0.25">
      <c r="A58" s="1" t="s">
        <v>14662</v>
      </c>
      <c r="B58" s="14">
        <v>79.84</v>
      </c>
      <c r="C58" s="52">
        <v>0.36370000000000002</v>
      </c>
      <c r="D58" s="52">
        <v>0.15909999999999999</v>
      </c>
      <c r="E58" s="52">
        <v>9.4500000000000001E-2</v>
      </c>
      <c r="F58" s="52">
        <v>0.1051</v>
      </c>
      <c r="G58" s="52">
        <v>0.10249999999999999</v>
      </c>
      <c r="H58" s="52">
        <v>8.72E-2</v>
      </c>
    </row>
    <row r="59" spans="1:8" x14ac:dyDescent="0.25">
      <c r="A59" s="1" t="s">
        <v>1373</v>
      </c>
      <c r="B59" s="14">
        <v>71.459999999999994</v>
      </c>
      <c r="C59" s="52">
        <v>0.53549999999999998</v>
      </c>
      <c r="D59" s="52">
        <v>0.33579999999999999</v>
      </c>
      <c r="E59" s="52">
        <v>0.37209999999999999</v>
      </c>
      <c r="F59" s="52">
        <v>0.40770000000000001</v>
      </c>
      <c r="G59" s="52">
        <v>0.41770000000000002</v>
      </c>
      <c r="H59" s="52">
        <v>0.54769999999999996</v>
      </c>
    </row>
    <row r="60" spans="1:8" x14ac:dyDescent="0.25">
      <c r="A60" s="1" t="s">
        <v>15269</v>
      </c>
      <c r="B60" s="14">
        <v>115.5</v>
      </c>
      <c r="C60" s="52">
        <v>0.28720000000000001</v>
      </c>
      <c r="D60" s="52">
        <v>0.1676</v>
      </c>
      <c r="E60" s="52">
        <v>0.1885</v>
      </c>
      <c r="F60" s="52">
        <v>0.22620000000000001</v>
      </c>
      <c r="G60" s="52">
        <v>0.1285</v>
      </c>
      <c r="H60" s="52">
        <v>0.10630000000000001</v>
      </c>
    </row>
    <row r="61" spans="1:8" x14ac:dyDescent="0.25">
      <c r="A61" s="1" t="s">
        <v>14625</v>
      </c>
      <c r="B61" s="14">
        <v>90.39</v>
      </c>
      <c r="C61" s="52">
        <v>0.21240000000000001</v>
      </c>
      <c r="D61" s="52">
        <v>0.107</v>
      </c>
      <c r="E61" s="52">
        <v>7.9200000000000007E-2</v>
      </c>
      <c r="F61" s="52">
        <v>6.4699999999999994E-2</v>
      </c>
      <c r="G61" s="52">
        <v>7.0800000000000002E-2</v>
      </c>
      <c r="H61" s="52">
        <v>9.3100000000000002E-2</v>
      </c>
    </row>
    <row r="62" spans="1:8" x14ac:dyDescent="0.25">
      <c r="A62" s="1" t="s">
        <v>1451</v>
      </c>
      <c r="B62" s="14">
        <v>21.82</v>
      </c>
      <c r="C62" s="52">
        <v>0.6008</v>
      </c>
      <c r="D62" s="52">
        <v>0.33739999999999998</v>
      </c>
      <c r="E62" s="52">
        <v>0.3226</v>
      </c>
      <c r="F62" s="52">
        <v>0.26550000000000001</v>
      </c>
      <c r="G62" s="52">
        <v>0.23089999999999999</v>
      </c>
      <c r="H62" s="52">
        <v>0.2697</v>
      </c>
    </row>
    <row r="63" spans="1:8" x14ac:dyDescent="0.25">
      <c r="A63" s="1" t="s">
        <v>9632</v>
      </c>
      <c r="B63" s="14">
        <v>20.76</v>
      </c>
      <c r="C63" s="52">
        <v>0.62409999999999999</v>
      </c>
      <c r="D63" s="52">
        <v>0.37669999999999998</v>
      </c>
      <c r="E63" s="52">
        <v>0.36990000000000001</v>
      </c>
      <c r="F63" s="52">
        <v>0.33389999999999997</v>
      </c>
      <c r="G63" s="52">
        <v>0.2281</v>
      </c>
      <c r="H63" s="52">
        <v>0.2447</v>
      </c>
    </row>
    <row r="64" spans="1:8" x14ac:dyDescent="0.25">
      <c r="A64" s="1" t="s">
        <v>1656</v>
      </c>
      <c r="B64" s="14">
        <v>25.2</v>
      </c>
      <c r="C64" s="52">
        <v>0.89049999999999996</v>
      </c>
      <c r="D64" s="52">
        <v>0.42009999999999997</v>
      </c>
      <c r="E64" s="52">
        <v>0.42680000000000001</v>
      </c>
      <c r="F64" s="52">
        <v>0.37409999999999999</v>
      </c>
      <c r="G64" s="52">
        <v>0.3644</v>
      </c>
      <c r="H64" s="52">
        <v>0.2276</v>
      </c>
    </row>
    <row r="65" spans="1:8" x14ac:dyDescent="0.25">
      <c r="A65" s="1" t="s">
        <v>1748</v>
      </c>
      <c r="B65" s="14">
        <v>9.2799999999999994</v>
      </c>
      <c r="C65" s="52">
        <v>0.70199999999999996</v>
      </c>
      <c r="D65" s="52">
        <v>0.49609999999999999</v>
      </c>
      <c r="E65" s="52">
        <v>0.4884</v>
      </c>
      <c r="F65" s="52">
        <v>0.35320000000000001</v>
      </c>
      <c r="G65" s="52">
        <v>0.34720000000000001</v>
      </c>
      <c r="H65" s="52">
        <v>0.40699999999999997</v>
      </c>
    </row>
    <row r="66" spans="1:8" x14ac:dyDescent="0.25">
      <c r="A66" s="1" t="s">
        <v>13977</v>
      </c>
      <c r="B66" s="14">
        <v>9.6</v>
      </c>
      <c r="C66" s="52">
        <v>0.53969999999999996</v>
      </c>
      <c r="D66" s="52">
        <v>0.36720000000000003</v>
      </c>
      <c r="E66" s="52">
        <v>0.3624</v>
      </c>
      <c r="F66" s="52">
        <v>0.28810000000000002</v>
      </c>
      <c r="G66" s="52">
        <v>0.32819999999999999</v>
      </c>
      <c r="H66" s="52">
        <v>0.40400000000000003</v>
      </c>
    </row>
    <row r="67" spans="1:8" x14ac:dyDescent="0.25">
      <c r="A67" s="1" t="s">
        <v>1843</v>
      </c>
      <c r="B67" s="14">
        <v>14.37</v>
      </c>
      <c r="C67" s="52">
        <v>0.54059999999999997</v>
      </c>
      <c r="D67" s="52">
        <v>0.32879999999999998</v>
      </c>
      <c r="E67" s="52">
        <v>0.33700000000000002</v>
      </c>
      <c r="F67" s="52">
        <v>0.25190000000000001</v>
      </c>
      <c r="G67" s="52">
        <v>0.27110000000000001</v>
      </c>
      <c r="H67" s="52">
        <v>0.26719999999999999</v>
      </c>
    </row>
    <row r="68" spans="1:8" x14ac:dyDescent="0.25">
      <c r="A68" s="1" t="s">
        <v>29397</v>
      </c>
      <c r="B68" s="14">
        <v>76.98</v>
      </c>
      <c r="C68" s="52">
        <v>0.25890000000000002</v>
      </c>
      <c r="D68" s="52">
        <v>0.27510000000000001</v>
      </c>
      <c r="E68" s="52">
        <v>0.183</v>
      </c>
      <c r="F68" s="52">
        <v>0.1956</v>
      </c>
      <c r="G68" s="52">
        <v>0.18909999999999999</v>
      </c>
      <c r="H68" s="52">
        <v>0.1575</v>
      </c>
    </row>
    <row r="69" spans="1:8" x14ac:dyDescent="0.25">
      <c r="A69" s="1" t="s">
        <v>26428</v>
      </c>
      <c r="B69" s="14">
        <v>6.83</v>
      </c>
      <c r="C69" s="52">
        <v>1.0021</v>
      </c>
      <c r="D69" s="52">
        <v>0.66959999999999997</v>
      </c>
      <c r="E69" s="52">
        <v>0.4869</v>
      </c>
      <c r="F69" s="52">
        <v>0.49249999999999999</v>
      </c>
      <c r="G69" s="52">
        <v>0.45019999999999999</v>
      </c>
      <c r="H69" s="52">
        <v>0.52390000000000003</v>
      </c>
    </row>
    <row r="70" spans="1:8" x14ac:dyDescent="0.25">
      <c r="A70" s="1" t="s">
        <v>24649</v>
      </c>
      <c r="B70" s="14">
        <v>88</v>
      </c>
      <c r="C70" s="52">
        <v>0.28799999999999998</v>
      </c>
      <c r="D70" s="52">
        <v>0.13270000000000001</v>
      </c>
      <c r="E70" s="52">
        <v>0.1176</v>
      </c>
      <c r="F70" s="52">
        <v>0.13950000000000001</v>
      </c>
      <c r="G70" s="52">
        <v>0.16170000000000001</v>
      </c>
      <c r="H70" s="52">
        <v>7.7600000000000002E-2</v>
      </c>
    </row>
    <row r="71" spans="1:8" x14ac:dyDescent="0.25">
      <c r="A71" s="1" t="s">
        <v>15265</v>
      </c>
      <c r="B71" s="14">
        <v>110.2</v>
      </c>
      <c r="C71" s="52">
        <v>0.30530000000000002</v>
      </c>
      <c r="D71" s="52">
        <v>0.10249999999999999</v>
      </c>
      <c r="E71" s="52">
        <v>0.1201</v>
      </c>
      <c r="F71" s="52">
        <v>0.11700000000000001</v>
      </c>
      <c r="G71" s="52">
        <v>0.10199999999999999</v>
      </c>
      <c r="H71" s="52">
        <v>8.9599999999999999E-2</v>
      </c>
    </row>
    <row r="72" spans="1:8" x14ac:dyDescent="0.25">
      <c r="A72" s="1" t="s">
        <v>9708</v>
      </c>
      <c r="B72" s="14">
        <v>81.3</v>
      </c>
      <c r="C72" s="52">
        <v>0.7712</v>
      </c>
      <c r="D72" s="52">
        <v>0.50409999999999999</v>
      </c>
      <c r="E72" s="52">
        <v>0.54279999999999995</v>
      </c>
      <c r="F72" s="52">
        <v>0.58030000000000004</v>
      </c>
      <c r="G72" s="52">
        <v>0.48680000000000001</v>
      </c>
      <c r="H72" s="52">
        <v>0.61450000000000005</v>
      </c>
    </row>
    <row r="73" spans="1:8" x14ac:dyDescent="0.25">
      <c r="A73" s="1" t="s">
        <v>21442</v>
      </c>
      <c r="B73" s="14">
        <v>5.77</v>
      </c>
      <c r="C73" s="52">
        <v>0.66059999999999997</v>
      </c>
      <c r="D73" s="52">
        <v>0.41520000000000001</v>
      </c>
      <c r="E73" s="52">
        <v>0.35899999999999999</v>
      </c>
      <c r="F73" s="52">
        <v>0.42309999999999998</v>
      </c>
      <c r="G73" s="52">
        <v>0.38940000000000002</v>
      </c>
      <c r="H73" s="52">
        <v>0.29010000000000002</v>
      </c>
    </row>
    <row r="74" spans="1:8" x14ac:dyDescent="0.25">
      <c r="A74" s="1" t="s">
        <v>14658</v>
      </c>
      <c r="B74" s="14">
        <v>11.38</v>
      </c>
      <c r="C74" s="52">
        <v>0.3901</v>
      </c>
      <c r="D74" s="52">
        <v>0.31919999999999998</v>
      </c>
      <c r="E74" s="52">
        <v>0.3206</v>
      </c>
      <c r="F74" s="52">
        <v>0.30769999999999997</v>
      </c>
      <c r="G74" s="52">
        <v>0.3075</v>
      </c>
      <c r="H74" s="52">
        <v>0.3664</v>
      </c>
    </row>
    <row r="75" spans="1:8" x14ac:dyDescent="0.25">
      <c r="A75" s="1" t="s">
        <v>14695</v>
      </c>
      <c r="B75" s="14">
        <v>16.22</v>
      </c>
      <c r="C75" s="52">
        <v>0.5655</v>
      </c>
      <c r="D75" s="52">
        <v>0.39400000000000002</v>
      </c>
      <c r="E75" s="52">
        <v>0.36030000000000001</v>
      </c>
      <c r="F75" s="52">
        <v>0.2994</v>
      </c>
      <c r="G75" s="52">
        <v>0.31630000000000003</v>
      </c>
      <c r="H75" s="52">
        <v>0.33439999999999998</v>
      </c>
    </row>
    <row r="76" spans="1:8" x14ac:dyDescent="0.25">
      <c r="A76" s="1" t="s">
        <v>14698</v>
      </c>
      <c r="B76" s="14">
        <v>0.7</v>
      </c>
      <c r="C76" s="52">
        <v>0.49419999999999997</v>
      </c>
      <c r="D76" s="52">
        <v>0.3266</v>
      </c>
      <c r="E76" s="52">
        <v>0.2011</v>
      </c>
      <c r="F76" s="52">
        <v>0.16669999999999999</v>
      </c>
      <c r="G76" s="52">
        <v>0.1888</v>
      </c>
      <c r="H76" s="52">
        <v>0.1744</v>
      </c>
    </row>
    <row r="77" spans="1:8" x14ac:dyDescent="0.25">
      <c r="A77" s="1" t="s">
        <v>14704</v>
      </c>
      <c r="B77" s="14">
        <v>13.06</v>
      </c>
      <c r="C77" s="52">
        <v>0.63529999999999998</v>
      </c>
      <c r="D77" s="52">
        <v>0.32590000000000002</v>
      </c>
      <c r="E77" s="52">
        <v>0.32069999999999999</v>
      </c>
      <c r="F77" s="52">
        <v>0.30420000000000003</v>
      </c>
      <c r="G77" s="52">
        <v>0.29709999999999998</v>
      </c>
      <c r="H77" s="52">
        <v>0.34379999999999999</v>
      </c>
    </row>
    <row r="78" spans="1:8" x14ac:dyDescent="0.25">
      <c r="A78" s="1" t="s">
        <v>1887</v>
      </c>
      <c r="B78" s="14">
        <v>13.1</v>
      </c>
      <c r="C78" s="52">
        <v>0.6512</v>
      </c>
      <c r="D78" s="52">
        <v>0.36799999999999999</v>
      </c>
      <c r="E78" s="52">
        <v>0.37759999999999999</v>
      </c>
      <c r="F78" s="52">
        <v>0.32529999999999998</v>
      </c>
      <c r="G78" s="52">
        <v>0.32619999999999999</v>
      </c>
      <c r="H78" s="52">
        <v>0.39460000000000001</v>
      </c>
    </row>
    <row r="79" spans="1:8" x14ac:dyDescent="0.25">
      <c r="A79" s="1" t="s">
        <v>13978</v>
      </c>
      <c r="B79" s="14">
        <v>12.38</v>
      </c>
      <c r="C79" s="52">
        <v>0.87070000000000003</v>
      </c>
      <c r="D79" s="52">
        <v>0.51249999999999996</v>
      </c>
      <c r="E79" s="52">
        <v>0.47870000000000001</v>
      </c>
      <c r="F79" s="52">
        <v>0.37590000000000001</v>
      </c>
      <c r="G79" s="52">
        <v>0.41320000000000001</v>
      </c>
      <c r="H79" s="52">
        <v>0.55059999999999998</v>
      </c>
    </row>
    <row r="80" spans="1:8" x14ac:dyDescent="0.25">
      <c r="A80" s="1" t="s">
        <v>29373</v>
      </c>
      <c r="B80" s="14">
        <v>12.28</v>
      </c>
      <c r="C80" s="52">
        <v>1.5322</v>
      </c>
      <c r="D80" s="52">
        <v>1.1392</v>
      </c>
      <c r="E80" s="52">
        <v>1.3581000000000001</v>
      </c>
      <c r="F80" s="52">
        <v>1.0408999999999999</v>
      </c>
      <c r="G80" s="52">
        <v>0.93669999999999998</v>
      </c>
      <c r="H80" s="52">
        <v>1.2272000000000001</v>
      </c>
    </row>
    <row r="81" spans="1:8" x14ac:dyDescent="0.25">
      <c r="A81" s="1" t="s">
        <v>29389</v>
      </c>
      <c r="B81" s="14">
        <v>70.2</v>
      </c>
      <c r="C81" s="52">
        <v>0.31979999999999997</v>
      </c>
      <c r="D81" s="52">
        <v>0.2404</v>
      </c>
      <c r="E81" s="52">
        <v>0.14430000000000001</v>
      </c>
      <c r="F81" s="52">
        <v>0.1656</v>
      </c>
      <c r="G81" s="52">
        <v>0.15579999999999999</v>
      </c>
      <c r="H81" s="52">
        <v>0.18490000000000001</v>
      </c>
    </row>
    <row r="82" spans="1:8" x14ac:dyDescent="0.25">
      <c r="A82" s="1" t="s">
        <v>1956</v>
      </c>
      <c r="B82" s="14">
        <v>30.59</v>
      </c>
      <c r="C82" s="52">
        <v>0.4148</v>
      </c>
      <c r="D82" s="52">
        <v>0.2261</v>
      </c>
      <c r="E82" s="52">
        <v>0.23599999999999999</v>
      </c>
      <c r="F82" s="52">
        <v>0.22470000000000001</v>
      </c>
      <c r="G82" s="52">
        <v>0.26540000000000002</v>
      </c>
      <c r="H82" s="52">
        <v>0.2581</v>
      </c>
    </row>
    <row r="83" spans="1:8" x14ac:dyDescent="0.25">
      <c r="A83" s="1" t="s">
        <v>1957</v>
      </c>
      <c r="B83" s="14">
        <v>3.82</v>
      </c>
      <c r="C83" s="52">
        <v>0.72499999999999998</v>
      </c>
      <c r="D83" s="52">
        <v>0.51239999999999997</v>
      </c>
      <c r="E83" s="52">
        <v>0.4995</v>
      </c>
      <c r="F83" s="52">
        <v>0.45150000000000001</v>
      </c>
      <c r="G83" s="52">
        <v>0.45619999999999999</v>
      </c>
      <c r="H83" s="52">
        <v>0.34860000000000002</v>
      </c>
    </row>
    <row r="84" spans="1:8" x14ac:dyDescent="0.25">
      <c r="A84" s="1" t="s">
        <v>2059</v>
      </c>
      <c r="B84" s="14">
        <v>16.71</v>
      </c>
      <c r="C84" s="52">
        <v>0.6139</v>
      </c>
      <c r="D84" s="52">
        <v>0.36120000000000002</v>
      </c>
      <c r="E84" s="52">
        <v>0.32369999999999999</v>
      </c>
      <c r="F84" s="52">
        <v>0.33169999999999999</v>
      </c>
      <c r="G84" s="52">
        <v>0.36620000000000003</v>
      </c>
      <c r="H84" s="52">
        <v>0.42720000000000002</v>
      </c>
    </row>
    <row r="85" spans="1:8" x14ac:dyDescent="0.25">
      <c r="A85" s="1" t="s">
        <v>2061</v>
      </c>
      <c r="B85" s="14">
        <v>14.67</v>
      </c>
      <c r="C85" s="52">
        <v>0.5796</v>
      </c>
      <c r="D85" s="52">
        <v>0.35670000000000002</v>
      </c>
      <c r="E85" s="52">
        <v>0.33250000000000002</v>
      </c>
      <c r="F85" s="52">
        <v>0.35370000000000001</v>
      </c>
      <c r="G85" s="52">
        <v>0.37990000000000002</v>
      </c>
      <c r="H85" s="52">
        <v>0.44979999999999998</v>
      </c>
    </row>
    <row r="86" spans="1:8" x14ac:dyDescent="0.25">
      <c r="A86" s="1" t="s">
        <v>13979</v>
      </c>
      <c r="B86" s="14">
        <v>26.43</v>
      </c>
      <c r="C86" s="52">
        <v>0.86629999999999996</v>
      </c>
      <c r="D86" s="52">
        <v>0.46600000000000003</v>
      </c>
      <c r="E86" s="52">
        <v>0.51570000000000005</v>
      </c>
      <c r="F86" s="52">
        <v>0.503</v>
      </c>
      <c r="G86" s="52">
        <v>0.503</v>
      </c>
      <c r="H86" s="52">
        <v>0.62209999999999999</v>
      </c>
    </row>
    <row r="87" spans="1:8" x14ac:dyDescent="0.25">
      <c r="A87" s="1" t="s">
        <v>23978</v>
      </c>
      <c r="B87" s="14">
        <v>259.72000000000003</v>
      </c>
      <c r="C87" s="52">
        <v>0.35639999999999999</v>
      </c>
      <c r="D87" s="52">
        <v>0.25430000000000003</v>
      </c>
      <c r="E87" s="52">
        <v>0.28320000000000001</v>
      </c>
      <c r="F87" s="52">
        <v>0.24590000000000001</v>
      </c>
      <c r="G87" s="52">
        <v>0.2364</v>
      </c>
      <c r="H87" s="52">
        <v>0.26529999999999998</v>
      </c>
    </row>
    <row r="88" spans="1:8" x14ac:dyDescent="0.25">
      <c r="A88" s="1" t="s">
        <v>2256</v>
      </c>
      <c r="B88" s="14">
        <v>32.24</v>
      </c>
      <c r="C88" s="52">
        <v>0.43930000000000002</v>
      </c>
      <c r="D88" s="52">
        <v>0.2888</v>
      </c>
      <c r="E88" s="52">
        <v>0.3095</v>
      </c>
      <c r="F88" s="52">
        <v>0.31159999999999999</v>
      </c>
      <c r="G88" s="52">
        <v>0.33739999999999998</v>
      </c>
      <c r="H88" s="52">
        <v>0.37109999999999999</v>
      </c>
    </row>
    <row r="89" spans="1:8" x14ac:dyDescent="0.25">
      <c r="A89" s="1" t="s">
        <v>15294</v>
      </c>
      <c r="B89" s="14">
        <v>81.099999999999994</v>
      </c>
      <c r="C89" s="52">
        <v>0.33450000000000002</v>
      </c>
      <c r="D89" s="52">
        <v>0.1298</v>
      </c>
      <c r="E89" s="52">
        <v>0.1308</v>
      </c>
      <c r="F89" s="52">
        <v>0.16450000000000001</v>
      </c>
      <c r="G89" s="52">
        <v>0.1671</v>
      </c>
      <c r="H89" s="52">
        <v>0.15260000000000001</v>
      </c>
    </row>
    <row r="90" spans="1:8" x14ac:dyDescent="0.25">
      <c r="A90" s="1" t="s">
        <v>13980</v>
      </c>
      <c r="B90" s="14">
        <v>63.25</v>
      </c>
      <c r="C90" s="52">
        <v>0.51060000000000005</v>
      </c>
      <c r="D90" s="52">
        <v>0.34910000000000002</v>
      </c>
      <c r="E90" s="52">
        <v>0.36499999999999999</v>
      </c>
      <c r="F90" s="52">
        <v>0.31730000000000003</v>
      </c>
      <c r="G90" s="52">
        <v>0.36020000000000002</v>
      </c>
      <c r="H90" s="52">
        <v>0.3075</v>
      </c>
    </row>
    <row r="91" spans="1:8" x14ac:dyDescent="0.25">
      <c r="A91" s="1" t="s">
        <v>2261</v>
      </c>
      <c r="B91" s="14">
        <v>66.010000000000005</v>
      </c>
      <c r="C91" s="52">
        <v>0.54</v>
      </c>
      <c r="D91" s="52">
        <v>0.34639999999999999</v>
      </c>
      <c r="E91" s="52">
        <v>0.35060000000000002</v>
      </c>
      <c r="F91" s="52">
        <v>0.35339999999999999</v>
      </c>
      <c r="G91" s="52">
        <v>0.3967</v>
      </c>
      <c r="H91" s="52">
        <v>0.4032</v>
      </c>
    </row>
    <row r="92" spans="1:8" x14ac:dyDescent="0.25">
      <c r="A92" s="1" t="s">
        <v>14626</v>
      </c>
      <c r="B92" s="14">
        <v>101.57</v>
      </c>
      <c r="C92" s="52">
        <v>0.14660000000000001</v>
      </c>
      <c r="D92" s="52">
        <v>0.11700000000000001</v>
      </c>
      <c r="E92" s="52">
        <v>0.10100000000000001</v>
      </c>
      <c r="F92" s="52">
        <v>0.11210000000000001</v>
      </c>
      <c r="G92" s="52">
        <v>0.12909999999999999</v>
      </c>
      <c r="H92" s="52">
        <v>0.1191</v>
      </c>
    </row>
    <row r="93" spans="1:8" x14ac:dyDescent="0.25">
      <c r="A93" s="1" t="s">
        <v>13908</v>
      </c>
      <c r="B93" s="14">
        <v>20.29</v>
      </c>
      <c r="C93" s="52">
        <v>0.4113</v>
      </c>
      <c r="D93" s="52">
        <v>0.2984</v>
      </c>
      <c r="E93" s="52">
        <v>0.2994</v>
      </c>
      <c r="F93" s="52">
        <v>0.29949999999999999</v>
      </c>
      <c r="G93" s="52">
        <v>0.3155</v>
      </c>
      <c r="H93" s="52">
        <v>0.38519999999999999</v>
      </c>
    </row>
    <row r="94" spans="1:8" x14ac:dyDescent="0.25">
      <c r="A94" s="1" t="s">
        <v>29374</v>
      </c>
      <c r="B94" s="14">
        <v>46.86</v>
      </c>
      <c r="C94" s="52">
        <v>0.4118</v>
      </c>
      <c r="D94" s="52">
        <v>0.29980000000000001</v>
      </c>
      <c r="E94" s="52">
        <v>0.33200000000000002</v>
      </c>
      <c r="F94" s="52">
        <v>0.34520000000000001</v>
      </c>
      <c r="G94" s="52">
        <v>0.38819999999999999</v>
      </c>
      <c r="H94" s="52">
        <v>0.46710000000000002</v>
      </c>
    </row>
    <row r="95" spans="1:8" x14ac:dyDescent="0.25">
      <c r="A95" s="1" t="s">
        <v>2262</v>
      </c>
      <c r="B95" s="14">
        <v>81.44</v>
      </c>
      <c r="C95" s="52">
        <v>0.57010000000000005</v>
      </c>
      <c r="D95" s="52">
        <v>0.39710000000000001</v>
      </c>
      <c r="E95" s="52">
        <v>0.43120000000000003</v>
      </c>
      <c r="F95" s="52">
        <v>0.43099999999999999</v>
      </c>
      <c r="G95" s="52">
        <v>0.4148</v>
      </c>
      <c r="H95" s="52">
        <v>0.37890000000000001</v>
      </c>
    </row>
    <row r="96" spans="1:8" x14ac:dyDescent="0.25">
      <c r="A96" s="1" t="s">
        <v>13981</v>
      </c>
      <c r="B96" s="14">
        <v>16.71</v>
      </c>
      <c r="C96" s="52">
        <v>1.2422</v>
      </c>
      <c r="D96" s="52">
        <v>1.6049</v>
      </c>
      <c r="E96" s="52">
        <v>2.2738999999999998</v>
      </c>
      <c r="F96" s="52">
        <v>3.0661999999999998</v>
      </c>
      <c r="G96" s="52">
        <v>0.23250000000000001</v>
      </c>
      <c r="H96" s="52">
        <v>0.28000000000000003</v>
      </c>
    </row>
    <row r="97" spans="1:8" x14ac:dyDescent="0.25">
      <c r="A97" s="1" t="s">
        <v>7073</v>
      </c>
      <c r="B97" s="14">
        <v>34.36</v>
      </c>
      <c r="C97" s="52">
        <v>0.79410000000000003</v>
      </c>
      <c r="D97" s="52">
        <v>0.50819999999999999</v>
      </c>
      <c r="E97" s="52">
        <v>0.58069999999999999</v>
      </c>
      <c r="F97" s="52">
        <v>0.63200000000000001</v>
      </c>
      <c r="G97" s="52">
        <v>0.57599999999999996</v>
      </c>
      <c r="H97" s="52">
        <v>0.73150000000000004</v>
      </c>
    </row>
    <row r="98" spans="1:8" x14ac:dyDescent="0.25">
      <c r="A98" s="1" t="s">
        <v>14619</v>
      </c>
      <c r="B98" s="14">
        <v>105.9</v>
      </c>
      <c r="C98" s="52">
        <v>0.29010000000000002</v>
      </c>
      <c r="D98" s="52">
        <v>0.13900000000000001</v>
      </c>
      <c r="E98" s="52">
        <v>9.74E-2</v>
      </c>
      <c r="F98" s="52">
        <v>0.1009</v>
      </c>
      <c r="G98" s="52">
        <v>9.11E-2</v>
      </c>
      <c r="H98" s="52">
        <v>0.10929999999999999</v>
      </c>
    </row>
    <row r="99" spans="1:8" x14ac:dyDescent="0.25">
      <c r="A99" s="1" t="s">
        <v>9639</v>
      </c>
      <c r="B99" s="14">
        <v>19.850000000000001</v>
      </c>
      <c r="C99" s="52">
        <v>1.1253</v>
      </c>
      <c r="D99" s="52">
        <v>0.55410000000000004</v>
      </c>
      <c r="E99" s="52">
        <v>0.58750000000000002</v>
      </c>
      <c r="F99" s="52">
        <v>0.46450000000000002</v>
      </c>
      <c r="G99" s="52">
        <v>0.47510000000000002</v>
      </c>
      <c r="H99" s="52">
        <v>0.41470000000000001</v>
      </c>
    </row>
    <row r="100" spans="1:8" x14ac:dyDescent="0.25">
      <c r="A100" s="1" t="s">
        <v>2510</v>
      </c>
      <c r="B100" s="14">
        <v>28.58</v>
      </c>
      <c r="C100" s="52">
        <v>0.81499999999999995</v>
      </c>
      <c r="D100" s="52">
        <v>0.44159999999999999</v>
      </c>
      <c r="E100" s="52">
        <v>0.46810000000000002</v>
      </c>
      <c r="F100" s="52">
        <v>0.44779999999999998</v>
      </c>
      <c r="G100" s="52">
        <v>0.45050000000000001</v>
      </c>
      <c r="H100" s="52">
        <v>0.53569999999999995</v>
      </c>
    </row>
    <row r="101" spans="1:8" x14ac:dyDescent="0.25">
      <c r="A101" s="1" t="s">
        <v>2612</v>
      </c>
      <c r="B101" s="14">
        <v>14.5</v>
      </c>
      <c r="C101" s="52">
        <v>0.65800000000000003</v>
      </c>
      <c r="D101" s="52">
        <v>0.43959999999999999</v>
      </c>
      <c r="E101" s="52">
        <v>0.4093</v>
      </c>
      <c r="F101" s="52">
        <v>0.35780000000000001</v>
      </c>
      <c r="G101" s="52">
        <v>0.37009999999999998</v>
      </c>
      <c r="H101" s="52">
        <v>0.4138</v>
      </c>
    </row>
    <row r="102" spans="1:8" x14ac:dyDescent="0.25">
      <c r="A102" s="1" t="s">
        <v>15302</v>
      </c>
      <c r="B102" s="14">
        <v>913.72</v>
      </c>
      <c r="C102" s="52">
        <v>0.45669999999999999</v>
      </c>
      <c r="D102" s="52">
        <v>0.42330000000000001</v>
      </c>
      <c r="E102" s="52">
        <v>0.51119999999999999</v>
      </c>
      <c r="F102" s="52">
        <v>0.502</v>
      </c>
      <c r="G102" s="52">
        <v>0.40949999999999998</v>
      </c>
      <c r="H102" s="52">
        <v>0.46939999999999998</v>
      </c>
    </row>
    <row r="103" spans="1:8" x14ac:dyDescent="0.25">
      <c r="A103" s="1" t="s">
        <v>15270</v>
      </c>
      <c r="B103" s="14">
        <v>69.5</v>
      </c>
      <c r="C103" s="52">
        <v>0.3679</v>
      </c>
      <c r="D103" s="52">
        <v>0.20069999999999999</v>
      </c>
      <c r="E103" s="52">
        <v>0.20499999999999999</v>
      </c>
      <c r="F103" s="52">
        <v>0.15479999999999999</v>
      </c>
      <c r="G103" s="52">
        <v>0.16159999999999999</v>
      </c>
      <c r="H103" s="52">
        <v>0.1875</v>
      </c>
    </row>
    <row r="104" spans="1:8" x14ac:dyDescent="0.25">
      <c r="A104" s="1" t="s">
        <v>29390</v>
      </c>
      <c r="B104" s="14">
        <v>105.77</v>
      </c>
      <c r="C104" s="52">
        <v>0.70320000000000005</v>
      </c>
      <c r="D104" s="52">
        <v>0.83679999999999999</v>
      </c>
      <c r="E104" s="52">
        <v>1.1145</v>
      </c>
      <c r="F104" s="52">
        <v>1.3453999999999999</v>
      </c>
      <c r="G104" s="52">
        <v>1.6102000000000001</v>
      </c>
      <c r="H104" s="52">
        <v>2.2044999999999999</v>
      </c>
    </row>
    <row r="105" spans="1:8" x14ac:dyDescent="0.25">
      <c r="A105" s="1" t="s">
        <v>15277</v>
      </c>
      <c r="B105" s="14">
        <v>0.53</v>
      </c>
      <c r="C105" s="52">
        <v>1.0139</v>
      </c>
      <c r="D105" s="52">
        <v>1.1860999999999999</v>
      </c>
      <c r="E105" s="52">
        <v>1.1162000000000001</v>
      </c>
      <c r="F105" s="52">
        <v>0.38690000000000002</v>
      </c>
      <c r="G105" s="52">
        <v>0.37369999999999998</v>
      </c>
      <c r="H105" s="52">
        <v>0.25259999999999999</v>
      </c>
    </row>
    <row r="106" spans="1:8" x14ac:dyDescent="0.25">
      <c r="A106" s="1" t="s">
        <v>14733</v>
      </c>
      <c r="B106" s="14">
        <v>1.2</v>
      </c>
      <c r="C106" s="52">
        <v>1.2135</v>
      </c>
      <c r="D106" s="52">
        <v>0.74809999999999999</v>
      </c>
      <c r="E106" s="52">
        <v>0.62819999999999998</v>
      </c>
      <c r="F106" s="52">
        <v>0.55779999999999996</v>
      </c>
      <c r="G106" s="52">
        <v>0.55700000000000005</v>
      </c>
      <c r="H106" s="52">
        <v>0.27079999999999999</v>
      </c>
    </row>
    <row r="107" spans="1:8" x14ac:dyDescent="0.25">
      <c r="A107" s="1" t="s">
        <v>2616</v>
      </c>
      <c r="B107" s="14">
        <v>19.850000000000001</v>
      </c>
      <c r="C107" s="52">
        <v>0.70899999999999996</v>
      </c>
      <c r="D107" s="52">
        <v>0.38500000000000001</v>
      </c>
      <c r="E107" s="52">
        <v>0.36659999999999998</v>
      </c>
      <c r="F107" s="52">
        <v>0.37880000000000003</v>
      </c>
      <c r="G107" s="52">
        <v>0.4</v>
      </c>
      <c r="H107" s="52">
        <v>0.44969999999999999</v>
      </c>
    </row>
    <row r="108" spans="1:8" x14ac:dyDescent="0.25">
      <c r="A108" s="1" t="s">
        <v>29357</v>
      </c>
      <c r="B108" s="14">
        <v>20.399999999999999</v>
      </c>
      <c r="C108" s="52">
        <v>1.2707999999999999</v>
      </c>
      <c r="D108" s="52">
        <v>0.68389999999999995</v>
      </c>
      <c r="E108" s="52">
        <v>0.90639999999999998</v>
      </c>
      <c r="F108" s="52">
        <v>1.1025</v>
      </c>
      <c r="G108" s="52">
        <v>1.2765</v>
      </c>
      <c r="H108" s="52">
        <v>1.3031999999999999</v>
      </c>
    </row>
    <row r="109" spans="1:8" x14ac:dyDescent="0.25">
      <c r="A109" s="1" t="s">
        <v>26431</v>
      </c>
      <c r="B109" s="14">
        <v>5.08</v>
      </c>
      <c r="C109" s="52">
        <v>0.5585</v>
      </c>
      <c r="D109" s="52">
        <v>0.35420000000000001</v>
      </c>
      <c r="E109" s="52">
        <v>0.29559999999999997</v>
      </c>
      <c r="F109" s="52">
        <v>0.32</v>
      </c>
      <c r="G109" s="52">
        <v>0.22950000000000001</v>
      </c>
      <c r="H109" s="52">
        <v>0.2737</v>
      </c>
    </row>
    <row r="110" spans="1:8" x14ac:dyDescent="0.25">
      <c r="A110" s="1" t="s">
        <v>2620</v>
      </c>
      <c r="B110" s="14">
        <v>13.09</v>
      </c>
      <c r="C110" s="52">
        <v>0.70369999999999999</v>
      </c>
      <c r="D110" s="52">
        <v>0.4158</v>
      </c>
      <c r="E110" s="52">
        <v>0.42120000000000002</v>
      </c>
      <c r="F110" s="52">
        <v>0.35149999999999998</v>
      </c>
      <c r="G110" s="52">
        <v>0.3286</v>
      </c>
      <c r="H110" s="52">
        <v>0.4264</v>
      </c>
    </row>
    <row r="111" spans="1:8" x14ac:dyDescent="0.25">
      <c r="A111" s="1" t="s">
        <v>26425</v>
      </c>
      <c r="B111" s="14">
        <v>31.18</v>
      </c>
      <c r="C111" s="52">
        <v>0.4022</v>
      </c>
      <c r="D111" s="52">
        <v>0.189</v>
      </c>
      <c r="E111" s="52">
        <v>0.1676</v>
      </c>
      <c r="F111" s="52">
        <v>0.13109999999999999</v>
      </c>
      <c r="G111" s="52">
        <v>0.14990000000000001</v>
      </c>
      <c r="H111" s="52">
        <v>0.17319999999999999</v>
      </c>
    </row>
    <row r="112" spans="1:8" x14ac:dyDescent="0.25">
      <c r="A112" s="1" t="s">
        <v>2668</v>
      </c>
      <c r="B112" s="14">
        <v>44.59</v>
      </c>
      <c r="C112" s="52">
        <v>0.36199999999999999</v>
      </c>
      <c r="D112" s="52">
        <v>0.2457</v>
      </c>
      <c r="E112" s="52">
        <v>0.2676</v>
      </c>
      <c r="F112" s="52">
        <v>0.25390000000000001</v>
      </c>
      <c r="G112" s="52">
        <v>0.27960000000000002</v>
      </c>
      <c r="H112" s="52">
        <v>0.28589999999999999</v>
      </c>
    </row>
    <row r="113" spans="1:8" x14ac:dyDescent="0.25">
      <c r="A113" s="1" t="s">
        <v>2716</v>
      </c>
      <c r="B113" s="14">
        <v>34.090000000000003</v>
      </c>
      <c r="C113" s="52">
        <v>0.75249999999999995</v>
      </c>
      <c r="D113" s="52">
        <v>0.46439999999999998</v>
      </c>
      <c r="E113" s="52">
        <v>0.37869999999999998</v>
      </c>
      <c r="F113" s="52">
        <v>0.42820000000000003</v>
      </c>
      <c r="G113" s="52">
        <v>0.35389999999999999</v>
      </c>
      <c r="H113" s="52">
        <v>0.41970000000000002</v>
      </c>
    </row>
    <row r="114" spans="1:8" x14ac:dyDescent="0.25">
      <c r="A114" s="1" t="s">
        <v>9730</v>
      </c>
      <c r="B114" s="14">
        <v>34.58</v>
      </c>
      <c r="C114" s="52">
        <v>0.64539999999999997</v>
      </c>
      <c r="D114" s="52">
        <v>0.39929999999999999</v>
      </c>
      <c r="E114" s="52">
        <v>0.34320000000000001</v>
      </c>
      <c r="F114" s="52">
        <v>0.37409999999999999</v>
      </c>
      <c r="G114" s="52">
        <v>0.32050000000000001</v>
      </c>
      <c r="H114" s="52">
        <v>0.37740000000000001</v>
      </c>
    </row>
    <row r="115" spans="1:8" x14ac:dyDescent="0.25">
      <c r="A115" s="1" t="s">
        <v>2812</v>
      </c>
      <c r="B115" s="14">
        <v>9.52</v>
      </c>
      <c r="C115" s="52">
        <v>0.79220000000000002</v>
      </c>
      <c r="D115" s="52">
        <v>0.53849999999999998</v>
      </c>
      <c r="E115" s="52">
        <v>0.59609999999999996</v>
      </c>
      <c r="F115" s="52">
        <v>0.57030000000000003</v>
      </c>
      <c r="G115" s="52">
        <v>0.59150000000000003</v>
      </c>
      <c r="H115" s="52">
        <v>0.70940000000000003</v>
      </c>
    </row>
    <row r="116" spans="1:8" x14ac:dyDescent="0.25">
      <c r="A116" s="1" t="s">
        <v>13982</v>
      </c>
      <c r="B116" s="14">
        <v>12.16</v>
      </c>
      <c r="C116" s="52">
        <v>0.72240000000000004</v>
      </c>
      <c r="D116" s="52">
        <v>0.41760000000000003</v>
      </c>
      <c r="E116" s="52">
        <v>0.4148</v>
      </c>
      <c r="F116" s="52">
        <v>0.39269999999999999</v>
      </c>
      <c r="G116" s="52">
        <v>0.27539999999999998</v>
      </c>
      <c r="H116" s="52">
        <v>0.33710000000000001</v>
      </c>
    </row>
    <row r="117" spans="1:8" x14ac:dyDescent="0.25">
      <c r="A117" s="1" t="s">
        <v>2902</v>
      </c>
      <c r="B117" s="14">
        <v>20.420000000000002</v>
      </c>
      <c r="C117" s="52">
        <v>0.40010000000000001</v>
      </c>
      <c r="D117" s="52">
        <v>0.23960000000000001</v>
      </c>
      <c r="E117" s="52">
        <v>0.2296</v>
      </c>
      <c r="F117" s="52">
        <v>0.2359</v>
      </c>
      <c r="G117" s="52">
        <v>0.25090000000000001</v>
      </c>
      <c r="H117" s="52">
        <v>0.3241</v>
      </c>
    </row>
    <row r="118" spans="1:8" x14ac:dyDescent="0.25">
      <c r="A118" s="1" t="s">
        <v>2943</v>
      </c>
      <c r="B118" s="14">
        <v>66.819999999999993</v>
      </c>
      <c r="C118" s="52">
        <v>0.52359999999999995</v>
      </c>
      <c r="D118" s="52">
        <v>0.33529999999999999</v>
      </c>
      <c r="E118" s="52">
        <v>0.37690000000000001</v>
      </c>
      <c r="F118" s="52">
        <v>0.41649999999999998</v>
      </c>
      <c r="G118" s="52">
        <v>0.4098</v>
      </c>
      <c r="H118" s="52">
        <v>0.46260000000000001</v>
      </c>
    </row>
    <row r="119" spans="1:8" x14ac:dyDescent="0.25">
      <c r="A119" s="1" t="s">
        <v>13910</v>
      </c>
      <c r="B119" s="14">
        <v>48.4</v>
      </c>
      <c r="C119" s="52">
        <v>0.4834</v>
      </c>
      <c r="D119" s="52">
        <v>0.31690000000000002</v>
      </c>
      <c r="E119" s="52">
        <v>0.3241</v>
      </c>
      <c r="F119" s="52">
        <v>0.33160000000000001</v>
      </c>
      <c r="G119" s="52">
        <v>0.38500000000000001</v>
      </c>
      <c r="H119" s="52">
        <v>0.45629999999999998</v>
      </c>
    </row>
    <row r="120" spans="1:8" x14ac:dyDescent="0.25">
      <c r="A120" s="1" t="s">
        <v>29020</v>
      </c>
      <c r="B120" s="14">
        <v>16.38</v>
      </c>
      <c r="C120" s="52">
        <v>0.49130000000000001</v>
      </c>
      <c r="D120" s="52">
        <v>0.49320000000000003</v>
      </c>
      <c r="E120" s="52">
        <v>0.54420000000000002</v>
      </c>
      <c r="F120" s="52">
        <v>0.64280000000000004</v>
      </c>
      <c r="G120" s="52">
        <v>0.78039999999999998</v>
      </c>
      <c r="H120" s="52">
        <v>0.46410000000000001</v>
      </c>
    </row>
    <row r="121" spans="1:8" x14ac:dyDescent="0.25">
      <c r="A121" s="1" t="s">
        <v>26441</v>
      </c>
      <c r="B121" s="14">
        <v>8</v>
      </c>
      <c r="C121" s="52">
        <v>0.61899999999999999</v>
      </c>
      <c r="D121" s="52">
        <v>0.37659999999999999</v>
      </c>
      <c r="E121" s="52">
        <v>0.40089999999999998</v>
      </c>
      <c r="F121" s="52">
        <v>0.40760000000000002</v>
      </c>
      <c r="G121" s="52">
        <v>0.38390000000000002</v>
      </c>
      <c r="H121" s="52">
        <v>0.38919999999999999</v>
      </c>
    </row>
    <row r="122" spans="1:8" x14ac:dyDescent="0.25">
      <c r="A122" s="1" t="s">
        <v>2946</v>
      </c>
      <c r="B122" s="14">
        <v>23.36</v>
      </c>
      <c r="C122" s="52">
        <v>0.45050000000000001</v>
      </c>
      <c r="D122" s="52">
        <v>0.29630000000000001</v>
      </c>
      <c r="E122" s="52">
        <v>0.31240000000000001</v>
      </c>
      <c r="F122" s="52">
        <v>0.28210000000000002</v>
      </c>
      <c r="G122" s="52">
        <v>0.28720000000000001</v>
      </c>
      <c r="H122" s="52">
        <v>0.32429999999999998</v>
      </c>
    </row>
    <row r="123" spans="1:8" x14ac:dyDescent="0.25">
      <c r="A123" s="1" t="s">
        <v>14731</v>
      </c>
      <c r="B123" s="14">
        <v>12</v>
      </c>
      <c r="C123" s="52">
        <v>0.97399999999999998</v>
      </c>
      <c r="D123" s="52">
        <v>0.84299999999999997</v>
      </c>
      <c r="E123" s="52">
        <v>0.95009999999999994</v>
      </c>
      <c r="F123" s="52">
        <v>0.78839999999999999</v>
      </c>
      <c r="G123" s="52">
        <v>0.5806</v>
      </c>
      <c r="H123" s="52">
        <v>0.42249999999999999</v>
      </c>
    </row>
    <row r="124" spans="1:8" x14ac:dyDescent="0.25">
      <c r="A124" s="1" t="s">
        <v>29356</v>
      </c>
      <c r="B124" s="14">
        <v>7.43</v>
      </c>
      <c r="C124" s="52">
        <v>0.76200000000000001</v>
      </c>
      <c r="D124" s="52">
        <v>0.41310000000000002</v>
      </c>
      <c r="E124" s="52">
        <v>0.40389999999999998</v>
      </c>
      <c r="F124" s="52">
        <v>0.3518</v>
      </c>
      <c r="G124" s="52">
        <v>0.36909999999999998</v>
      </c>
      <c r="H124" s="52">
        <v>0.4778</v>
      </c>
    </row>
    <row r="125" spans="1:8" x14ac:dyDescent="0.25">
      <c r="A125" s="1" t="s">
        <v>13911</v>
      </c>
      <c r="B125" s="14">
        <v>11.69</v>
      </c>
      <c r="C125" s="52">
        <v>0.85650000000000004</v>
      </c>
      <c r="D125" s="52">
        <v>0.4446</v>
      </c>
      <c r="E125" s="52">
        <v>0.46279999999999999</v>
      </c>
      <c r="F125" s="52">
        <v>0.40589999999999998</v>
      </c>
      <c r="G125" s="52">
        <v>0.42980000000000002</v>
      </c>
      <c r="H125" s="52">
        <v>0.55130000000000001</v>
      </c>
    </row>
    <row r="126" spans="1:8" x14ac:dyDescent="0.25">
      <c r="A126" s="1" t="s">
        <v>2993</v>
      </c>
      <c r="B126" s="14">
        <v>39.39</v>
      </c>
      <c r="C126" s="52">
        <v>0.75229999999999997</v>
      </c>
      <c r="D126" s="52">
        <v>0.41570000000000001</v>
      </c>
      <c r="E126" s="52">
        <v>0.434</v>
      </c>
      <c r="F126" s="52">
        <v>0.4355</v>
      </c>
      <c r="G126" s="52">
        <v>0.4194</v>
      </c>
      <c r="H126" s="52">
        <v>0.56369999999999998</v>
      </c>
    </row>
    <row r="127" spans="1:8" x14ac:dyDescent="0.25">
      <c r="A127" s="1" t="s">
        <v>29391</v>
      </c>
      <c r="B127" s="14">
        <v>193.1</v>
      </c>
      <c r="C127" s="52">
        <v>0.44750000000000001</v>
      </c>
      <c r="D127" s="52">
        <v>0.14080000000000001</v>
      </c>
      <c r="E127" s="52">
        <v>0.1051</v>
      </c>
      <c r="F127" s="52">
        <v>0.1032</v>
      </c>
      <c r="G127" s="52">
        <v>8.3299999999999999E-2</v>
      </c>
      <c r="H127" s="52">
        <v>5.8900000000000001E-2</v>
      </c>
    </row>
    <row r="128" spans="1:8" x14ac:dyDescent="0.25">
      <c r="A128" s="1" t="s">
        <v>15304</v>
      </c>
      <c r="B128" s="14">
        <v>47.7</v>
      </c>
      <c r="C128" s="52">
        <v>2.6999</v>
      </c>
      <c r="D128" s="52">
        <v>3.7597999999999998</v>
      </c>
      <c r="E128" s="52">
        <v>5.3327</v>
      </c>
      <c r="F128" s="52">
        <v>0.41289999999999999</v>
      </c>
      <c r="G128" s="52">
        <v>0.44090000000000001</v>
      </c>
      <c r="H128" s="52">
        <v>0.5383</v>
      </c>
    </row>
    <row r="129" spans="1:8" x14ac:dyDescent="0.25">
      <c r="A129" s="1" t="s">
        <v>14685</v>
      </c>
      <c r="B129" s="14">
        <v>21.26</v>
      </c>
      <c r="C129" s="52">
        <v>0.49719999999999998</v>
      </c>
      <c r="D129" s="52">
        <v>0.34760000000000002</v>
      </c>
      <c r="E129" s="52">
        <v>0.39760000000000001</v>
      </c>
      <c r="F129" s="52">
        <v>0.44629999999999997</v>
      </c>
      <c r="G129" s="52">
        <v>0.49869999999999998</v>
      </c>
      <c r="H129" s="52">
        <v>0.6069</v>
      </c>
    </row>
    <row r="130" spans="1:8" x14ac:dyDescent="0.25">
      <c r="A130" s="1" t="s">
        <v>19306</v>
      </c>
      <c r="B130" s="14">
        <v>94.34</v>
      </c>
      <c r="C130" s="52">
        <v>0.34250000000000003</v>
      </c>
      <c r="D130" s="52">
        <v>0.10440000000000001</v>
      </c>
      <c r="E130" s="52">
        <v>0.1193</v>
      </c>
      <c r="F130" s="52">
        <v>0.13519999999999999</v>
      </c>
      <c r="G130" s="52">
        <v>0.13769999999999999</v>
      </c>
      <c r="H130" s="52">
        <v>0.10539999999999999</v>
      </c>
    </row>
    <row r="131" spans="1:8" x14ac:dyDescent="0.25">
      <c r="A131" s="1" t="s">
        <v>16600</v>
      </c>
      <c r="B131" s="14">
        <v>3.77</v>
      </c>
      <c r="C131" s="52">
        <v>0.74429999999999996</v>
      </c>
      <c r="D131" s="52">
        <v>0.65920000000000001</v>
      </c>
      <c r="E131" s="52">
        <v>0.90229999999999999</v>
      </c>
      <c r="F131" s="52">
        <v>0.93769999999999998</v>
      </c>
      <c r="G131" s="52">
        <v>0.83650000000000002</v>
      </c>
      <c r="H131" s="52">
        <v>0.84330000000000005</v>
      </c>
    </row>
    <row r="132" spans="1:8" x14ac:dyDescent="0.25">
      <c r="A132" s="1" t="s">
        <v>14654</v>
      </c>
      <c r="B132" s="14">
        <v>68.37</v>
      </c>
      <c r="C132" s="52">
        <v>0.33439999999999998</v>
      </c>
      <c r="D132" s="52">
        <v>0.16569999999999999</v>
      </c>
      <c r="E132" s="52">
        <v>0.17580000000000001</v>
      </c>
      <c r="F132" s="52">
        <v>0.16900000000000001</v>
      </c>
      <c r="G132" s="52">
        <v>0.19209999999999999</v>
      </c>
      <c r="H132" s="52">
        <v>0.1104</v>
      </c>
    </row>
    <row r="133" spans="1:8" x14ac:dyDescent="0.25">
      <c r="A133" s="1" t="s">
        <v>29019</v>
      </c>
      <c r="B133" s="14">
        <v>542</v>
      </c>
      <c r="C133" s="52">
        <v>0.2276</v>
      </c>
      <c r="D133" s="52">
        <v>9.7299999999999998E-2</v>
      </c>
      <c r="E133" s="52">
        <v>0.1024</v>
      </c>
      <c r="F133" s="52">
        <v>0.1236</v>
      </c>
      <c r="G133" s="52">
        <v>0.14979999999999999</v>
      </c>
      <c r="H133" s="52">
        <v>0.1479</v>
      </c>
    </row>
    <row r="134" spans="1:8" x14ac:dyDescent="0.25">
      <c r="A134" s="1" t="s">
        <v>14679</v>
      </c>
      <c r="B134" s="14">
        <v>2.98</v>
      </c>
      <c r="C134" s="52">
        <v>0.3705</v>
      </c>
      <c r="D134" s="52">
        <v>0.15049999999999999</v>
      </c>
      <c r="E134" s="52">
        <v>0.14069999999999999</v>
      </c>
      <c r="F134" s="52">
        <v>0.1119</v>
      </c>
      <c r="G134" s="52">
        <v>7.51E-2</v>
      </c>
      <c r="H134" s="52">
        <v>6.6000000000000003E-2</v>
      </c>
    </row>
    <row r="135" spans="1:8" x14ac:dyDescent="0.25">
      <c r="A135" s="1" t="s">
        <v>2999</v>
      </c>
      <c r="B135" s="14">
        <v>28.03</v>
      </c>
      <c r="C135" s="52">
        <v>0.47360000000000002</v>
      </c>
      <c r="D135" s="52">
        <v>0.316</v>
      </c>
      <c r="E135" s="52">
        <v>0.32550000000000001</v>
      </c>
      <c r="F135" s="52">
        <v>0.2954</v>
      </c>
      <c r="G135" s="52">
        <v>0.31759999999999999</v>
      </c>
      <c r="H135" s="52">
        <v>0.38159999999999999</v>
      </c>
    </row>
    <row r="136" spans="1:8" x14ac:dyDescent="0.25">
      <c r="A136" s="1" t="s">
        <v>26432</v>
      </c>
      <c r="B136" s="14">
        <v>0.35</v>
      </c>
      <c r="C136" s="52">
        <v>0.84740000000000004</v>
      </c>
      <c r="D136" s="52">
        <v>0.76659999999999995</v>
      </c>
      <c r="E136" s="52">
        <v>1.0115000000000001</v>
      </c>
      <c r="F136" s="52">
        <v>1.3325</v>
      </c>
      <c r="G136" s="52">
        <v>0.67</v>
      </c>
      <c r="H136" s="52">
        <v>0.54510000000000003</v>
      </c>
    </row>
    <row r="137" spans="1:8" x14ac:dyDescent="0.25">
      <c r="A137" s="1" t="s">
        <v>14682</v>
      </c>
      <c r="B137" s="14">
        <v>10.42</v>
      </c>
      <c r="C137" s="52">
        <v>0.45250000000000001</v>
      </c>
      <c r="D137" s="52">
        <v>0.2702</v>
      </c>
      <c r="E137" s="52">
        <v>0.29630000000000001</v>
      </c>
      <c r="F137" s="52">
        <v>0.29720000000000002</v>
      </c>
      <c r="G137" s="52">
        <v>0.34160000000000001</v>
      </c>
      <c r="H137" s="52">
        <v>0.35449999999999998</v>
      </c>
    </row>
    <row r="138" spans="1:8" x14ac:dyDescent="0.25">
      <c r="A138" s="1" t="s">
        <v>29355</v>
      </c>
      <c r="B138" s="14">
        <v>60.3</v>
      </c>
      <c r="C138" s="52">
        <v>0.57969999999999999</v>
      </c>
      <c r="D138" s="52">
        <v>0.45939999999999998</v>
      </c>
      <c r="E138" s="52">
        <v>0.45600000000000002</v>
      </c>
      <c r="F138" s="52">
        <v>0.3947</v>
      </c>
      <c r="G138" s="52">
        <v>0.43359999999999999</v>
      </c>
      <c r="H138" s="52">
        <v>0.50380000000000003</v>
      </c>
    </row>
    <row r="139" spans="1:8" x14ac:dyDescent="0.25">
      <c r="A139" s="1" t="s">
        <v>9644</v>
      </c>
      <c r="B139" s="14">
        <v>4.18</v>
      </c>
      <c r="C139" s="52">
        <v>0.85109999999999997</v>
      </c>
      <c r="D139" s="52">
        <v>0.57310000000000005</v>
      </c>
      <c r="E139" s="52">
        <v>0.45369999999999999</v>
      </c>
      <c r="F139" s="52">
        <v>0.34079999999999999</v>
      </c>
      <c r="G139" s="52">
        <v>0.3049</v>
      </c>
      <c r="H139" s="52">
        <v>0.36499999999999999</v>
      </c>
    </row>
    <row r="140" spans="1:8" x14ac:dyDescent="0.25">
      <c r="A140" s="1" t="s">
        <v>14692</v>
      </c>
      <c r="B140" s="14">
        <v>21.98</v>
      </c>
      <c r="C140" s="52">
        <v>0.56840000000000002</v>
      </c>
      <c r="D140" s="52">
        <v>0.37330000000000002</v>
      </c>
      <c r="E140" s="52">
        <v>0.3831</v>
      </c>
      <c r="F140" s="52">
        <v>0.39079999999999998</v>
      </c>
      <c r="G140" s="52">
        <v>0.438</v>
      </c>
      <c r="H140" s="52">
        <v>0.57199999999999995</v>
      </c>
    </row>
    <row r="141" spans="1:8" x14ac:dyDescent="0.25">
      <c r="A141" s="1" t="s">
        <v>9646</v>
      </c>
      <c r="B141" s="14">
        <v>26.08</v>
      </c>
      <c r="C141" s="52">
        <v>0.66830000000000001</v>
      </c>
      <c r="D141" s="52">
        <v>0.4088</v>
      </c>
      <c r="E141" s="52">
        <v>0.43099999999999999</v>
      </c>
      <c r="F141" s="52">
        <v>0.4592</v>
      </c>
      <c r="G141" s="52">
        <v>0.5101</v>
      </c>
      <c r="H141" s="52">
        <v>0.66720000000000002</v>
      </c>
    </row>
    <row r="142" spans="1:8" x14ac:dyDescent="0.25">
      <c r="A142" s="1" t="s">
        <v>14643</v>
      </c>
      <c r="B142" s="14">
        <v>143.4</v>
      </c>
      <c r="C142" s="52">
        <v>0.28179999999999999</v>
      </c>
      <c r="D142" s="52">
        <v>0.15809999999999999</v>
      </c>
      <c r="E142" s="52">
        <v>0.184</v>
      </c>
      <c r="F142" s="52">
        <v>9.6199999999999994E-2</v>
      </c>
      <c r="G142" s="52">
        <v>9.4299999999999995E-2</v>
      </c>
      <c r="H142" s="52">
        <v>0.1099</v>
      </c>
    </row>
    <row r="143" spans="1:8" x14ac:dyDescent="0.25">
      <c r="A143" s="1" t="s">
        <v>29351</v>
      </c>
      <c r="B143" s="14">
        <v>66.209999999999994</v>
      </c>
      <c r="C143" s="52">
        <v>1.8411999999999999</v>
      </c>
      <c r="D143" s="52">
        <v>2.0735000000000001</v>
      </c>
      <c r="E143" s="52">
        <v>2.7953999999999999</v>
      </c>
      <c r="F143" s="52">
        <v>0.37330000000000002</v>
      </c>
      <c r="G143" s="52">
        <v>0.37719999999999998</v>
      </c>
      <c r="H143" s="52">
        <v>0.374</v>
      </c>
    </row>
    <row r="144" spans="1:8" x14ac:dyDescent="0.25">
      <c r="A144" s="1" t="s">
        <v>3176</v>
      </c>
      <c r="B144" s="14">
        <v>95.5</v>
      </c>
      <c r="C144" s="52">
        <v>0.69440000000000002</v>
      </c>
      <c r="D144" s="52">
        <v>0.52010000000000001</v>
      </c>
      <c r="E144" s="52">
        <v>0.63229999999999997</v>
      </c>
      <c r="F144" s="52">
        <v>0.77429999999999999</v>
      </c>
      <c r="G144" s="52">
        <v>0.94589999999999996</v>
      </c>
      <c r="H144" s="52">
        <v>1.3049999999999999</v>
      </c>
    </row>
    <row r="145" spans="1:8" x14ac:dyDescent="0.25">
      <c r="A145" s="1" t="s">
        <v>14700</v>
      </c>
      <c r="B145" s="14">
        <v>10.57</v>
      </c>
      <c r="C145" s="52">
        <v>0.61780000000000002</v>
      </c>
      <c r="D145" s="52">
        <v>0.3357</v>
      </c>
      <c r="E145" s="52">
        <v>0.32950000000000002</v>
      </c>
      <c r="F145" s="52">
        <v>0.30499999999999999</v>
      </c>
      <c r="G145" s="52">
        <v>0.31190000000000001</v>
      </c>
      <c r="H145" s="52">
        <v>0.3952</v>
      </c>
    </row>
    <row r="146" spans="1:8" x14ac:dyDescent="0.25">
      <c r="A146" s="1" t="s">
        <v>7074</v>
      </c>
      <c r="B146" s="14">
        <v>11.8</v>
      </c>
      <c r="C146" s="52">
        <v>0.68789999999999996</v>
      </c>
      <c r="D146" s="52">
        <v>0.39179999999999998</v>
      </c>
      <c r="E146" s="52">
        <v>0.39460000000000001</v>
      </c>
      <c r="F146" s="52">
        <v>0.40600000000000003</v>
      </c>
      <c r="G146" s="52">
        <v>0.42620000000000002</v>
      </c>
      <c r="H146" s="52">
        <v>0.53059999999999996</v>
      </c>
    </row>
    <row r="147" spans="1:8" x14ac:dyDescent="0.25">
      <c r="A147" s="1" t="s">
        <v>15293</v>
      </c>
      <c r="B147" s="14">
        <v>62.31</v>
      </c>
      <c r="C147" s="52">
        <v>1.8389</v>
      </c>
      <c r="D147" s="52">
        <v>2.5470000000000002</v>
      </c>
      <c r="E147" s="52">
        <v>3.6126</v>
      </c>
      <c r="F147" s="52">
        <v>0.37490000000000001</v>
      </c>
      <c r="G147" s="52">
        <v>0.35539999999999999</v>
      </c>
      <c r="H147" s="52">
        <v>0.42730000000000001</v>
      </c>
    </row>
    <row r="148" spans="1:8" x14ac:dyDescent="0.25">
      <c r="A148" s="1" t="s">
        <v>7075</v>
      </c>
      <c r="B148" s="14">
        <v>23.55</v>
      </c>
      <c r="C148" s="52">
        <v>1.1493</v>
      </c>
      <c r="D148" s="52">
        <v>0.62060000000000004</v>
      </c>
      <c r="E148" s="52">
        <v>0.66949999999999998</v>
      </c>
      <c r="F148" s="52">
        <v>0.49390000000000001</v>
      </c>
      <c r="G148" s="52">
        <v>0.46739999999999998</v>
      </c>
      <c r="H148" s="52">
        <v>0.46879999999999999</v>
      </c>
    </row>
    <row r="149" spans="1:8" x14ac:dyDescent="0.25">
      <c r="A149" s="1" t="s">
        <v>14723</v>
      </c>
      <c r="B149" s="14">
        <v>25.8</v>
      </c>
      <c r="C149" s="52">
        <v>1.8777999999999999</v>
      </c>
      <c r="D149" s="52">
        <v>2.4336000000000002</v>
      </c>
      <c r="E149" s="52">
        <v>0.82220000000000004</v>
      </c>
      <c r="F149" s="52">
        <v>0.67869999999999997</v>
      </c>
      <c r="G149" s="52">
        <v>0.8044</v>
      </c>
      <c r="H149" s="52">
        <v>0.64910000000000001</v>
      </c>
    </row>
    <row r="150" spans="1:8" x14ac:dyDescent="0.25">
      <c r="A150" s="1" t="s">
        <v>15292</v>
      </c>
      <c r="B150" s="14">
        <v>4.01</v>
      </c>
      <c r="C150" s="52">
        <v>0.76129999999999998</v>
      </c>
      <c r="D150" s="52">
        <v>0.50270000000000004</v>
      </c>
      <c r="E150" s="52">
        <v>0.55020000000000002</v>
      </c>
      <c r="F150" s="52">
        <v>0.58730000000000004</v>
      </c>
      <c r="G150" s="52">
        <v>0.58499999999999996</v>
      </c>
      <c r="H150" s="52">
        <v>0.58240000000000003</v>
      </c>
    </row>
    <row r="151" spans="1:8" x14ac:dyDescent="0.25">
      <c r="A151" s="1" t="s">
        <v>3283</v>
      </c>
      <c r="B151" s="14">
        <v>8.2200000000000006</v>
      </c>
      <c r="C151" s="52">
        <v>0.46250000000000002</v>
      </c>
      <c r="D151" s="52">
        <v>0.3468</v>
      </c>
      <c r="E151" s="52">
        <v>0.35299999999999998</v>
      </c>
      <c r="F151" s="52">
        <v>0.3175</v>
      </c>
      <c r="G151" s="52">
        <v>0.3412</v>
      </c>
      <c r="H151" s="52">
        <v>0.36470000000000002</v>
      </c>
    </row>
    <row r="152" spans="1:8" x14ac:dyDescent="0.25">
      <c r="A152" s="1" t="s">
        <v>26427</v>
      </c>
      <c r="B152" s="14">
        <v>3.54</v>
      </c>
      <c r="C152" s="52">
        <v>0.61329999999999996</v>
      </c>
      <c r="D152" s="52">
        <v>0.32379999999999998</v>
      </c>
      <c r="E152" s="52">
        <v>0.38080000000000003</v>
      </c>
      <c r="F152" s="52">
        <v>0.40489999999999998</v>
      </c>
      <c r="G152" s="52">
        <v>0.30630000000000002</v>
      </c>
      <c r="H152" s="52">
        <v>0.18859999999999999</v>
      </c>
    </row>
    <row r="153" spans="1:8" x14ac:dyDescent="0.25">
      <c r="A153" s="1" t="s">
        <v>14623</v>
      </c>
      <c r="B153" s="14">
        <v>107.9</v>
      </c>
      <c r="C153" s="52">
        <v>0.1956</v>
      </c>
      <c r="D153" s="52">
        <v>0.1222</v>
      </c>
      <c r="E153" s="52">
        <v>0.14599999999999999</v>
      </c>
      <c r="F153" s="52">
        <v>0.1857</v>
      </c>
      <c r="G153" s="52">
        <v>0.1825</v>
      </c>
      <c r="H153" s="52">
        <v>0.20169999999999999</v>
      </c>
    </row>
    <row r="154" spans="1:8" x14ac:dyDescent="0.25">
      <c r="A154" s="1" t="s">
        <v>9733</v>
      </c>
      <c r="B154" s="14">
        <v>14.48</v>
      </c>
      <c r="C154" s="52">
        <v>0.81989999999999996</v>
      </c>
      <c r="D154" s="52">
        <v>0.46739999999999998</v>
      </c>
      <c r="E154" s="52">
        <v>0.47960000000000003</v>
      </c>
      <c r="F154" s="52">
        <v>0.41199999999999998</v>
      </c>
      <c r="G154" s="52">
        <v>0.45469999999999999</v>
      </c>
      <c r="H154" s="52">
        <v>0.56759999999999999</v>
      </c>
    </row>
    <row r="155" spans="1:8" x14ac:dyDescent="0.25">
      <c r="A155" s="1" t="s">
        <v>14630</v>
      </c>
      <c r="B155" s="14">
        <v>118.5</v>
      </c>
      <c r="C155" s="52">
        <v>0.23400000000000001</v>
      </c>
      <c r="D155" s="52">
        <v>0.1174</v>
      </c>
      <c r="E155" s="52">
        <v>0.1143</v>
      </c>
      <c r="F155" s="52">
        <v>0.15049999999999999</v>
      </c>
      <c r="G155" s="52">
        <v>0.12139999999999999</v>
      </c>
      <c r="H155" s="52">
        <v>0.12759999999999999</v>
      </c>
    </row>
    <row r="156" spans="1:8" x14ac:dyDescent="0.25">
      <c r="A156" s="1" t="s">
        <v>3284</v>
      </c>
      <c r="B156" s="14">
        <v>17.3</v>
      </c>
      <c r="C156" s="52">
        <v>1.7231000000000001</v>
      </c>
      <c r="D156" s="52">
        <v>2.3029000000000002</v>
      </c>
      <c r="E156" s="52">
        <v>3.2684000000000002</v>
      </c>
      <c r="F156" s="52">
        <v>0.56989999999999996</v>
      </c>
      <c r="G156" s="52">
        <v>0.6986</v>
      </c>
      <c r="H156" s="52">
        <v>0.95389999999999997</v>
      </c>
    </row>
    <row r="157" spans="1:8" x14ac:dyDescent="0.25">
      <c r="A157" s="1" t="s">
        <v>13983</v>
      </c>
      <c r="B157" s="14">
        <v>10.85</v>
      </c>
      <c r="C157" s="52">
        <v>1.8451</v>
      </c>
      <c r="D157" s="52">
        <v>2.2360000000000002</v>
      </c>
      <c r="E157" s="52">
        <v>0.51900000000000002</v>
      </c>
      <c r="F157" s="52">
        <v>0.42299999999999999</v>
      </c>
      <c r="G157" s="52">
        <v>0.41639999999999999</v>
      </c>
      <c r="H157" s="52">
        <v>0.44669999999999999</v>
      </c>
    </row>
    <row r="158" spans="1:8" x14ac:dyDescent="0.25">
      <c r="A158" s="1" t="s">
        <v>14734</v>
      </c>
      <c r="B158" s="14">
        <v>148</v>
      </c>
      <c r="C158" s="52">
        <v>0.24660000000000001</v>
      </c>
      <c r="D158" s="52">
        <v>0.17749999999999999</v>
      </c>
      <c r="E158" s="52">
        <v>0.21460000000000001</v>
      </c>
      <c r="F158" s="52">
        <v>0.16170000000000001</v>
      </c>
      <c r="G158" s="52">
        <v>0.15179999999999999</v>
      </c>
      <c r="H158" s="52">
        <v>0.16139999999999999</v>
      </c>
    </row>
    <row r="159" spans="1:8" x14ac:dyDescent="0.25">
      <c r="A159" s="1" t="s">
        <v>14624</v>
      </c>
      <c r="B159" s="14">
        <v>103.19</v>
      </c>
      <c r="C159" s="52">
        <v>0.2127</v>
      </c>
      <c r="D159" s="52">
        <v>8.5300000000000001E-2</v>
      </c>
      <c r="E159" s="52">
        <v>6.5100000000000005E-2</v>
      </c>
      <c r="F159" s="52">
        <v>7.4700000000000003E-2</v>
      </c>
      <c r="G159" s="52">
        <v>8.0699999999999994E-2</v>
      </c>
      <c r="H159" s="52">
        <v>8.5099999999999995E-2</v>
      </c>
    </row>
    <row r="160" spans="1:8" x14ac:dyDescent="0.25">
      <c r="A160" s="1" t="s">
        <v>14660</v>
      </c>
      <c r="B160" s="14">
        <v>216.03</v>
      </c>
      <c r="C160" s="52">
        <v>0.36509999999999998</v>
      </c>
      <c r="D160" s="52">
        <v>0.1145</v>
      </c>
      <c r="E160" s="52">
        <v>0.1318</v>
      </c>
      <c r="F160" s="52">
        <v>0.1464</v>
      </c>
      <c r="G160" s="52">
        <v>0.18229999999999999</v>
      </c>
      <c r="H160" s="52">
        <v>4.4699999999999997E-2</v>
      </c>
    </row>
    <row r="161" spans="1:8" x14ac:dyDescent="0.25">
      <c r="A161" s="1" t="s">
        <v>14631</v>
      </c>
      <c r="B161" s="14">
        <v>102.91</v>
      </c>
      <c r="C161" s="52">
        <v>0.21859999999999999</v>
      </c>
      <c r="D161" s="52">
        <v>0.1328</v>
      </c>
      <c r="E161" s="52">
        <v>9.9199999999999997E-2</v>
      </c>
      <c r="F161" s="52">
        <v>7.8E-2</v>
      </c>
      <c r="G161" s="52">
        <v>5.6800000000000003E-2</v>
      </c>
      <c r="H161" s="52">
        <v>5.3900000000000003E-2</v>
      </c>
    </row>
    <row r="162" spans="1:8" x14ac:dyDescent="0.25">
      <c r="A162" s="1" t="s">
        <v>15197</v>
      </c>
      <c r="B162" s="14">
        <v>93.69</v>
      </c>
      <c r="C162" s="52">
        <v>0.40150000000000002</v>
      </c>
      <c r="D162" s="52">
        <v>0.1623</v>
      </c>
      <c r="E162" s="52">
        <v>0.1244</v>
      </c>
      <c r="F162" s="52">
        <v>0.1158</v>
      </c>
      <c r="G162" s="52">
        <v>0.12470000000000001</v>
      </c>
      <c r="H162" s="52">
        <v>0.15010000000000001</v>
      </c>
    </row>
    <row r="163" spans="1:8" x14ac:dyDescent="0.25">
      <c r="A163" s="1" t="s">
        <v>14661</v>
      </c>
      <c r="B163" s="14">
        <v>180.95</v>
      </c>
      <c r="C163" s="52">
        <v>0.3664</v>
      </c>
      <c r="D163" s="52">
        <v>0.16209999999999999</v>
      </c>
      <c r="E163" s="52">
        <v>0.11070000000000001</v>
      </c>
      <c r="F163" s="52">
        <v>9.9500000000000005E-2</v>
      </c>
      <c r="G163" s="52">
        <v>0.11219999999999999</v>
      </c>
      <c r="H163" s="52">
        <v>9.3799999999999994E-2</v>
      </c>
    </row>
    <row r="164" spans="1:8" x14ac:dyDescent="0.25">
      <c r="A164" s="1" t="s">
        <v>29392</v>
      </c>
      <c r="B164" s="14">
        <v>228</v>
      </c>
      <c r="C164" s="52">
        <v>0.24010000000000001</v>
      </c>
      <c r="D164" s="52">
        <v>0.13139999999999999</v>
      </c>
      <c r="E164" s="52">
        <v>0.15329999999999999</v>
      </c>
      <c r="F164" s="52">
        <v>0.17119999999999999</v>
      </c>
      <c r="G164" s="52">
        <v>0.15479999999999999</v>
      </c>
      <c r="H164" s="52">
        <v>0.16830000000000001</v>
      </c>
    </row>
    <row r="165" spans="1:8" x14ac:dyDescent="0.25">
      <c r="A165" s="1" t="s">
        <v>14663</v>
      </c>
      <c r="B165" s="14">
        <v>150</v>
      </c>
      <c r="C165" s="52">
        <v>0.35560000000000003</v>
      </c>
      <c r="D165" s="52">
        <v>0.14349999999999999</v>
      </c>
      <c r="E165" s="52">
        <v>0.13700000000000001</v>
      </c>
      <c r="F165" s="52">
        <v>0.16200000000000001</v>
      </c>
      <c r="G165" s="52">
        <v>0.18759999999999999</v>
      </c>
      <c r="H165" s="52">
        <v>0.1699</v>
      </c>
    </row>
    <row r="166" spans="1:8" x14ac:dyDescent="0.25">
      <c r="A166" s="1" t="s">
        <v>14648</v>
      </c>
      <c r="B166" s="14">
        <v>128.68</v>
      </c>
      <c r="C166" s="52">
        <v>0.2913</v>
      </c>
      <c r="D166" s="52">
        <v>0.1326</v>
      </c>
      <c r="E166" s="52">
        <v>0.107</v>
      </c>
      <c r="F166" s="52">
        <v>0.1037</v>
      </c>
      <c r="G166" s="52">
        <v>8.5999999999999993E-2</v>
      </c>
      <c r="H166" s="52">
        <v>7.7299999999999994E-2</v>
      </c>
    </row>
    <row r="167" spans="1:8" x14ac:dyDescent="0.25">
      <c r="A167" s="1" t="s">
        <v>3288</v>
      </c>
      <c r="B167" s="14">
        <v>16.899999999999999</v>
      </c>
      <c r="C167" s="52">
        <v>0.76300000000000001</v>
      </c>
      <c r="D167" s="52">
        <v>0.48880000000000001</v>
      </c>
      <c r="E167" s="52">
        <v>0.43569999999999998</v>
      </c>
      <c r="F167" s="52">
        <v>0.35239999999999999</v>
      </c>
      <c r="G167" s="52">
        <v>0.3468</v>
      </c>
      <c r="H167" s="52">
        <v>0.40139999999999998</v>
      </c>
    </row>
    <row r="168" spans="1:8" x14ac:dyDescent="0.25">
      <c r="A168" s="1" t="s">
        <v>26422</v>
      </c>
      <c r="B168" s="14">
        <v>119.38</v>
      </c>
      <c r="C168" s="52">
        <v>0.31619999999999998</v>
      </c>
      <c r="D168" s="52">
        <v>0.18379999999999999</v>
      </c>
      <c r="E168" s="52">
        <v>5.3499999999999999E-2</v>
      </c>
      <c r="F168" s="52">
        <v>6.5299999999999997E-2</v>
      </c>
      <c r="G168" s="52">
        <v>6.0600000000000001E-2</v>
      </c>
      <c r="H168" s="52">
        <v>4.65E-2</v>
      </c>
    </row>
    <row r="169" spans="1:8" x14ac:dyDescent="0.25">
      <c r="A169" s="1" t="s">
        <v>29375</v>
      </c>
      <c r="B169" s="14">
        <v>52.65</v>
      </c>
      <c r="C169" s="52">
        <v>2.7435</v>
      </c>
      <c r="D169" s="52">
        <v>3.7892000000000001</v>
      </c>
      <c r="E169" s="52">
        <v>5.3695000000000004</v>
      </c>
      <c r="F169" s="52">
        <v>0.40870000000000001</v>
      </c>
      <c r="G169" s="52">
        <v>0.47220000000000001</v>
      </c>
      <c r="H169" s="52">
        <v>0.64759999999999995</v>
      </c>
    </row>
    <row r="170" spans="1:8" x14ac:dyDescent="0.25">
      <c r="A170" s="1" t="s">
        <v>14656</v>
      </c>
      <c r="B170" s="14">
        <v>95.86</v>
      </c>
      <c r="C170" s="52">
        <v>0.35560000000000003</v>
      </c>
      <c r="D170" s="52">
        <v>0.13919999999999999</v>
      </c>
      <c r="E170" s="52">
        <v>0.13569999999999999</v>
      </c>
      <c r="F170" s="52">
        <v>0.1111</v>
      </c>
      <c r="G170" s="52">
        <v>0.11409999999999999</v>
      </c>
      <c r="H170" s="52">
        <v>9.8100000000000007E-2</v>
      </c>
    </row>
    <row r="171" spans="1:8" x14ac:dyDescent="0.25">
      <c r="A171" s="1" t="s">
        <v>14666</v>
      </c>
      <c r="B171" s="14">
        <v>124.94</v>
      </c>
      <c r="C171" s="52">
        <v>0.39</v>
      </c>
      <c r="D171" s="52">
        <v>0.2384</v>
      </c>
      <c r="E171" s="52">
        <v>0.23150000000000001</v>
      </c>
      <c r="F171" s="52">
        <v>0.19670000000000001</v>
      </c>
      <c r="G171" s="52">
        <v>0.24099999999999999</v>
      </c>
      <c r="H171" s="52">
        <v>0.1069</v>
      </c>
    </row>
    <row r="172" spans="1:8" x14ac:dyDescent="0.25">
      <c r="A172" s="1" t="s">
        <v>3291</v>
      </c>
      <c r="B172" s="14">
        <v>34.799999999999997</v>
      </c>
      <c r="C172" s="52">
        <v>0.53490000000000004</v>
      </c>
      <c r="D172" s="52">
        <v>0.37930000000000003</v>
      </c>
      <c r="E172" s="52">
        <v>0.40820000000000001</v>
      </c>
      <c r="F172" s="52">
        <v>0.3584</v>
      </c>
      <c r="G172" s="52">
        <v>0.40699999999999997</v>
      </c>
      <c r="H172" s="52">
        <v>0.43440000000000001</v>
      </c>
    </row>
    <row r="173" spans="1:8" x14ac:dyDescent="0.25">
      <c r="A173" s="1" t="s">
        <v>24650</v>
      </c>
      <c r="B173" s="14">
        <v>79</v>
      </c>
      <c r="C173" s="52">
        <v>0.32769999999999999</v>
      </c>
      <c r="D173" s="52">
        <v>0.17680000000000001</v>
      </c>
      <c r="E173" s="52">
        <v>0.16120000000000001</v>
      </c>
      <c r="F173" s="52">
        <v>0.18890000000000001</v>
      </c>
      <c r="G173" s="52">
        <v>0.20860000000000001</v>
      </c>
      <c r="H173" s="52">
        <v>0.25080000000000002</v>
      </c>
    </row>
    <row r="174" spans="1:8" x14ac:dyDescent="0.25">
      <c r="A174" s="1" t="s">
        <v>14677</v>
      </c>
      <c r="B174" s="14">
        <v>120348</v>
      </c>
      <c r="C174" s="52">
        <v>0.45729999999999998</v>
      </c>
      <c r="D174" s="52">
        <v>0.22509999999999999</v>
      </c>
      <c r="E174" s="52">
        <v>0.22869999999999999</v>
      </c>
      <c r="F174" s="52">
        <v>0.18870000000000001</v>
      </c>
      <c r="G174" s="52">
        <v>0.21110000000000001</v>
      </c>
      <c r="H174" s="52">
        <v>0.255</v>
      </c>
    </row>
    <row r="175" spans="1:8" x14ac:dyDescent="0.25">
      <c r="A175" s="1" t="s">
        <v>23922</v>
      </c>
      <c r="B175" s="14">
        <v>4787</v>
      </c>
      <c r="C175" s="52">
        <v>0.45600000000000002</v>
      </c>
      <c r="D175" s="52">
        <v>0.2218</v>
      </c>
      <c r="E175" s="52">
        <v>0.22739999999999999</v>
      </c>
      <c r="F175" s="52">
        <v>0.192</v>
      </c>
      <c r="G175" s="52">
        <v>0.21379999999999999</v>
      </c>
      <c r="H175" s="52">
        <v>0.25409999999999999</v>
      </c>
    </row>
    <row r="176" spans="1:8" x14ac:dyDescent="0.25">
      <c r="A176" s="1" t="s">
        <v>23927</v>
      </c>
      <c r="B176" s="14">
        <v>19896</v>
      </c>
      <c r="C176" s="52">
        <v>0.46899999999999997</v>
      </c>
      <c r="D176" s="52">
        <v>0.2321</v>
      </c>
      <c r="E176" s="52">
        <v>0.23630000000000001</v>
      </c>
      <c r="F176" s="52">
        <v>0.2006</v>
      </c>
      <c r="G176" s="52">
        <v>0.22589999999999999</v>
      </c>
      <c r="H176" s="52">
        <v>0.27929999999999999</v>
      </c>
    </row>
    <row r="177" spans="1:8" x14ac:dyDescent="0.25">
      <c r="A177" s="1" t="s">
        <v>23923</v>
      </c>
      <c r="B177" s="14">
        <v>51178</v>
      </c>
      <c r="C177" s="52">
        <v>0.45650000000000002</v>
      </c>
      <c r="D177" s="52">
        <v>0.22359999999999999</v>
      </c>
      <c r="E177" s="52">
        <v>0.22919999999999999</v>
      </c>
      <c r="F177" s="52">
        <v>0.19550000000000001</v>
      </c>
      <c r="G177" s="52">
        <v>0.21690000000000001</v>
      </c>
      <c r="H177" s="52">
        <v>0.25819999999999999</v>
      </c>
    </row>
    <row r="178" spans="1:8" x14ac:dyDescent="0.25">
      <c r="A178" s="1" t="s">
        <v>23931</v>
      </c>
      <c r="B178" s="14">
        <v>2523</v>
      </c>
      <c r="C178" s="52">
        <v>0.48499999999999999</v>
      </c>
      <c r="D178" s="52">
        <v>0.25019999999999998</v>
      </c>
      <c r="E178" s="52">
        <v>0.25929999999999997</v>
      </c>
      <c r="F178" s="52">
        <v>0.20849999999999999</v>
      </c>
      <c r="G178" s="52">
        <v>0.2306</v>
      </c>
      <c r="H178" s="52">
        <v>0.25469999999999998</v>
      </c>
    </row>
    <row r="179" spans="1:8" x14ac:dyDescent="0.25">
      <c r="A179" s="1" t="s">
        <v>23928</v>
      </c>
      <c r="B179" s="14">
        <v>5387</v>
      </c>
      <c r="C179" s="52">
        <v>0.47599999999999998</v>
      </c>
      <c r="D179" s="52">
        <v>0.24</v>
      </c>
      <c r="E179" s="52">
        <v>0.24970000000000001</v>
      </c>
      <c r="F179" s="52">
        <v>0.2356</v>
      </c>
      <c r="G179" s="52">
        <v>0.2828</v>
      </c>
      <c r="H179" s="52">
        <v>0.36180000000000001</v>
      </c>
    </row>
    <row r="180" spans="1:8" x14ac:dyDescent="0.25">
      <c r="A180" s="1" t="s">
        <v>23916</v>
      </c>
      <c r="B180" s="14">
        <v>6807</v>
      </c>
      <c r="C180" s="52">
        <v>0.38819999999999999</v>
      </c>
      <c r="D180" s="52">
        <v>0.20630000000000001</v>
      </c>
      <c r="E180" s="52">
        <v>0.21490000000000001</v>
      </c>
      <c r="F180" s="52">
        <v>0.1802</v>
      </c>
      <c r="G180" s="52">
        <v>0.19650000000000001</v>
      </c>
      <c r="H180" s="52">
        <v>0.23960000000000001</v>
      </c>
    </row>
    <row r="181" spans="1:8" x14ac:dyDescent="0.25">
      <c r="A181" s="1" t="s">
        <v>23915</v>
      </c>
      <c r="B181" s="14">
        <v>83433</v>
      </c>
      <c r="C181" s="52">
        <v>0.35310000000000002</v>
      </c>
      <c r="D181" s="52">
        <v>0.1928</v>
      </c>
      <c r="E181" s="52">
        <v>0.1913</v>
      </c>
      <c r="F181" s="52">
        <v>0.17119999999999999</v>
      </c>
      <c r="G181" s="52">
        <v>0.20710000000000001</v>
      </c>
      <c r="H181" s="52">
        <v>0.2482</v>
      </c>
    </row>
    <row r="182" spans="1:8" x14ac:dyDescent="0.25">
      <c r="A182" s="1" t="s">
        <v>23913</v>
      </c>
      <c r="B182" s="14">
        <v>2857</v>
      </c>
      <c r="C182" s="52">
        <v>0.21079999999999999</v>
      </c>
      <c r="D182" s="52">
        <v>4.3999999999999997E-2</v>
      </c>
      <c r="E182" s="52">
        <v>4.9200000000000001E-2</v>
      </c>
      <c r="F182" s="52">
        <v>5.0200000000000002E-2</v>
      </c>
      <c r="G182" s="52">
        <v>4.7300000000000002E-2</v>
      </c>
      <c r="H182" s="52">
        <v>3.1099999999999999E-2</v>
      </c>
    </row>
    <row r="183" spans="1:8" x14ac:dyDescent="0.25">
      <c r="A183" s="1" t="s">
        <v>23932</v>
      </c>
      <c r="B183" s="14">
        <v>12094</v>
      </c>
      <c r="C183" s="52">
        <v>0.49020000000000002</v>
      </c>
      <c r="D183" s="52">
        <v>0.28699999999999998</v>
      </c>
      <c r="E183" s="52">
        <v>0.3039</v>
      </c>
      <c r="F183" s="52">
        <v>0.2621</v>
      </c>
      <c r="G183" s="52">
        <v>0.2782</v>
      </c>
      <c r="H183" s="52">
        <v>0.32969999999999999</v>
      </c>
    </row>
    <row r="184" spans="1:8" x14ac:dyDescent="0.25">
      <c r="A184" s="1" t="s">
        <v>16409</v>
      </c>
      <c r="B184" s="14">
        <v>13.01</v>
      </c>
      <c r="C184" s="52">
        <v>1.1970000000000001</v>
      </c>
      <c r="D184" s="52">
        <v>1.4343999999999999</v>
      </c>
      <c r="E184" s="52">
        <v>1.9051</v>
      </c>
      <c r="F184" s="52">
        <v>1.4204000000000001</v>
      </c>
      <c r="G184" s="52">
        <v>1.6368</v>
      </c>
      <c r="H184" s="52">
        <v>1.9553</v>
      </c>
    </row>
    <row r="185" spans="1:8" x14ac:dyDescent="0.25">
      <c r="A185" s="1" t="s">
        <v>23925</v>
      </c>
      <c r="B185" s="14">
        <v>5398</v>
      </c>
      <c r="C185" s="52">
        <v>0.46300000000000002</v>
      </c>
      <c r="D185" s="52">
        <v>0.22170000000000001</v>
      </c>
      <c r="E185" s="52">
        <v>0.22600000000000001</v>
      </c>
      <c r="F185" s="52">
        <v>0.19</v>
      </c>
      <c r="G185" s="52">
        <v>0.2132</v>
      </c>
      <c r="H185" s="52">
        <v>0.25290000000000001</v>
      </c>
    </row>
    <row r="186" spans="1:8" x14ac:dyDescent="0.25">
      <c r="A186" s="1" t="s">
        <v>23924</v>
      </c>
      <c r="B186" s="14">
        <v>19535</v>
      </c>
      <c r="C186" s="52">
        <v>0.46100000000000002</v>
      </c>
      <c r="D186" s="52">
        <v>0.2157</v>
      </c>
      <c r="E186" s="52">
        <v>0.21629999999999999</v>
      </c>
      <c r="F186" s="52">
        <v>0.18029999999999999</v>
      </c>
      <c r="G186" s="52">
        <v>0.2059</v>
      </c>
      <c r="H186" s="52">
        <v>0.24490000000000001</v>
      </c>
    </row>
    <row r="187" spans="1:8" x14ac:dyDescent="0.25">
      <c r="A187" s="1" t="s">
        <v>23921</v>
      </c>
      <c r="B187" s="14">
        <v>4413</v>
      </c>
      <c r="C187" s="52">
        <v>0.4541</v>
      </c>
      <c r="D187" s="52">
        <v>0.21229999999999999</v>
      </c>
      <c r="E187" s="52">
        <v>0.20899999999999999</v>
      </c>
      <c r="F187" s="52">
        <v>0.1731</v>
      </c>
      <c r="G187" s="52">
        <v>0.20150000000000001</v>
      </c>
      <c r="H187" s="52">
        <v>0.24410000000000001</v>
      </c>
    </row>
    <row r="188" spans="1:8" x14ac:dyDescent="0.25">
      <c r="A188" s="1" t="s">
        <v>3379</v>
      </c>
      <c r="B188" s="14">
        <v>34.14</v>
      </c>
      <c r="C188" s="52">
        <v>0.65539999999999998</v>
      </c>
      <c r="D188" s="52">
        <v>0.44379999999999997</v>
      </c>
      <c r="E188" s="52">
        <v>0.48680000000000001</v>
      </c>
      <c r="F188" s="52">
        <v>0.3992</v>
      </c>
      <c r="G188" s="52">
        <v>0.38469999999999999</v>
      </c>
      <c r="H188" s="52">
        <v>0.49059999999999998</v>
      </c>
    </row>
    <row r="189" spans="1:8" x14ac:dyDescent="0.25">
      <c r="A189" s="1" t="s">
        <v>23930</v>
      </c>
      <c r="B189" s="14">
        <v>5803</v>
      </c>
      <c r="C189" s="52">
        <v>0.48530000000000001</v>
      </c>
      <c r="D189" s="52">
        <v>0.28639999999999999</v>
      </c>
      <c r="E189" s="52">
        <v>0.31540000000000001</v>
      </c>
      <c r="F189" s="52">
        <v>0.3357</v>
      </c>
      <c r="G189" s="52">
        <v>0.34520000000000001</v>
      </c>
      <c r="H189" s="52">
        <v>0.44519999999999998</v>
      </c>
    </row>
    <row r="190" spans="1:8" x14ac:dyDescent="0.25">
      <c r="A190" s="1" t="s">
        <v>23934</v>
      </c>
      <c r="B190" s="14">
        <v>1009</v>
      </c>
      <c r="C190" s="52">
        <v>0.63849999999999996</v>
      </c>
      <c r="D190" s="52">
        <v>0.36730000000000002</v>
      </c>
      <c r="E190" s="52">
        <v>0.38240000000000002</v>
      </c>
      <c r="F190" s="52">
        <v>0.34639999999999999</v>
      </c>
      <c r="G190" s="52">
        <v>0.34599999999999997</v>
      </c>
      <c r="H190" s="52">
        <v>0.442</v>
      </c>
    </row>
    <row r="191" spans="1:8" x14ac:dyDescent="0.25">
      <c r="A191" s="1" t="s">
        <v>23918</v>
      </c>
      <c r="B191" s="14">
        <v>24199</v>
      </c>
      <c r="C191" s="52">
        <v>0.44519999999999998</v>
      </c>
      <c r="D191" s="52">
        <v>0.22270000000000001</v>
      </c>
      <c r="E191" s="52">
        <v>0.22900000000000001</v>
      </c>
      <c r="F191" s="52">
        <v>0.20399999999999999</v>
      </c>
      <c r="G191" s="52">
        <v>0.23569999999999999</v>
      </c>
      <c r="H191" s="52">
        <v>0.28110000000000002</v>
      </c>
    </row>
    <row r="192" spans="1:8" x14ac:dyDescent="0.25">
      <c r="A192" s="1" t="s">
        <v>24922</v>
      </c>
      <c r="B192" s="14">
        <v>33</v>
      </c>
      <c r="C192" s="52">
        <v>0.97560000000000002</v>
      </c>
      <c r="D192" s="52">
        <v>1.0532999999999999</v>
      </c>
      <c r="E192" s="52">
        <v>1.3587</v>
      </c>
      <c r="F192" s="52">
        <v>1.7503</v>
      </c>
      <c r="G192" s="52">
        <v>1.9795</v>
      </c>
      <c r="H192" s="52">
        <v>2.3662000000000001</v>
      </c>
    </row>
    <row r="193" spans="1:8" x14ac:dyDescent="0.25">
      <c r="A193" s="1" t="s">
        <v>26423</v>
      </c>
      <c r="B193" s="14">
        <v>28.75</v>
      </c>
      <c r="C193" s="52">
        <v>0.92530000000000001</v>
      </c>
      <c r="D193" s="52">
        <v>1.0582</v>
      </c>
      <c r="E193" s="52">
        <v>1.4305000000000001</v>
      </c>
      <c r="F193" s="52">
        <v>1.8512</v>
      </c>
      <c r="G193" s="52">
        <v>2.1282999999999999</v>
      </c>
      <c r="H193" s="52">
        <v>2.6516999999999999</v>
      </c>
    </row>
    <row r="194" spans="1:8" x14ac:dyDescent="0.25">
      <c r="A194" s="1" t="s">
        <v>9710</v>
      </c>
      <c r="B194" s="14">
        <v>7.71</v>
      </c>
      <c r="C194" s="52">
        <v>1.0849</v>
      </c>
      <c r="D194" s="52">
        <v>0.69410000000000005</v>
      </c>
      <c r="E194" s="52">
        <v>0.50919999999999999</v>
      </c>
      <c r="F194" s="52">
        <v>0.48420000000000002</v>
      </c>
      <c r="G194" s="52">
        <v>0.51870000000000005</v>
      </c>
      <c r="H194" s="52">
        <v>0.37140000000000001</v>
      </c>
    </row>
    <row r="195" spans="1:8" x14ac:dyDescent="0.25">
      <c r="A195" s="1" t="s">
        <v>14633</v>
      </c>
      <c r="B195" s="14">
        <v>135</v>
      </c>
      <c r="C195" s="52">
        <v>0.25</v>
      </c>
      <c r="D195" s="52">
        <v>0.1875</v>
      </c>
      <c r="E195" s="52">
        <v>0.23799999999999999</v>
      </c>
      <c r="F195" s="52">
        <v>0.1988</v>
      </c>
      <c r="G195" s="52">
        <v>0.22950000000000001</v>
      </c>
      <c r="H195" s="52">
        <v>0.28799999999999998</v>
      </c>
    </row>
    <row r="196" spans="1:8" x14ac:dyDescent="0.25">
      <c r="A196" s="1" t="s">
        <v>23919</v>
      </c>
      <c r="B196" s="14">
        <v>4163</v>
      </c>
      <c r="C196" s="52">
        <v>0.44490000000000002</v>
      </c>
      <c r="D196" s="52">
        <v>0.22600000000000001</v>
      </c>
      <c r="E196" s="52">
        <v>0.22650000000000001</v>
      </c>
      <c r="F196" s="52">
        <v>0.18429999999999999</v>
      </c>
      <c r="G196" s="52">
        <v>0.21659999999999999</v>
      </c>
      <c r="H196" s="52">
        <v>0.25140000000000001</v>
      </c>
    </row>
    <row r="197" spans="1:8" x14ac:dyDescent="0.25">
      <c r="A197" s="1" t="s">
        <v>23926</v>
      </c>
      <c r="B197" s="14">
        <v>26786</v>
      </c>
      <c r="C197" s="52">
        <v>0.46329999999999999</v>
      </c>
      <c r="D197" s="52">
        <v>0.22020000000000001</v>
      </c>
      <c r="E197" s="52">
        <v>0.22439999999999999</v>
      </c>
      <c r="F197" s="52">
        <v>0.18709999999999999</v>
      </c>
      <c r="G197" s="52">
        <v>0.20960000000000001</v>
      </c>
      <c r="H197" s="52">
        <v>0.24729999999999999</v>
      </c>
    </row>
    <row r="198" spans="1:8" x14ac:dyDescent="0.25">
      <c r="A198" s="1" t="s">
        <v>26435</v>
      </c>
      <c r="B198" s="14">
        <v>52</v>
      </c>
      <c r="C198" s="52">
        <v>1.8754</v>
      </c>
      <c r="D198" s="52">
        <v>2.5809000000000002</v>
      </c>
      <c r="E198" s="52">
        <v>3.6495000000000002</v>
      </c>
      <c r="F198" s="52">
        <v>0.37209999999999999</v>
      </c>
      <c r="G198" s="52">
        <v>0.4158</v>
      </c>
      <c r="H198" s="52">
        <v>0.31390000000000001</v>
      </c>
    </row>
    <row r="199" spans="1:8" x14ac:dyDescent="0.25">
      <c r="A199" s="1" t="s">
        <v>14647</v>
      </c>
      <c r="B199" s="14">
        <v>12.07</v>
      </c>
      <c r="C199" s="52">
        <v>0.3357</v>
      </c>
      <c r="D199" s="52">
        <v>0.2712</v>
      </c>
      <c r="E199" s="52">
        <v>0.30130000000000001</v>
      </c>
      <c r="F199" s="52">
        <v>0.30930000000000002</v>
      </c>
      <c r="G199" s="52">
        <v>0.27900000000000003</v>
      </c>
      <c r="H199" s="52">
        <v>0.35449999999999998</v>
      </c>
    </row>
    <row r="200" spans="1:8" x14ac:dyDescent="0.25">
      <c r="A200" s="1" t="s">
        <v>3455</v>
      </c>
      <c r="B200" s="14">
        <v>11.61</v>
      </c>
      <c r="C200" s="52">
        <v>0.44719999999999999</v>
      </c>
      <c r="D200" s="52">
        <v>0.3044</v>
      </c>
      <c r="E200" s="52">
        <v>0.32369999999999999</v>
      </c>
      <c r="F200" s="52">
        <v>0.2868</v>
      </c>
      <c r="G200" s="52">
        <v>0.28960000000000002</v>
      </c>
      <c r="H200" s="52">
        <v>0.35270000000000001</v>
      </c>
    </row>
    <row r="201" spans="1:8" x14ac:dyDescent="0.25">
      <c r="A201" s="1" t="s">
        <v>13984</v>
      </c>
      <c r="B201" s="14">
        <v>27.89</v>
      </c>
      <c r="C201" s="52">
        <v>0.4279</v>
      </c>
      <c r="D201" s="52">
        <v>0.29330000000000001</v>
      </c>
      <c r="E201" s="52">
        <v>0.32619999999999999</v>
      </c>
      <c r="F201" s="52">
        <v>0.27360000000000001</v>
      </c>
      <c r="G201" s="52">
        <v>0.26500000000000001</v>
      </c>
      <c r="H201" s="52">
        <v>0.30780000000000002</v>
      </c>
    </row>
    <row r="202" spans="1:8" x14ac:dyDescent="0.25">
      <c r="A202" s="1" t="s">
        <v>15</v>
      </c>
      <c r="B202" s="14">
        <v>31.36</v>
      </c>
      <c r="C202" s="52">
        <v>0.48139999999999999</v>
      </c>
      <c r="D202" s="52">
        <v>0.34499999999999997</v>
      </c>
      <c r="E202" s="52">
        <v>0.37080000000000002</v>
      </c>
      <c r="F202" s="52">
        <v>0.30420000000000003</v>
      </c>
      <c r="G202" s="52">
        <v>0.30890000000000001</v>
      </c>
      <c r="H202" s="52">
        <v>0.39050000000000001</v>
      </c>
    </row>
    <row r="203" spans="1:8" x14ac:dyDescent="0.25">
      <c r="A203" s="1" t="s">
        <v>23929</v>
      </c>
      <c r="B203" s="14">
        <v>16284</v>
      </c>
      <c r="C203" s="52">
        <v>0.4758</v>
      </c>
      <c r="D203" s="52">
        <v>0.22239999999999999</v>
      </c>
      <c r="E203" s="52">
        <v>0.22090000000000001</v>
      </c>
      <c r="F203" s="52">
        <v>0.18770000000000001</v>
      </c>
      <c r="G203" s="52">
        <v>0.22800000000000001</v>
      </c>
      <c r="H203" s="52">
        <v>0.27829999999999999</v>
      </c>
    </row>
    <row r="204" spans="1:8" x14ac:dyDescent="0.25">
      <c r="A204" s="1" t="s">
        <v>14651</v>
      </c>
      <c r="B204" s="14">
        <v>215.4</v>
      </c>
      <c r="C204" s="52">
        <v>0.33429999999999999</v>
      </c>
      <c r="D204" s="52">
        <v>0.22819999999999999</v>
      </c>
      <c r="E204" s="52">
        <v>0.21390000000000001</v>
      </c>
      <c r="F204" s="52">
        <v>0.2024</v>
      </c>
      <c r="G204" s="52">
        <v>0.20930000000000001</v>
      </c>
      <c r="H204" s="52">
        <v>0.2712</v>
      </c>
    </row>
    <row r="205" spans="1:8" x14ac:dyDescent="0.25">
      <c r="A205" s="1" t="s">
        <v>29376</v>
      </c>
      <c r="B205" s="14">
        <v>2.44</v>
      </c>
      <c r="C205" s="52">
        <v>1.2764</v>
      </c>
      <c r="D205" s="52">
        <v>1.3066</v>
      </c>
      <c r="E205" s="52">
        <v>1.7395</v>
      </c>
      <c r="F205" s="52">
        <v>0.2271</v>
      </c>
      <c r="G205" s="52">
        <v>0.23980000000000001</v>
      </c>
      <c r="H205" s="52">
        <v>0.28720000000000001</v>
      </c>
    </row>
    <row r="206" spans="1:8" x14ac:dyDescent="0.25">
      <c r="A206" s="1" t="s">
        <v>29377</v>
      </c>
      <c r="B206" s="14">
        <v>1.37</v>
      </c>
      <c r="C206" s="52">
        <v>1.0857000000000001</v>
      </c>
      <c r="D206" s="52">
        <v>1.0111000000000001</v>
      </c>
      <c r="E206" s="52">
        <v>1.365</v>
      </c>
      <c r="F206" s="52">
        <v>0.29930000000000001</v>
      </c>
      <c r="G206" s="52">
        <v>0.1784</v>
      </c>
      <c r="H206" s="52">
        <v>0.20430000000000001</v>
      </c>
    </row>
    <row r="207" spans="1:8" x14ac:dyDescent="0.25">
      <c r="A207" s="1" t="s">
        <v>9652</v>
      </c>
      <c r="B207" s="14">
        <v>24.42</v>
      </c>
      <c r="C207" s="52">
        <v>0.6038</v>
      </c>
      <c r="D207" s="52">
        <v>0.3301</v>
      </c>
      <c r="E207" s="52">
        <v>0.27879999999999999</v>
      </c>
      <c r="F207" s="52">
        <v>0.22989999999999999</v>
      </c>
      <c r="G207" s="52">
        <v>0.24410000000000001</v>
      </c>
      <c r="H207" s="52">
        <v>0.19089999999999999</v>
      </c>
    </row>
    <row r="208" spans="1:8" x14ac:dyDescent="0.25">
      <c r="A208" s="1" t="s">
        <v>9732</v>
      </c>
      <c r="B208" s="14">
        <v>7.48</v>
      </c>
      <c r="C208" s="52">
        <v>0.74609999999999999</v>
      </c>
      <c r="D208" s="52">
        <v>0.50639999999999996</v>
      </c>
      <c r="E208" s="52">
        <v>0.45319999999999999</v>
      </c>
      <c r="F208" s="52">
        <v>0.43730000000000002</v>
      </c>
      <c r="G208" s="52">
        <v>0.39090000000000003</v>
      </c>
      <c r="H208" s="52">
        <v>0.49370000000000003</v>
      </c>
    </row>
    <row r="209" spans="1:8" x14ac:dyDescent="0.25">
      <c r="A209" s="1" t="s">
        <v>26439</v>
      </c>
      <c r="B209" s="14">
        <v>860</v>
      </c>
      <c r="C209" s="52">
        <v>0.33529999999999999</v>
      </c>
      <c r="D209" s="52">
        <v>0.2457</v>
      </c>
      <c r="E209" s="52">
        <v>0.22559999999999999</v>
      </c>
      <c r="F209" s="52">
        <v>0.2021</v>
      </c>
      <c r="G209" s="52">
        <v>0.2135</v>
      </c>
      <c r="H209" s="52">
        <v>0.28539999999999999</v>
      </c>
    </row>
    <row r="210" spans="1:8" x14ac:dyDescent="0.25">
      <c r="A210" s="1" t="s">
        <v>26034</v>
      </c>
      <c r="B210" s="14">
        <v>75.37</v>
      </c>
      <c r="C210" s="52">
        <v>1.6586000000000001</v>
      </c>
      <c r="D210" s="52">
        <v>2.2570999999999999</v>
      </c>
      <c r="E210" s="52">
        <v>3.2071000000000001</v>
      </c>
      <c r="F210" s="52">
        <v>0.3463</v>
      </c>
      <c r="G210" s="52">
        <v>0.36320000000000002</v>
      </c>
      <c r="H210" s="52">
        <v>0.39329999999999998</v>
      </c>
    </row>
    <row r="211" spans="1:8" x14ac:dyDescent="0.25">
      <c r="A211" s="1" t="s">
        <v>14703</v>
      </c>
      <c r="B211" s="14">
        <v>24.2</v>
      </c>
      <c r="C211" s="52">
        <v>0.67979999999999996</v>
      </c>
      <c r="D211" s="52">
        <v>0.45150000000000001</v>
      </c>
      <c r="E211" s="52">
        <v>0.4577</v>
      </c>
      <c r="F211" s="52">
        <v>0.35089999999999999</v>
      </c>
      <c r="G211" s="52">
        <v>0.35099999999999998</v>
      </c>
      <c r="H211" s="52">
        <v>0.40060000000000001</v>
      </c>
    </row>
    <row r="212" spans="1:8" x14ac:dyDescent="0.25">
      <c r="A212" s="1" t="s">
        <v>29393</v>
      </c>
      <c r="B212" s="14">
        <v>71.989999999999995</v>
      </c>
      <c r="C212" s="52">
        <v>0.312</v>
      </c>
      <c r="D212" s="52">
        <v>0.2056</v>
      </c>
      <c r="E212" s="52">
        <v>0.21870000000000001</v>
      </c>
      <c r="F212" s="52">
        <v>0.19350000000000001</v>
      </c>
      <c r="G212" s="52">
        <v>0.20960000000000001</v>
      </c>
      <c r="H212" s="52">
        <v>0.1139</v>
      </c>
    </row>
    <row r="213" spans="1:8" x14ac:dyDescent="0.25">
      <c r="A213" s="1" t="s">
        <v>19824</v>
      </c>
      <c r="B213" s="14">
        <v>9.3000000000000007</v>
      </c>
      <c r="C213" s="52">
        <v>1.4904999999999999</v>
      </c>
      <c r="D213" s="52">
        <v>1.8971</v>
      </c>
      <c r="E213" s="52">
        <v>2.6429999999999998</v>
      </c>
      <c r="F213" s="52">
        <v>0.31730000000000003</v>
      </c>
      <c r="G213" s="52">
        <v>0.26619999999999999</v>
      </c>
      <c r="H213" s="52">
        <v>0.28210000000000002</v>
      </c>
    </row>
    <row r="214" spans="1:8" x14ac:dyDescent="0.25">
      <c r="A214" s="1" t="s">
        <v>14641</v>
      </c>
      <c r="B214" s="14">
        <v>98.35</v>
      </c>
      <c r="C214" s="52">
        <v>0.2666</v>
      </c>
      <c r="D214" s="52">
        <v>0.1135</v>
      </c>
      <c r="E214" s="52">
        <v>0.1158</v>
      </c>
      <c r="F214" s="52">
        <v>0.11700000000000001</v>
      </c>
      <c r="G214" s="52">
        <v>0.115</v>
      </c>
      <c r="H214" s="52">
        <v>0.1106</v>
      </c>
    </row>
    <row r="215" spans="1:8" x14ac:dyDescent="0.25">
      <c r="A215" s="1" t="s">
        <v>14667</v>
      </c>
      <c r="B215" s="14">
        <v>37.159999999999997</v>
      </c>
      <c r="C215" s="52">
        <v>0.35809999999999997</v>
      </c>
      <c r="D215" s="52">
        <v>0.33139999999999997</v>
      </c>
      <c r="E215" s="52">
        <v>0.27300000000000002</v>
      </c>
      <c r="F215" s="52">
        <v>0.22259999999999999</v>
      </c>
      <c r="G215" s="52">
        <v>0.23469999999999999</v>
      </c>
      <c r="H215" s="52">
        <v>0.29380000000000001</v>
      </c>
    </row>
    <row r="216" spans="1:8" x14ac:dyDescent="0.25">
      <c r="A216" s="1" t="s">
        <v>21441</v>
      </c>
      <c r="B216" s="14">
        <v>101.38</v>
      </c>
      <c r="C216" s="52">
        <v>0.41660000000000003</v>
      </c>
      <c r="D216" s="52">
        <v>0.151</v>
      </c>
      <c r="E216" s="52">
        <v>0.15</v>
      </c>
      <c r="F216" s="52">
        <v>0.1741</v>
      </c>
      <c r="G216" s="52">
        <v>0.18559999999999999</v>
      </c>
      <c r="H216" s="52">
        <v>0.1303</v>
      </c>
    </row>
    <row r="217" spans="1:8" x14ac:dyDescent="0.25">
      <c r="A217" s="1" t="s">
        <v>4017</v>
      </c>
      <c r="B217" s="14">
        <v>28.73</v>
      </c>
      <c r="C217" s="52">
        <v>0.47939999999999999</v>
      </c>
      <c r="D217" s="52">
        <v>0.31630000000000003</v>
      </c>
      <c r="E217" s="52">
        <v>0.32200000000000001</v>
      </c>
      <c r="F217" s="52">
        <v>0.35520000000000002</v>
      </c>
      <c r="G217" s="52">
        <v>0.37790000000000001</v>
      </c>
      <c r="H217" s="52">
        <v>0.4451</v>
      </c>
    </row>
    <row r="218" spans="1:8" x14ac:dyDescent="0.25">
      <c r="A218" s="1" t="s">
        <v>14680</v>
      </c>
      <c r="B218" s="14">
        <v>6.35</v>
      </c>
      <c r="C218" s="52">
        <v>0.47499999999999998</v>
      </c>
      <c r="D218" s="52">
        <v>0.34520000000000001</v>
      </c>
      <c r="E218" s="52">
        <v>0.33100000000000002</v>
      </c>
      <c r="F218" s="52">
        <v>0.33739999999999998</v>
      </c>
      <c r="G218" s="52">
        <v>0.3301</v>
      </c>
      <c r="H218" s="52">
        <v>0.3579</v>
      </c>
    </row>
    <row r="219" spans="1:8" x14ac:dyDescent="0.25">
      <c r="A219" s="1" t="s">
        <v>14684</v>
      </c>
      <c r="B219" s="14">
        <v>5.61</v>
      </c>
      <c r="C219" s="52">
        <v>0.49669999999999997</v>
      </c>
      <c r="D219" s="52">
        <v>0.34350000000000003</v>
      </c>
      <c r="E219" s="52">
        <v>0.35139999999999999</v>
      </c>
      <c r="F219" s="52">
        <v>0.39760000000000001</v>
      </c>
      <c r="G219" s="52">
        <v>0.42709999999999998</v>
      </c>
      <c r="H219" s="52">
        <v>0.52129999999999999</v>
      </c>
    </row>
    <row r="220" spans="1:8" x14ac:dyDescent="0.25">
      <c r="A220" s="1" t="s">
        <v>14622</v>
      </c>
      <c r="B220" s="14">
        <v>87.7</v>
      </c>
      <c r="C220" s="52">
        <v>0.19589999999999999</v>
      </c>
      <c r="D220" s="52">
        <v>0.1094</v>
      </c>
      <c r="E220" s="52">
        <v>0.11</v>
      </c>
      <c r="F220" s="52">
        <v>7.5600000000000001E-2</v>
      </c>
      <c r="G220" s="52">
        <v>6.7199999999999996E-2</v>
      </c>
      <c r="H220" s="52">
        <v>6.9000000000000006E-2</v>
      </c>
    </row>
    <row r="221" spans="1:8" x14ac:dyDescent="0.25">
      <c r="A221" s="1" t="s">
        <v>29333</v>
      </c>
      <c r="B221" s="14">
        <v>111.5</v>
      </c>
      <c r="C221" s="52">
        <v>0.26550000000000001</v>
      </c>
      <c r="D221" s="52">
        <v>0.12230000000000001</v>
      </c>
      <c r="E221" s="52">
        <v>8.7999999999999995E-2</v>
      </c>
      <c r="F221" s="52">
        <v>9.2200000000000004E-2</v>
      </c>
      <c r="G221" s="52">
        <v>9.3799999999999994E-2</v>
      </c>
      <c r="H221" s="52">
        <v>9.8699999999999996E-2</v>
      </c>
    </row>
    <row r="222" spans="1:8" x14ac:dyDescent="0.25">
      <c r="A222" s="1" t="s">
        <v>14621</v>
      </c>
      <c r="B222" s="14">
        <v>109.6</v>
      </c>
      <c r="C222" s="52">
        <v>0.1817</v>
      </c>
      <c r="D222" s="52">
        <v>0.10050000000000001</v>
      </c>
      <c r="E222" s="52">
        <v>9.9199999999999997E-2</v>
      </c>
      <c r="F222" s="52">
        <v>0.1176</v>
      </c>
      <c r="G222" s="52">
        <v>0.12590000000000001</v>
      </c>
      <c r="H222" s="52">
        <v>0.1082</v>
      </c>
    </row>
    <row r="223" spans="1:8" x14ac:dyDescent="0.25">
      <c r="A223" s="1" t="s">
        <v>26430</v>
      </c>
      <c r="B223" s="14">
        <v>3.4</v>
      </c>
      <c r="C223" s="52">
        <v>0.40060000000000001</v>
      </c>
      <c r="D223" s="52">
        <v>0.27460000000000001</v>
      </c>
      <c r="E223" s="52">
        <v>0.3639</v>
      </c>
      <c r="F223" s="52">
        <v>0.31619999999999998</v>
      </c>
      <c r="G223" s="52">
        <v>0.37240000000000001</v>
      </c>
      <c r="H223" s="52">
        <v>0.36830000000000002</v>
      </c>
    </row>
    <row r="224" spans="1:8" x14ac:dyDescent="0.25">
      <c r="A224" s="1" t="s">
        <v>14636</v>
      </c>
      <c r="B224" s="14">
        <v>160.1</v>
      </c>
      <c r="C224" s="52">
        <v>0.245</v>
      </c>
      <c r="D224" s="52">
        <v>0.10100000000000001</v>
      </c>
      <c r="E224" s="52">
        <v>9.6299999999999997E-2</v>
      </c>
      <c r="F224" s="52">
        <v>0.1048</v>
      </c>
      <c r="G224" s="52">
        <v>0.1113</v>
      </c>
      <c r="H224" s="52">
        <v>5.96E-2</v>
      </c>
    </row>
    <row r="225" spans="1:8" x14ac:dyDescent="0.25">
      <c r="A225" s="1" t="s">
        <v>4155</v>
      </c>
      <c r="B225" s="14">
        <v>19.25</v>
      </c>
      <c r="C225" s="52">
        <v>0.61370000000000002</v>
      </c>
      <c r="D225" s="52">
        <v>0.3644</v>
      </c>
      <c r="E225" s="52">
        <v>0.40679999999999999</v>
      </c>
      <c r="F225" s="52">
        <v>0.41499999999999998</v>
      </c>
      <c r="G225" s="52">
        <v>0.42209999999999998</v>
      </c>
      <c r="H225" s="52">
        <v>0.41089999999999999</v>
      </c>
    </row>
    <row r="226" spans="1:8" x14ac:dyDescent="0.25">
      <c r="A226" s="1" t="s">
        <v>4114</v>
      </c>
      <c r="B226" s="14">
        <v>24.3</v>
      </c>
      <c r="C226" s="52">
        <v>0.62419999999999998</v>
      </c>
      <c r="D226" s="52">
        <v>0.35780000000000001</v>
      </c>
      <c r="E226" s="52">
        <v>0.40079999999999999</v>
      </c>
      <c r="F226" s="52">
        <v>0.44569999999999999</v>
      </c>
      <c r="G226" s="52">
        <v>0.43990000000000001</v>
      </c>
      <c r="H226" s="52">
        <v>0.39679999999999999</v>
      </c>
    </row>
    <row r="227" spans="1:8" x14ac:dyDescent="0.25">
      <c r="A227" s="1" t="s">
        <v>4187</v>
      </c>
      <c r="B227" s="14">
        <v>28.83</v>
      </c>
      <c r="C227" s="52">
        <v>0.81930000000000003</v>
      </c>
      <c r="D227" s="52">
        <v>0.44690000000000002</v>
      </c>
      <c r="E227" s="52">
        <v>0.39479999999999998</v>
      </c>
      <c r="F227" s="52">
        <v>0.41710000000000003</v>
      </c>
      <c r="G227" s="52">
        <v>0.44350000000000001</v>
      </c>
      <c r="H227" s="52">
        <v>0.54969999999999997</v>
      </c>
    </row>
    <row r="228" spans="1:8" x14ac:dyDescent="0.25">
      <c r="A228" s="1" t="s">
        <v>14681</v>
      </c>
      <c r="B228" s="14">
        <v>20.53</v>
      </c>
      <c r="C228" s="52">
        <v>0.48349999999999999</v>
      </c>
      <c r="D228" s="52">
        <v>0.2964</v>
      </c>
      <c r="E228" s="52">
        <v>0.29270000000000002</v>
      </c>
      <c r="F228" s="52">
        <v>0.2661</v>
      </c>
      <c r="G228" s="52">
        <v>0.28460000000000002</v>
      </c>
      <c r="H228" s="52">
        <v>0.34289999999999998</v>
      </c>
    </row>
    <row r="229" spans="1:8" x14ac:dyDescent="0.25">
      <c r="A229" s="1" t="s">
        <v>22088</v>
      </c>
      <c r="B229" s="14">
        <v>99</v>
      </c>
      <c r="C229" s="52">
        <v>0.21879999999999999</v>
      </c>
      <c r="D229" s="52">
        <v>0.14169999999999999</v>
      </c>
      <c r="E229" s="52">
        <v>0.13</v>
      </c>
      <c r="F229" s="52">
        <v>0.10290000000000001</v>
      </c>
      <c r="G229" s="52">
        <v>0.1023</v>
      </c>
      <c r="H229" s="52">
        <v>6.7500000000000004E-2</v>
      </c>
    </row>
    <row r="230" spans="1:8" x14ac:dyDescent="0.25">
      <c r="A230" s="1" t="s">
        <v>4192</v>
      </c>
      <c r="B230" s="14">
        <v>23.25</v>
      </c>
      <c r="C230" s="52">
        <v>0.753</v>
      </c>
      <c r="D230" s="52">
        <v>0.39679999999999999</v>
      </c>
      <c r="E230" s="52">
        <v>0.32769999999999999</v>
      </c>
      <c r="F230" s="52">
        <v>0.25669999999999998</v>
      </c>
      <c r="G230" s="52">
        <v>0.28299999999999997</v>
      </c>
      <c r="H230" s="52">
        <v>0.25769999999999998</v>
      </c>
    </row>
    <row r="231" spans="1:8" x14ac:dyDescent="0.25">
      <c r="A231" s="1" t="s">
        <v>4196</v>
      </c>
      <c r="B231" s="14">
        <v>37.97</v>
      </c>
      <c r="C231" s="52">
        <v>0.69589999999999996</v>
      </c>
      <c r="D231" s="52">
        <v>0.48270000000000002</v>
      </c>
      <c r="E231" s="52">
        <v>0.1696</v>
      </c>
      <c r="F231" s="52">
        <v>8.4900000000000003E-2</v>
      </c>
      <c r="G231" s="52">
        <v>8.7599999999999997E-2</v>
      </c>
      <c r="H231" s="52">
        <v>8.3199999999999996E-2</v>
      </c>
    </row>
    <row r="232" spans="1:8" x14ac:dyDescent="0.25">
      <c r="A232" s="1" t="s">
        <v>14728</v>
      </c>
      <c r="B232" s="14">
        <v>4.84</v>
      </c>
      <c r="C232" s="52">
        <v>0.94259999999999999</v>
      </c>
      <c r="D232" s="52">
        <v>0.43859999999999999</v>
      </c>
      <c r="E232" s="52">
        <v>0.38479999999999998</v>
      </c>
      <c r="F232" s="52">
        <v>0.30380000000000001</v>
      </c>
      <c r="G232" s="52">
        <v>0.29339999999999999</v>
      </c>
      <c r="H232" s="52">
        <v>0.32519999999999999</v>
      </c>
    </row>
    <row r="233" spans="1:8" x14ac:dyDescent="0.25">
      <c r="A233" s="1" t="s">
        <v>14710</v>
      </c>
      <c r="B233" s="14">
        <v>33.85</v>
      </c>
      <c r="C233" s="52">
        <v>0.68640000000000001</v>
      </c>
      <c r="D233" s="52">
        <v>0.42120000000000002</v>
      </c>
      <c r="E233" s="52">
        <v>0.39839999999999998</v>
      </c>
      <c r="F233" s="52">
        <v>0.33460000000000001</v>
      </c>
      <c r="G233" s="52">
        <v>0.38579999999999998</v>
      </c>
      <c r="H233" s="52">
        <v>0.45069999999999999</v>
      </c>
    </row>
    <row r="234" spans="1:8" x14ac:dyDescent="0.25">
      <c r="A234" s="1" t="s">
        <v>4206</v>
      </c>
      <c r="B234" s="14">
        <v>15.65</v>
      </c>
      <c r="C234" s="52">
        <v>0.82620000000000005</v>
      </c>
      <c r="D234" s="52">
        <v>0.46129999999999999</v>
      </c>
      <c r="E234" s="52">
        <v>0.48899999999999999</v>
      </c>
      <c r="F234" s="52">
        <v>0.38059999999999999</v>
      </c>
      <c r="G234" s="52">
        <v>0.3422</v>
      </c>
      <c r="H234" s="52">
        <v>0.43630000000000002</v>
      </c>
    </row>
    <row r="235" spans="1:8" x14ac:dyDescent="0.25">
      <c r="A235" s="1" t="s">
        <v>14725</v>
      </c>
      <c r="B235" s="14">
        <v>4.67</v>
      </c>
      <c r="C235" s="52">
        <v>0.92930000000000001</v>
      </c>
      <c r="D235" s="52">
        <v>0.58889999999999998</v>
      </c>
      <c r="E235" s="52">
        <v>0.47139999999999999</v>
      </c>
      <c r="F235" s="52">
        <v>0.50060000000000004</v>
      </c>
      <c r="G235" s="52">
        <v>0.51319999999999999</v>
      </c>
      <c r="H235" s="52">
        <v>0.64890000000000003</v>
      </c>
    </row>
    <row r="236" spans="1:8" x14ac:dyDescent="0.25">
      <c r="A236" s="1" t="s">
        <v>9656</v>
      </c>
      <c r="B236" s="14">
        <v>43.08</v>
      </c>
      <c r="C236" s="52">
        <v>0.64429999999999998</v>
      </c>
      <c r="D236" s="52">
        <v>0.4274</v>
      </c>
      <c r="E236" s="52">
        <v>0.48220000000000002</v>
      </c>
      <c r="F236" s="52">
        <v>0.36480000000000001</v>
      </c>
      <c r="G236" s="52">
        <v>0.41260000000000002</v>
      </c>
      <c r="H236" s="52">
        <v>0.53220000000000001</v>
      </c>
    </row>
    <row r="237" spans="1:8" x14ac:dyDescent="0.25">
      <c r="A237" s="1" t="s">
        <v>14729</v>
      </c>
      <c r="B237" s="14">
        <v>2.4700000000000002</v>
      </c>
      <c r="C237" s="52">
        <v>0.87619999999999998</v>
      </c>
      <c r="D237" s="52">
        <v>0.56789999999999996</v>
      </c>
      <c r="E237" s="52">
        <v>0.62339999999999995</v>
      </c>
      <c r="F237" s="52">
        <v>0.58020000000000005</v>
      </c>
      <c r="G237" s="52">
        <v>0.53139999999999998</v>
      </c>
      <c r="H237" s="52">
        <v>0.67230000000000001</v>
      </c>
    </row>
    <row r="238" spans="1:8" x14ac:dyDescent="0.25">
      <c r="A238" s="1" t="s">
        <v>14670</v>
      </c>
      <c r="B238" s="14">
        <v>117.99</v>
      </c>
      <c r="C238" s="52">
        <v>0.35589999999999999</v>
      </c>
      <c r="D238" s="52">
        <v>0.22650000000000001</v>
      </c>
      <c r="E238" s="52">
        <v>0.17030000000000001</v>
      </c>
      <c r="F238" s="52">
        <v>0.21</v>
      </c>
      <c r="G238" s="52">
        <v>0.17330000000000001</v>
      </c>
      <c r="H238" s="52">
        <v>0.18010000000000001</v>
      </c>
    </row>
    <row r="239" spans="1:8" x14ac:dyDescent="0.25">
      <c r="A239" s="1" t="s">
        <v>13985</v>
      </c>
      <c r="B239" s="14">
        <v>108.28</v>
      </c>
      <c r="C239" s="52">
        <v>0.53220000000000001</v>
      </c>
      <c r="D239" s="52">
        <v>0.52159999999999995</v>
      </c>
      <c r="E239" s="52">
        <v>0.5544</v>
      </c>
      <c r="F239" s="52">
        <v>0.5665</v>
      </c>
      <c r="G239" s="52">
        <v>0.62680000000000002</v>
      </c>
      <c r="H239" s="52">
        <v>0.745</v>
      </c>
    </row>
    <row r="240" spans="1:8" x14ac:dyDescent="0.25">
      <c r="A240" s="1" t="s">
        <v>14689</v>
      </c>
      <c r="B240" s="14">
        <v>106.59</v>
      </c>
      <c r="C240" s="52">
        <v>0.49709999999999999</v>
      </c>
      <c r="D240" s="52">
        <v>0.1409</v>
      </c>
      <c r="E240" s="52">
        <v>0.14249999999999999</v>
      </c>
      <c r="F240" s="52">
        <v>0.1065</v>
      </c>
      <c r="G240" s="52">
        <v>0.1186</v>
      </c>
      <c r="H240" s="52">
        <v>0.13070000000000001</v>
      </c>
    </row>
    <row r="241" spans="1:8" x14ac:dyDescent="0.25">
      <c r="A241" s="1" t="s">
        <v>29398</v>
      </c>
      <c r="B241" s="14">
        <v>57.49</v>
      </c>
      <c r="C241" s="52">
        <v>0.47910000000000003</v>
      </c>
      <c r="D241" s="52">
        <v>0.29380000000000001</v>
      </c>
      <c r="E241" s="52">
        <v>0.30449999999999999</v>
      </c>
      <c r="F241" s="52">
        <v>0.30919999999999997</v>
      </c>
      <c r="G241" s="52">
        <v>0.31669999999999998</v>
      </c>
      <c r="H241" s="52">
        <v>0.41760000000000003</v>
      </c>
    </row>
    <row r="242" spans="1:8" x14ac:dyDescent="0.25">
      <c r="A242" s="1" t="s">
        <v>15273</v>
      </c>
      <c r="B242" s="14">
        <v>102.24</v>
      </c>
      <c r="C242" s="52">
        <v>0.28070000000000001</v>
      </c>
      <c r="D242" s="52">
        <v>0.1075</v>
      </c>
      <c r="E242" s="52">
        <v>9.74E-2</v>
      </c>
      <c r="F242" s="52">
        <v>9.5799999999999996E-2</v>
      </c>
      <c r="G242" s="52">
        <v>9.1700000000000004E-2</v>
      </c>
      <c r="H242" s="52">
        <v>6.7699999999999996E-2</v>
      </c>
    </row>
    <row r="243" spans="1:8" x14ac:dyDescent="0.25">
      <c r="A243" s="1" t="s">
        <v>15303</v>
      </c>
      <c r="B243" s="14">
        <v>55.4</v>
      </c>
      <c r="C243" s="52">
        <v>1.6606000000000001</v>
      </c>
      <c r="D243" s="52">
        <v>2.2679999999999998</v>
      </c>
      <c r="E243" s="52">
        <v>3.2162999999999999</v>
      </c>
      <c r="F243" s="52">
        <v>0.26440000000000002</v>
      </c>
      <c r="G243" s="52">
        <v>0.27229999999999999</v>
      </c>
      <c r="H243" s="52">
        <v>0.35120000000000001</v>
      </c>
    </row>
    <row r="244" spans="1:8" x14ac:dyDescent="0.25">
      <c r="A244" s="1" t="s">
        <v>4326</v>
      </c>
      <c r="B244" s="14">
        <v>32.909999999999997</v>
      </c>
      <c r="C244" s="52">
        <v>0.51439999999999997</v>
      </c>
      <c r="D244" s="52">
        <v>0.30890000000000001</v>
      </c>
      <c r="E244" s="52">
        <v>0.31019999999999998</v>
      </c>
      <c r="F244" s="52">
        <v>0.2087</v>
      </c>
      <c r="G244" s="52">
        <v>0.2356</v>
      </c>
      <c r="H244" s="52">
        <v>0.23769999999999999</v>
      </c>
    </row>
    <row r="245" spans="1:8" x14ac:dyDescent="0.25">
      <c r="A245" s="1" t="s">
        <v>23314</v>
      </c>
      <c r="B245" s="14">
        <v>10</v>
      </c>
      <c r="C245" s="52">
        <v>0.23769999999999999</v>
      </c>
      <c r="D245" s="52">
        <v>0.49580000000000002</v>
      </c>
      <c r="E245" s="52">
        <v>0.48480000000000001</v>
      </c>
      <c r="F245" s="52">
        <v>0.42020000000000002</v>
      </c>
      <c r="G245" s="52">
        <v>0.43890000000000001</v>
      </c>
      <c r="H245" s="52">
        <v>0.53569999999999995</v>
      </c>
    </row>
    <row r="246" spans="1:8" x14ac:dyDescent="0.25">
      <c r="A246" s="1" t="s">
        <v>13986</v>
      </c>
      <c r="B246" s="14">
        <v>3.91</v>
      </c>
      <c r="C246" s="52">
        <v>0.90059999999999996</v>
      </c>
      <c r="D246" s="52">
        <v>0.57250000000000001</v>
      </c>
      <c r="E246" s="52">
        <v>0.5454</v>
      </c>
      <c r="F246" s="52">
        <v>0.48449999999999999</v>
      </c>
      <c r="G246" s="52">
        <v>0.56110000000000004</v>
      </c>
      <c r="H246" s="52">
        <v>0.36359999999999998</v>
      </c>
    </row>
    <row r="247" spans="1:8" x14ac:dyDescent="0.25">
      <c r="A247" s="1" t="s">
        <v>15268</v>
      </c>
      <c r="B247" s="14">
        <v>81.97</v>
      </c>
      <c r="C247" s="52">
        <v>2.5973999999999999</v>
      </c>
      <c r="D247" s="52">
        <v>3.5596000000000001</v>
      </c>
      <c r="E247" s="52">
        <v>5.0481999999999996</v>
      </c>
      <c r="F247" s="52">
        <v>0.41020000000000001</v>
      </c>
      <c r="G247" s="52">
        <v>0.43049999999999999</v>
      </c>
      <c r="H247" s="52">
        <v>0.5353</v>
      </c>
    </row>
    <row r="248" spans="1:8" x14ac:dyDescent="0.25">
      <c r="A248" s="1" t="s">
        <v>14634</v>
      </c>
      <c r="B248" s="14">
        <v>130.59</v>
      </c>
      <c r="C248" s="52">
        <v>0.26240000000000002</v>
      </c>
      <c r="D248" s="52">
        <v>0.13370000000000001</v>
      </c>
      <c r="E248" s="52">
        <v>0.17050000000000001</v>
      </c>
      <c r="F248" s="52">
        <v>0.20219999999999999</v>
      </c>
      <c r="G248" s="52">
        <v>0.1719</v>
      </c>
      <c r="H248" s="52">
        <v>0.12620000000000001</v>
      </c>
    </row>
    <row r="249" spans="1:8" x14ac:dyDescent="0.25">
      <c r="A249" s="1" t="s">
        <v>14649</v>
      </c>
      <c r="B249" s="14">
        <v>85.2</v>
      </c>
      <c r="C249" s="52">
        <v>0.29780000000000001</v>
      </c>
      <c r="D249" s="52">
        <v>0.13109999999999999</v>
      </c>
      <c r="E249" s="52">
        <v>0.13170000000000001</v>
      </c>
      <c r="F249" s="52">
        <v>0.1014</v>
      </c>
      <c r="G249" s="52">
        <v>0.11700000000000001</v>
      </c>
      <c r="H249" s="52">
        <v>9.8900000000000002E-2</v>
      </c>
    </row>
    <row r="250" spans="1:8" x14ac:dyDescent="0.25">
      <c r="A250" s="1" t="s">
        <v>9658</v>
      </c>
      <c r="B250" s="14">
        <v>23.96</v>
      </c>
      <c r="C250" s="52">
        <v>1.5749</v>
      </c>
      <c r="D250" s="52">
        <v>2.0219999999999998</v>
      </c>
      <c r="E250" s="52">
        <v>0.36509999999999998</v>
      </c>
      <c r="F250" s="52">
        <v>0.38119999999999998</v>
      </c>
      <c r="G250" s="52">
        <v>0.30909999999999999</v>
      </c>
      <c r="H250" s="52">
        <v>0.37669999999999998</v>
      </c>
    </row>
    <row r="251" spans="1:8" x14ac:dyDescent="0.25">
      <c r="A251" s="1" t="s">
        <v>14714</v>
      </c>
      <c r="B251" s="14">
        <v>6.23</v>
      </c>
      <c r="C251" s="52">
        <v>0.77749999999999997</v>
      </c>
      <c r="D251" s="52">
        <v>0.52659999999999996</v>
      </c>
      <c r="E251" s="52">
        <v>0.52680000000000005</v>
      </c>
      <c r="F251" s="52">
        <v>0.38400000000000001</v>
      </c>
      <c r="G251" s="52">
        <v>0.34310000000000002</v>
      </c>
      <c r="H251" s="52">
        <v>0.36180000000000001</v>
      </c>
    </row>
    <row r="252" spans="1:8" x14ac:dyDescent="0.25">
      <c r="A252" s="1" t="s">
        <v>23920</v>
      </c>
      <c r="B252" s="14">
        <v>2320</v>
      </c>
      <c r="C252" s="52">
        <v>0.45469999999999999</v>
      </c>
      <c r="D252" s="52">
        <v>0.2271</v>
      </c>
      <c r="E252" s="52">
        <v>0.23319999999999999</v>
      </c>
      <c r="F252" s="52">
        <v>0.2036</v>
      </c>
      <c r="G252" s="52">
        <v>0.22739999999999999</v>
      </c>
      <c r="H252" s="52">
        <v>0.27289999999999998</v>
      </c>
    </row>
    <row r="253" spans="1:8" x14ac:dyDescent="0.25">
      <c r="A253" s="1" t="s">
        <v>29387</v>
      </c>
      <c r="B253" s="14">
        <v>3.9</v>
      </c>
      <c r="C253" s="52">
        <v>2.2965</v>
      </c>
      <c r="D253" s="52">
        <v>2.9777999999999998</v>
      </c>
      <c r="E253" s="52">
        <v>3.0268000000000002</v>
      </c>
      <c r="F253" s="52">
        <v>0.76029999999999998</v>
      </c>
      <c r="G253" s="52">
        <v>0.35160000000000002</v>
      </c>
      <c r="H253" s="52">
        <v>0.47370000000000001</v>
      </c>
    </row>
    <row r="254" spans="1:8" x14ac:dyDescent="0.25">
      <c r="A254" s="1" t="s">
        <v>15275</v>
      </c>
      <c r="B254" s="14">
        <v>16.899999999999999</v>
      </c>
      <c r="C254" s="52">
        <v>2.2412999999999998</v>
      </c>
      <c r="D254" s="52">
        <v>3.0966</v>
      </c>
      <c r="E254" s="52">
        <v>2.7385000000000002</v>
      </c>
      <c r="F254" s="52">
        <v>0.89370000000000005</v>
      </c>
      <c r="G254" s="52">
        <v>0.56999999999999995</v>
      </c>
      <c r="H254" s="52">
        <v>0.77300000000000002</v>
      </c>
    </row>
    <row r="255" spans="1:8" x14ac:dyDescent="0.25">
      <c r="A255" s="1" t="s">
        <v>29378</v>
      </c>
      <c r="B255" s="14">
        <v>6.87</v>
      </c>
      <c r="C255" s="52">
        <v>0.68400000000000005</v>
      </c>
      <c r="D255" s="52">
        <v>0.53620000000000001</v>
      </c>
      <c r="E255" s="52">
        <v>0.46960000000000002</v>
      </c>
      <c r="F255" s="52">
        <v>0.40110000000000001</v>
      </c>
      <c r="G255" s="52">
        <v>0.4254</v>
      </c>
      <c r="H255" s="52">
        <v>0.53959999999999997</v>
      </c>
    </row>
    <row r="256" spans="1:8" x14ac:dyDescent="0.25">
      <c r="A256" s="1" t="s">
        <v>9660</v>
      </c>
      <c r="B256" s="14">
        <v>20.399999999999999</v>
      </c>
      <c r="C256" s="52">
        <v>0.74680000000000002</v>
      </c>
      <c r="D256" s="52">
        <v>0.40429999999999999</v>
      </c>
      <c r="E256" s="52">
        <v>0.38159999999999999</v>
      </c>
      <c r="F256" s="52">
        <v>0.3296</v>
      </c>
      <c r="G256" s="52">
        <v>0.31909999999999999</v>
      </c>
      <c r="H256" s="52">
        <v>0.3422</v>
      </c>
    </row>
    <row r="257" spans="1:8" x14ac:dyDescent="0.25">
      <c r="A257" s="1" t="s">
        <v>9662</v>
      </c>
      <c r="B257" s="14">
        <v>13.97</v>
      </c>
      <c r="C257" s="52">
        <v>0.7167</v>
      </c>
      <c r="D257" s="52">
        <v>0.33679999999999999</v>
      </c>
      <c r="E257" s="52">
        <v>0.25319999999999998</v>
      </c>
      <c r="F257" s="52">
        <v>0.2281</v>
      </c>
      <c r="G257" s="52">
        <v>0.25719999999999998</v>
      </c>
      <c r="H257" s="52">
        <v>0.1993</v>
      </c>
    </row>
    <row r="258" spans="1:8" x14ac:dyDescent="0.25">
      <c r="A258" s="1" t="s">
        <v>4446</v>
      </c>
      <c r="B258" s="14">
        <v>20.3</v>
      </c>
      <c r="C258" s="52">
        <v>0.67859999999999998</v>
      </c>
      <c r="D258" s="52">
        <v>0.41849999999999998</v>
      </c>
      <c r="E258" s="52">
        <v>0.43769999999999998</v>
      </c>
      <c r="F258" s="52">
        <v>0.41620000000000001</v>
      </c>
      <c r="G258" s="52">
        <v>0.4047</v>
      </c>
      <c r="H258" s="52">
        <v>0.5101</v>
      </c>
    </row>
    <row r="259" spans="1:8" x14ac:dyDescent="0.25">
      <c r="A259" s="1" t="s">
        <v>15305</v>
      </c>
      <c r="B259" s="14">
        <v>46.58</v>
      </c>
      <c r="C259" s="52">
        <v>3.2389000000000001</v>
      </c>
      <c r="D259" s="52">
        <v>4.5052000000000003</v>
      </c>
      <c r="E259" s="52">
        <v>6.4055</v>
      </c>
      <c r="F259" s="52">
        <v>0.3392</v>
      </c>
      <c r="G259" s="52">
        <v>0.38200000000000001</v>
      </c>
      <c r="H259" s="52">
        <v>0.46529999999999999</v>
      </c>
    </row>
    <row r="260" spans="1:8" x14ac:dyDescent="0.25">
      <c r="A260" s="1" t="s">
        <v>22089</v>
      </c>
      <c r="B260" s="14">
        <v>16.25</v>
      </c>
      <c r="C260" s="52">
        <v>0.46529999999999999</v>
      </c>
      <c r="D260" s="52">
        <v>0.41399999999999998</v>
      </c>
      <c r="E260" s="52">
        <v>0.45600000000000002</v>
      </c>
      <c r="F260" s="52">
        <v>0.46510000000000001</v>
      </c>
      <c r="G260" s="52">
        <v>0.48409999999999997</v>
      </c>
      <c r="H260" s="52">
        <v>0.48909999999999998</v>
      </c>
    </row>
    <row r="261" spans="1:8" x14ac:dyDescent="0.25">
      <c r="A261" s="1" t="s">
        <v>4510</v>
      </c>
      <c r="B261" s="14">
        <v>21.35</v>
      </c>
      <c r="C261" s="52">
        <v>0.68169999999999997</v>
      </c>
      <c r="D261" s="52">
        <v>0.48070000000000002</v>
      </c>
      <c r="E261" s="52">
        <v>0.52270000000000005</v>
      </c>
      <c r="F261" s="52">
        <v>0.43099999999999999</v>
      </c>
      <c r="G261" s="52">
        <v>0.3785</v>
      </c>
      <c r="H261" s="52">
        <v>0.43090000000000001</v>
      </c>
    </row>
    <row r="262" spans="1:8" x14ac:dyDescent="0.25">
      <c r="A262" s="1" t="s">
        <v>14635</v>
      </c>
      <c r="B262" s="14">
        <v>10.48</v>
      </c>
      <c r="C262" s="52">
        <v>0.22550000000000001</v>
      </c>
      <c r="D262" s="52">
        <v>0.1082</v>
      </c>
      <c r="E262" s="52">
        <v>7.0499999999999993E-2</v>
      </c>
      <c r="F262" s="52">
        <v>6.7199999999999996E-2</v>
      </c>
      <c r="G262" s="52">
        <v>6.0600000000000001E-2</v>
      </c>
      <c r="H262" s="52">
        <v>2.1899999999999999E-2</v>
      </c>
    </row>
    <row r="263" spans="1:8" x14ac:dyDescent="0.25">
      <c r="A263" s="1" t="s">
        <v>4568</v>
      </c>
      <c r="B263" s="14">
        <v>15.4</v>
      </c>
      <c r="C263" s="52">
        <v>0.73640000000000005</v>
      </c>
      <c r="D263" s="52">
        <v>0.47010000000000002</v>
      </c>
      <c r="E263" s="52">
        <v>0.47699999999999998</v>
      </c>
      <c r="F263" s="52">
        <v>0.39460000000000001</v>
      </c>
      <c r="G263" s="52">
        <v>0.41060000000000002</v>
      </c>
      <c r="H263" s="52">
        <v>0.48799999999999999</v>
      </c>
    </row>
    <row r="264" spans="1:8" x14ac:dyDescent="0.25">
      <c r="A264" s="1" t="s">
        <v>7068</v>
      </c>
      <c r="B264" s="14">
        <v>18.8</v>
      </c>
      <c r="C264" s="52">
        <v>0.48370000000000002</v>
      </c>
      <c r="D264" s="52">
        <v>0.30599999999999999</v>
      </c>
      <c r="E264" s="52">
        <v>0.31909999999999999</v>
      </c>
      <c r="F264" s="52">
        <v>0.33229999999999998</v>
      </c>
      <c r="G264" s="52">
        <v>0.27989999999999998</v>
      </c>
      <c r="H264" s="52">
        <v>0.32019999999999998</v>
      </c>
    </row>
    <row r="265" spans="1:8" x14ac:dyDescent="0.25">
      <c r="A265" s="1" t="s">
        <v>15306</v>
      </c>
      <c r="B265" s="14">
        <v>52.3</v>
      </c>
      <c r="C265" s="52">
        <v>4.0259999999999998</v>
      </c>
      <c r="D265" s="52">
        <v>5.5648999999999997</v>
      </c>
      <c r="E265" s="52">
        <v>7.9127000000000001</v>
      </c>
      <c r="F265" s="52">
        <v>0.36349999999999999</v>
      </c>
      <c r="G265" s="52">
        <v>0.38450000000000001</v>
      </c>
      <c r="H265" s="52">
        <v>0.37130000000000002</v>
      </c>
    </row>
    <row r="266" spans="1:8" x14ac:dyDescent="0.25">
      <c r="A266" s="1" t="s">
        <v>29337</v>
      </c>
      <c r="B266" s="14">
        <v>26</v>
      </c>
      <c r="C266" s="52">
        <v>2.3151000000000002</v>
      </c>
      <c r="D266" s="52">
        <v>2.6764999999999999</v>
      </c>
      <c r="E266" s="52">
        <v>3.4927999999999999</v>
      </c>
      <c r="F266" s="52">
        <v>4.4107000000000003</v>
      </c>
      <c r="G266" s="52">
        <v>5.5229999999999997</v>
      </c>
      <c r="H266" s="52">
        <v>7.6313000000000004</v>
      </c>
    </row>
    <row r="267" spans="1:8" x14ac:dyDescent="0.25">
      <c r="A267" s="1" t="s">
        <v>29354</v>
      </c>
      <c r="B267" s="14">
        <v>284</v>
      </c>
      <c r="C267" s="52">
        <v>0.2656</v>
      </c>
      <c r="D267" s="52">
        <v>0.154</v>
      </c>
      <c r="E267" s="52">
        <v>0.15090000000000001</v>
      </c>
      <c r="F267" s="52">
        <v>0.12139999999999999</v>
      </c>
      <c r="G267" s="52">
        <v>0.14430000000000001</v>
      </c>
      <c r="H267" s="52">
        <v>0.11609999999999999</v>
      </c>
    </row>
    <row r="268" spans="1:8" x14ac:dyDescent="0.25">
      <c r="A268" s="1" t="s">
        <v>4576</v>
      </c>
      <c r="B268" s="14">
        <v>49.39</v>
      </c>
      <c r="C268" s="52">
        <v>0.68420000000000003</v>
      </c>
      <c r="D268" s="52">
        <v>0.35270000000000001</v>
      </c>
      <c r="E268" s="52">
        <v>0.33179999999999998</v>
      </c>
      <c r="F268" s="52">
        <v>0.34520000000000001</v>
      </c>
      <c r="G268" s="52">
        <v>0.40179999999999999</v>
      </c>
      <c r="H268" s="52">
        <v>0.47310000000000002</v>
      </c>
    </row>
    <row r="269" spans="1:8" x14ac:dyDescent="0.25">
      <c r="A269" s="1" t="s">
        <v>26429</v>
      </c>
      <c r="B269" s="14">
        <v>56.85</v>
      </c>
      <c r="C269" s="52">
        <v>2.6406999999999998</v>
      </c>
      <c r="D269" s="52">
        <v>3.5758000000000001</v>
      </c>
      <c r="E269" s="52">
        <v>5.0514000000000001</v>
      </c>
      <c r="F269" s="52">
        <v>0.40560000000000002</v>
      </c>
      <c r="G269" s="52">
        <v>0.45379999999999998</v>
      </c>
      <c r="H269" s="52">
        <v>0.61580000000000001</v>
      </c>
    </row>
    <row r="270" spans="1:8" x14ac:dyDescent="0.25">
      <c r="A270" s="1" t="s">
        <v>4614</v>
      </c>
      <c r="B270" s="14">
        <v>15.05</v>
      </c>
      <c r="C270" s="52">
        <v>0.4304</v>
      </c>
      <c r="D270" s="52">
        <v>0.33350000000000002</v>
      </c>
      <c r="E270" s="52">
        <v>0.38540000000000002</v>
      </c>
      <c r="F270" s="52">
        <v>0.38400000000000001</v>
      </c>
      <c r="G270" s="52">
        <v>0.4128</v>
      </c>
      <c r="H270" s="52">
        <v>0.43980000000000002</v>
      </c>
    </row>
    <row r="271" spans="1:8" x14ac:dyDescent="0.25">
      <c r="A271" s="1" t="s">
        <v>13987</v>
      </c>
      <c r="B271" s="14">
        <v>2.4700000000000002</v>
      </c>
      <c r="C271" s="52">
        <v>0.80089999999999995</v>
      </c>
      <c r="D271" s="52">
        <v>0.67969999999999997</v>
      </c>
      <c r="E271" s="52">
        <v>0.51990000000000003</v>
      </c>
      <c r="F271" s="52">
        <v>0.52359999999999995</v>
      </c>
      <c r="G271" s="52">
        <v>0.52390000000000003</v>
      </c>
      <c r="H271" s="52">
        <v>0.53910000000000002</v>
      </c>
    </row>
    <row r="272" spans="1:8" x14ac:dyDescent="0.25">
      <c r="A272" s="1" t="s">
        <v>14716</v>
      </c>
      <c r="B272" s="14">
        <v>2.96</v>
      </c>
      <c r="C272" s="52">
        <v>0.79279999999999995</v>
      </c>
      <c r="D272" s="52">
        <v>0.87470000000000003</v>
      </c>
      <c r="E272" s="52">
        <v>0.59650000000000003</v>
      </c>
      <c r="F272" s="52">
        <v>0.54800000000000004</v>
      </c>
      <c r="G272" s="52">
        <v>0.4728</v>
      </c>
      <c r="H272" s="52">
        <v>0.43059999999999998</v>
      </c>
    </row>
    <row r="273" spans="1:8" x14ac:dyDescent="0.25">
      <c r="A273" s="1" t="s">
        <v>13988</v>
      </c>
      <c r="B273" s="14">
        <v>42.14</v>
      </c>
      <c r="C273" s="52">
        <v>0.47089999999999999</v>
      </c>
      <c r="D273" s="52">
        <v>0.29060000000000002</v>
      </c>
      <c r="E273" s="52">
        <v>0.27739999999999998</v>
      </c>
      <c r="F273" s="52">
        <v>0.2356</v>
      </c>
      <c r="G273" s="52">
        <v>0.20519999999999999</v>
      </c>
      <c r="H273" s="52">
        <v>0.21360000000000001</v>
      </c>
    </row>
    <row r="274" spans="1:8" x14ac:dyDescent="0.25">
      <c r="A274" s="1" t="s">
        <v>29379</v>
      </c>
      <c r="B274" s="14">
        <v>20.149999999999999</v>
      </c>
      <c r="C274" s="52">
        <v>1.9907999999999999</v>
      </c>
      <c r="D274" s="52">
        <v>2.4249999999999998</v>
      </c>
      <c r="E274" s="52">
        <v>2.6179000000000001</v>
      </c>
      <c r="F274" s="52">
        <v>0.96250000000000002</v>
      </c>
      <c r="G274" s="52">
        <v>0.38440000000000002</v>
      </c>
      <c r="H274" s="52">
        <v>0.47039999999999998</v>
      </c>
    </row>
    <row r="275" spans="1:8" x14ac:dyDescent="0.25">
      <c r="A275" s="1" t="s">
        <v>26440</v>
      </c>
      <c r="B275" s="14">
        <v>86.1</v>
      </c>
      <c r="C275" s="52">
        <v>0.3518</v>
      </c>
      <c r="D275" s="52">
        <v>0.1968</v>
      </c>
      <c r="E275" s="52">
        <v>0.17860000000000001</v>
      </c>
      <c r="F275" s="52">
        <v>0.16159999999999999</v>
      </c>
      <c r="G275" s="52">
        <v>0.1603</v>
      </c>
      <c r="H275" s="52">
        <v>0.1188</v>
      </c>
    </row>
    <row r="276" spans="1:8" x14ac:dyDescent="0.25">
      <c r="A276" s="1" t="s">
        <v>14664</v>
      </c>
      <c r="B276" s="14">
        <v>106.8</v>
      </c>
      <c r="C276" s="52">
        <v>0.37869999999999998</v>
      </c>
      <c r="D276" s="52">
        <v>0.1419</v>
      </c>
      <c r="E276" s="52">
        <v>0.13900000000000001</v>
      </c>
      <c r="F276" s="52">
        <v>0.13339999999999999</v>
      </c>
      <c r="G276" s="52">
        <v>0.15870000000000001</v>
      </c>
      <c r="H276" s="52">
        <v>0.1346</v>
      </c>
    </row>
    <row r="277" spans="1:8" x14ac:dyDescent="0.25">
      <c r="A277" s="1" t="s">
        <v>14696</v>
      </c>
      <c r="B277" s="14">
        <v>22.77</v>
      </c>
      <c r="C277" s="52">
        <v>0.59970000000000001</v>
      </c>
      <c r="D277" s="52">
        <v>0.35039999999999999</v>
      </c>
      <c r="E277" s="52">
        <v>0.2984</v>
      </c>
      <c r="F277" s="52">
        <v>0.26579999999999998</v>
      </c>
      <c r="G277" s="52">
        <v>0.2697</v>
      </c>
      <c r="H277" s="52">
        <v>0.32200000000000001</v>
      </c>
    </row>
    <row r="278" spans="1:8" x14ac:dyDescent="0.25">
      <c r="A278" s="1" t="s">
        <v>14657</v>
      </c>
      <c r="B278" s="14">
        <v>86.05</v>
      </c>
      <c r="C278" s="52">
        <v>0.27910000000000001</v>
      </c>
      <c r="D278" s="52">
        <v>0.1144</v>
      </c>
      <c r="E278" s="52">
        <v>8.2799999999999999E-2</v>
      </c>
      <c r="F278" s="52">
        <v>8.1100000000000005E-2</v>
      </c>
      <c r="G278" s="52">
        <v>7.0300000000000001E-2</v>
      </c>
      <c r="H278" s="52">
        <v>7.6100000000000001E-2</v>
      </c>
    </row>
    <row r="279" spans="1:8" x14ac:dyDescent="0.25">
      <c r="A279" s="1" t="s">
        <v>4617</v>
      </c>
      <c r="B279" s="14">
        <v>76.42</v>
      </c>
      <c r="C279" s="52">
        <v>0.51129999999999998</v>
      </c>
      <c r="D279" s="52">
        <v>0.3866</v>
      </c>
      <c r="E279" s="52">
        <v>0.32279999999999998</v>
      </c>
      <c r="F279" s="52">
        <v>0.33189999999999997</v>
      </c>
      <c r="G279" s="52">
        <v>0.28860000000000002</v>
      </c>
      <c r="H279" s="52">
        <v>0.317</v>
      </c>
    </row>
    <row r="280" spans="1:8" x14ac:dyDescent="0.25">
      <c r="A280" s="1" t="s">
        <v>4729</v>
      </c>
      <c r="B280" s="14">
        <v>28.81</v>
      </c>
      <c r="C280" s="52">
        <v>0.75249999999999995</v>
      </c>
      <c r="D280" s="52">
        <v>0.39950000000000002</v>
      </c>
      <c r="E280" s="52">
        <v>0.43780000000000002</v>
      </c>
      <c r="F280" s="52">
        <v>0.3276</v>
      </c>
      <c r="G280" s="52">
        <v>0.32990000000000003</v>
      </c>
      <c r="H280" s="52">
        <v>0.39090000000000003</v>
      </c>
    </row>
    <row r="281" spans="1:8" x14ac:dyDescent="0.25">
      <c r="A281" s="1" t="s">
        <v>26</v>
      </c>
      <c r="B281" s="14">
        <v>28.12</v>
      </c>
      <c r="C281" s="52">
        <v>0.71579999999999999</v>
      </c>
      <c r="D281" s="52">
        <v>0.39760000000000001</v>
      </c>
      <c r="E281" s="52">
        <v>0.44130000000000003</v>
      </c>
      <c r="F281" s="52">
        <v>0.3574</v>
      </c>
      <c r="G281" s="52">
        <v>0.35780000000000001</v>
      </c>
      <c r="H281" s="52">
        <v>0.43830000000000002</v>
      </c>
    </row>
    <row r="282" spans="1:8" x14ac:dyDescent="0.25">
      <c r="A282" s="1" t="s">
        <v>15300</v>
      </c>
      <c r="B282" s="14">
        <v>48.71</v>
      </c>
      <c r="C282" s="52">
        <v>1.4597</v>
      </c>
      <c r="D282" s="52">
        <v>1.9993000000000001</v>
      </c>
      <c r="E282" s="52">
        <v>2.8328000000000002</v>
      </c>
      <c r="F282" s="52">
        <v>0.35349999999999998</v>
      </c>
      <c r="G282" s="52">
        <v>0.3155</v>
      </c>
      <c r="H282" s="52">
        <v>0.36809999999999998</v>
      </c>
    </row>
    <row r="283" spans="1:8" x14ac:dyDescent="0.25">
      <c r="A283" s="1" t="s">
        <v>14713</v>
      </c>
      <c r="B283" s="14">
        <v>6.79</v>
      </c>
      <c r="C283" s="52">
        <v>0.72030000000000005</v>
      </c>
      <c r="D283" s="52">
        <v>0.53420000000000001</v>
      </c>
      <c r="E283" s="52">
        <v>0.52629999999999999</v>
      </c>
      <c r="F283" s="52">
        <v>0.51880000000000004</v>
      </c>
      <c r="G283" s="52">
        <v>0.61580000000000001</v>
      </c>
      <c r="H283" s="52">
        <v>0.7843</v>
      </c>
    </row>
    <row r="284" spans="1:8" x14ac:dyDescent="0.25">
      <c r="A284" s="1" t="s">
        <v>29352</v>
      </c>
      <c r="B284" s="14">
        <v>51.63</v>
      </c>
      <c r="C284" s="52">
        <v>2.8026</v>
      </c>
      <c r="D284" s="52">
        <v>3.79</v>
      </c>
      <c r="E284" s="52">
        <v>5.3273000000000001</v>
      </c>
      <c r="F284" s="52">
        <v>0.21959999999999999</v>
      </c>
      <c r="G284" s="52">
        <v>0.23649999999999999</v>
      </c>
      <c r="H284" s="52">
        <v>0.30570000000000003</v>
      </c>
    </row>
    <row r="285" spans="1:8" x14ac:dyDescent="0.25">
      <c r="A285" s="1" t="s">
        <v>14674</v>
      </c>
      <c r="B285" s="14">
        <v>206.21</v>
      </c>
      <c r="C285" s="52">
        <v>0.45269999999999999</v>
      </c>
      <c r="D285" s="52">
        <v>0.2273</v>
      </c>
      <c r="E285" s="52">
        <v>0.2354</v>
      </c>
      <c r="F285" s="52">
        <v>0.20080000000000001</v>
      </c>
      <c r="G285" s="52">
        <v>0.22509999999999999</v>
      </c>
      <c r="H285" s="52">
        <v>0.27760000000000001</v>
      </c>
    </row>
    <row r="286" spans="1:8" x14ac:dyDescent="0.25">
      <c r="A286" s="1" t="s">
        <v>14722</v>
      </c>
      <c r="B286" s="14">
        <v>2.36</v>
      </c>
      <c r="C286" s="52">
        <v>0.73380000000000001</v>
      </c>
      <c r="D286" s="52">
        <v>0.34</v>
      </c>
      <c r="E286" s="52">
        <v>0.40639999999999998</v>
      </c>
      <c r="F286" s="52">
        <v>0.37669999999999998</v>
      </c>
      <c r="G286" s="52">
        <v>0.33360000000000001</v>
      </c>
      <c r="H286" s="52">
        <v>0.22090000000000001</v>
      </c>
    </row>
    <row r="287" spans="1:8" x14ac:dyDescent="0.25">
      <c r="A287" s="1" t="s">
        <v>24651</v>
      </c>
      <c r="B287" s="14">
        <v>94.15</v>
      </c>
      <c r="C287" s="52">
        <v>0.49059999999999998</v>
      </c>
      <c r="D287" s="52">
        <v>0.21679999999999999</v>
      </c>
      <c r="E287" s="52">
        <v>0.1671</v>
      </c>
      <c r="F287" s="52">
        <v>0.1837</v>
      </c>
      <c r="G287" s="52">
        <v>0.16650000000000001</v>
      </c>
      <c r="H287" s="52">
        <v>0.10489999999999999</v>
      </c>
    </row>
    <row r="288" spans="1:8" x14ac:dyDescent="0.25">
      <c r="A288" s="1" t="s">
        <v>14718</v>
      </c>
      <c r="B288" s="14">
        <v>9.2899999999999991</v>
      </c>
      <c r="C288" s="52">
        <v>0.79859999999999998</v>
      </c>
      <c r="D288" s="52">
        <v>0.52459999999999996</v>
      </c>
      <c r="E288" s="52">
        <v>0.59689999999999999</v>
      </c>
      <c r="F288" s="52">
        <v>0.66020000000000001</v>
      </c>
      <c r="G288" s="52">
        <v>0.33939999999999998</v>
      </c>
      <c r="H288" s="52">
        <v>0.25430000000000003</v>
      </c>
    </row>
    <row r="289" spans="1:8" x14ac:dyDescent="0.25">
      <c r="A289" s="1" t="s">
        <v>14697</v>
      </c>
      <c r="B289" s="14">
        <v>22.76</v>
      </c>
      <c r="C289" s="52">
        <v>0.56310000000000004</v>
      </c>
      <c r="D289" s="52">
        <v>0.37380000000000002</v>
      </c>
      <c r="E289" s="52">
        <v>0.34229999999999999</v>
      </c>
      <c r="F289" s="52">
        <v>0.3019</v>
      </c>
      <c r="G289" s="52">
        <v>0.26979999999999998</v>
      </c>
      <c r="H289" s="52">
        <v>0.32400000000000001</v>
      </c>
    </row>
    <row r="290" spans="1:8" x14ac:dyDescent="0.25">
      <c r="A290" s="1" t="s">
        <v>29359</v>
      </c>
      <c r="B290" s="14">
        <v>20.59</v>
      </c>
      <c r="C290" s="52">
        <v>0.59309999999999996</v>
      </c>
      <c r="D290" s="52">
        <v>0.44579999999999997</v>
      </c>
      <c r="E290" s="52">
        <v>0.40899999999999997</v>
      </c>
      <c r="F290" s="52">
        <v>0.29170000000000001</v>
      </c>
      <c r="G290" s="52">
        <v>0.29449999999999998</v>
      </c>
      <c r="H290" s="52">
        <v>0.26690000000000003</v>
      </c>
    </row>
    <row r="291" spans="1:8" x14ac:dyDescent="0.25">
      <c r="A291" s="1" t="s">
        <v>14707</v>
      </c>
      <c r="B291" s="14">
        <v>2.98</v>
      </c>
      <c r="C291" s="52">
        <v>0.63680000000000003</v>
      </c>
      <c r="D291" s="52">
        <v>0.2722</v>
      </c>
      <c r="E291" s="52">
        <v>0.31090000000000001</v>
      </c>
      <c r="F291" s="52">
        <v>0.28489999999999999</v>
      </c>
      <c r="G291" s="52">
        <v>0.32179999999999997</v>
      </c>
      <c r="H291" s="52">
        <v>0.34589999999999999</v>
      </c>
    </row>
    <row r="292" spans="1:8" x14ac:dyDescent="0.25">
      <c r="A292" s="1" t="s">
        <v>7069</v>
      </c>
      <c r="B292" s="14">
        <v>3.24</v>
      </c>
      <c r="C292" s="52">
        <v>0.68979999999999997</v>
      </c>
      <c r="D292" s="52">
        <v>0.37</v>
      </c>
      <c r="E292" s="52">
        <v>0.4098</v>
      </c>
      <c r="F292" s="52">
        <v>0.38619999999999999</v>
      </c>
      <c r="G292" s="52">
        <v>0.42409999999999998</v>
      </c>
      <c r="H292" s="52">
        <v>0.49709999999999999</v>
      </c>
    </row>
    <row r="293" spans="1:8" x14ac:dyDescent="0.25">
      <c r="A293" s="1" t="s">
        <v>15272</v>
      </c>
      <c r="B293" s="14">
        <v>103.5</v>
      </c>
      <c r="C293" s="52">
        <v>0.25659999999999999</v>
      </c>
      <c r="D293" s="52">
        <v>0.1222</v>
      </c>
      <c r="E293" s="52">
        <v>7.7399999999999997E-2</v>
      </c>
      <c r="F293" s="52">
        <v>8.0500000000000002E-2</v>
      </c>
      <c r="G293" s="52">
        <v>6.13E-2</v>
      </c>
      <c r="H293" s="52">
        <v>5.0599999999999999E-2</v>
      </c>
    </row>
    <row r="294" spans="1:8" x14ac:dyDescent="0.25">
      <c r="A294" s="1" t="s">
        <v>13989</v>
      </c>
      <c r="B294" s="14">
        <v>4.8</v>
      </c>
      <c r="C294" s="52">
        <v>0.95020000000000004</v>
      </c>
      <c r="D294" s="52">
        <v>0.47739999999999999</v>
      </c>
      <c r="E294" s="52">
        <v>0.49080000000000001</v>
      </c>
      <c r="F294" s="52">
        <v>0.30109999999999998</v>
      </c>
      <c r="G294" s="52">
        <v>0.26889999999999997</v>
      </c>
      <c r="H294" s="52">
        <v>0.33150000000000002</v>
      </c>
    </row>
    <row r="295" spans="1:8" x14ac:dyDescent="0.25">
      <c r="A295" s="1" t="s">
        <v>9694</v>
      </c>
      <c r="B295" s="14">
        <v>74.28</v>
      </c>
      <c r="C295" s="52">
        <v>1.1331</v>
      </c>
      <c r="D295" s="52">
        <v>0.67669999999999997</v>
      </c>
      <c r="E295" s="52">
        <v>0.80549999999999999</v>
      </c>
      <c r="F295" s="52">
        <v>0.60150000000000003</v>
      </c>
      <c r="G295" s="52">
        <v>0.55230000000000001</v>
      </c>
      <c r="H295" s="52">
        <v>0.52790000000000004</v>
      </c>
    </row>
    <row r="296" spans="1:8" x14ac:dyDescent="0.25">
      <c r="A296" s="1" t="s">
        <v>23572</v>
      </c>
      <c r="B296" s="14">
        <v>8.6300000000000008</v>
      </c>
      <c r="C296" s="52">
        <v>0.52790000000000004</v>
      </c>
      <c r="D296" s="52">
        <v>0.39379999999999998</v>
      </c>
      <c r="E296" s="52">
        <v>0.32740000000000002</v>
      </c>
      <c r="F296" s="52">
        <v>0.23669999999999999</v>
      </c>
      <c r="G296" s="52">
        <v>0.20669999999999999</v>
      </c>
      <c r="H296" s="52">
        <v>0.19889999999999999</v>
      </c>
    </row>
    <row r="297" spans="1:8" x14ac:dyDescent="0.25">
      <c r="A297" s="1" t="s">
        <v>5290</v>
      </c>
      <c r="B297" s="14">
        <v>49.56</v>
      </c>
      <c r="C297" s="52">
        <v>0.38690000000000002</v>
      </c>
      <c r="D297" s="52">
        <v>0.28570000000000001</v>
      </c>
      <c r="E297" s="52">
        <v>0.32090000000000002</v>
      </c>
      <c r="F297" s="52">
        <v>0.30869999999999997</v>
      </c>
      <c r="G297" s="52">
        <v>0.3352</v>
      </c>
      <c r="H297" s="52">
        <v>0.42020000000000002</v>
      </c>
    </row>
    <row r="298" spans="1:8" x14ac:dyDescent="0.25">
      <c r="A298" s="1" t="s">
        <v>14720</v>
      </c>
      <c r="B298" s="14">
        <v>6.74</v>
      </c>
      <c r="C298" s="52">
        <v>0.83830000000000005</v>
      </c>
      <c r="D298" s="52">
        <v>0.5393</v>
      </c>
      <c r="E298" s="52">
        <v>0.43009999999999998</v>
      </c>
      <c r="F298" s="52">
        <v>0.2762</v>
      </c>
      <c r="G298" s="52">
        <v>0.31430000000000002</v>
      </c>
      <c r="H298" s="52">
        <v>0.32300000000000001</v>
      </c>
    </row>
    <row r="299" spans="1:8" x14ac:dyDescent="0.25">
      <c r="A299" s="1" t="s">
        <v>29336</v>
      </c>
      <c r="B299" s="14">
        <v>8.57</v>
      </c>
      <c r="C299" s="52">
        <v>0.89429999999999998</v>
      </c>
      <c r="D299" s="52">
        <v>0.79369999999999996</v>
      </c>
      <c r="E299" s="52">
        <v>0.69579999999999997</v>
      </c>
      <c r="F299" s="52">
        <v>0.86460000000000004</v>
      </c>
      <c r="G299" s="52">
        <v>1.0546</v>
      </c>
      <c r="H299" s="52">
        <v>0.9637</v>
      </c>
    </row>
    <row r="300" spans="1:8" x14ac:dyDescent="0.25">
      <c r="A300" s="1" t="s">
        <v>29380</v>
      </c>
      <c r="B300" s="14">
        <v>5.05</v>
      </c>
      <c r="C300" s="52">
        <v>0.60389999999999999</v>
      </c>
      <c r="D300" s="52">
        <v>0.42609999999999998</v>
      </c>
      <c r="E300" s="52">
        <v>0.40489999999999998</v>
      </c>
      <c r="F300" s="52">
        <v>0.47010000000000002</v>
      </c>
      <c r="G300" s="52">
        <v>0.52969999999999995</v>
      </c>
      <c r="H300" s="52">
        <v>0.3553</v>
      </c>
    </row>
    <row r="301" spans="1:8" x14ac:dyDescent="0.25">
      <c r="A301" s="1" t="s">
        <v>29335</v>
      </c>
      <c r="B301" s="14">
        <v>63.57</v>
      </c>
      <c r="C301" s="52">
        <v>2.6110000000000002</v>
      </c>
      <c r="D301" s="52">
        <v>3.3439000000000001</v>
      </c>
      <c r="E301" s="52">
        <v>4.6893000000000002</v>
      </c>
      <c r="F301" s="52">
        <v>0.37180000000000002</v>
      </c>
      <c r="G301" s="52">
        <v>0.3972</v>
      </c>
      <c r="H301" s="52">
        <v>0.45600000000000002</v>
      </c>
    </row>
    <row r="302" spans="1:8" x14ac:dyDescent="0.25">
      <c r="A302" s="1" t="s">
        <v>14910</v>
      </c>
      <c r="B302" s="14">
        <v>92.5</v>
      </c>
      <c r="C302" s="52">
        <v>0.31169999999999998</v>
      </c>
      <c r="D302" s="52">
        <v>0.1583</v>
      </c>
      <c r="E302" s="52">
        <v>0.16689999999999999</v>
      </c>
      <c r="F302" s="52">
        <v>0.21579999999999999</v>
      </c>
      <c r="G302" s="52">
        <v>0.26140000000000002</v>
      </c>
      <c r="H302" s="52">
        <v>0.12470000000000001</v>
      </c>
    </row>
    <row r="303" spans="1:8" x14ac:dyDescent="0.25">
      <c r="A303" s="1" t="s">
        <v>5293</v>
      </c>
      <c r="B303" s="14">
        <v>33.229999999999997</v>
      </c>
      <c r="C303" s="52">
        <v>0.59899999999999998</v>
      </c>
      <c r="D303" s="52">
        <v>0.39190000000000003</v>
      </c>
      <c r="E303" s="52">
        <v>0.32129999999999997</v>
      </c>
      <c r="F303" s="52">
        <v>0.2883</v>
      </c>
      <c r="G303" s="52">
        <v>0.29580000000000001</v>
      </c>
      <c r="H303" s="52">
        <v>0.34920000000000001</v>
      </c>
    </row>
    <row r="304" spans="1:8" x14ac:dyDescent="0.25">
      <c r="A304" s="1" t="s">
        <v>5373</v>
      </c>
      <c r="B304" s="14">
        <v>26.04</v>
      </c>
      <c r="C304" s="52">
        <v>1.6820999999999999</v>
      </c>
      <c r="D304" s="52">
        <v>2.3161999999999998</v>
      </c>
      <c r="E304" s="52">
        <v>0.34889999999999999</v>
      </c>
      <c r="F304" s="52">
        <v>0.25819999999999999</v>
      </c>
      <c r="G304" s="52">
        <v>0.25819999999999999</v>
      </c>
      <c r="H304" s="52">
        <v>0.27800000000000002</v>
      </c>
    </row>
    <row r="305" spans="1:8" x14ac:dyDescent="0.25">
      <c r="A305" s="1" t="s">
        <v>5422</v>
      </c>
      <c r="B305" s="14">
        <v>21.21</v>
      </c>
      <c r="C305" s="52">
        <v>0.59019999999999995</v>
      </c>
      <c r="D305" s="52">
        <v>0.36780000000000002</v>
      </c>
      <c r="E305" s="52">
        <v>0.3679</v>
      </c>
      <c r="F305" s="52">
        <v>0.33289999999999997</v>
      </c>
      <c r="G305" s="52">
        <v>0.31559999999999999</v>
      </c>
      <c r="H305" s="52">
        <v>0.31009999999999999</v>
      </c>
    </row>
    <row r="306" spans="1:8" x14ac:dyDescent="0.25">
      <c r="A306" s="1" t="s">
        <v>14724</v>
      </c>
      <c r="B306" s="14">
        <v>5.99</v>
      </c>
      <c r="C306" s="52">
        <v>0.87219999999999998</v>
      </c>
      <c r="D306" s="52">
        <v>0.5393</v>
      </c>
      <c r="E306" s="52">
        <v>0.40239999999999998</v>
      </c>
      <c r="F306" s="52">
        <v>0.37080000000000002</v>
      </c>
      <c r="G306" s="52">
        <v>0.4123</v>
      </c>
      <c r="H306" s="52">
        <v>0.51180000000000003</v>
      </c>
    </row>
    <row r="307" spans="1:8" x14ac:dyDescent="0.25">
      <c r="A307" s="1" t="s">
        <v>29381</v>
      </c>
      <c r="B307" s="14">
        <v>11.24</v>
      </c>
      <c r="C307" s="52">
        <v>0.71130000000000004</v>
      </c>
      <c r="D307" s="52">
        <v>0.35389999999999999</v>
      </c>
      <c r="E307" s="52">
        <v>0.35260000000000002</v>
      </c>
      <c r="F307" s="52">
        <v>0.30830000000000002</v>
      </c>
      <c r="G307" s="52">
        <v>0.29709999999999998</v>
      </c>
      <c r="H307" s="52">
        <v>0.27189999999999998</v>
      </c>
    </row>
    <row r="308" spans="1:8" x14ac:dyDescent="0.25">
      <c r="A308" s="1" t="s">
        <v>5518</v>
      </c>
      <c r="B308" s="14">
        <v>15.16</v>
      </c>
      <c r="C308" s="52">
        <v>0.74129999999999996</v>
      </c>
      <c r="D308" s="52">
        <v>0.36309999999999998</v>
      </c>
      <c r="E308" s="52">
        <v>0.376</v>
      </c>
      <c r="F308" s="52">
        <v>0.29220000000000002</v>
      </c>
      <c r="G308" s="52">
        <v>0.28220000000000001</v>
      </c>
      <c r="H308" s="52">
        <v>0.23549999999999999</v>
      </c>
    </row>
    <row r="309" spans="1:8" x14ac:dyDescent="0.25">
      <c r="A309" s="1" t="s">
        <v>29345</v>
      </c>
      <c r="B309" s="14">
        <v>152.4</v>
      </c>
      <c r="C309" s="52">
        <v>0.23749999999999999</v>
      </c>
      <c r="D309" s="52">
        <v>0.1009</v>
      </c>
      <c r="E309" s="52">
        <v>6.1100000000000002E-2</v>
      </c>
      <c r="F309" s="52">
        <v>4.6899999999999997E-2</v>
      </c>
      <c r="G309" s="52">
        <v>4.0300000000000002E-2</v>
      </c>
      <c r="H309" s="52">
        <v>2.9499999999999998E-2</v>
      </c>
    </row>
    <row r="310" spans="1:8" x14ac:dyDescent="0.25">
      <c r="A310" s="1" t="s">
        <v>14620</v>
      </c>
      <c r="B310" s="14">
        <v>73.989999999999995</v>
      </c>
      <c r="C310" s="52">
        <v>0.4103</v>
      </c>
      <c r="D310" s="52">
        <v>0.10340000000000001</v>
      </c>
      <c r="E310" s="52">
        <v>9.7600000000000006E-2</v>
      </c>
      <c r="F310" s="52">
        <v>8.3199999999999996E-2</v>
      </c>
      <c r="G310" s="52">
        <v>6.6199999999999995E-2</v>
      </c>
      <c r="H310" s="52">
        <v>7.1499999999999994E-2</v>
      </c>
    </row>
    <row r="311" spans="1:8" x14ac:dyDescent="0.25">
      <c r="A311" s="1" t="s">
        <v>14688</v>
      </c>
      <c r="B311" s="14">
        <v>74.099999999999994</v>
      </c>
      <c r="C311" s="52">
        <v>0.5252</v>
      </c>
      <c r="D311" s="52">
        <v>0.33329999999999999</v>
      </c>
      <c r="E311" s="52">
        <v>0.2586</v>
      </c>
      <c r="F311" s="52">
        <v>0.29599999999999999</v>
      </c>
      <c r="G311" s="52">
        <v>0.24429999999999999</v>
      </c>
      <c r="H311" s="52">
        <v>0.2019</v>
      </c>
    </row>
    <row r="312" spans="1:8" x14ac:dyDescent="0.25">
      <c r="A312" s="1" t="s">
        <v>14668</v>
      </c>
      <c r="B312" s="14">
        <v>98</v>
      </c>
      <c r="C312" s="52">
        <v>0.39050000000000001</v>
      </c>
      <c r="D312" s="52">
        <v>0.13020000000000001</v>
      </c>
      <c r="E312" s="52">
        <v>0.12130000000000001</v>
      </c>
      <c r="F312" s="52">
        <v>0.1298</v>
      </c>
      <c r="G312" s="52">
        <v>0.1077</v>
      </c>
      <c r="H312" s="52">
        <v>7.7799999999999994E-2</v>
      </c>
    </row>
    <row r="313" spans="1:8" x14ac:dyDescent="0.25">
      <c r="A313" s="1" t="s">
        <v>14676</v>
      </c>
      <c r="B313" s="14">
        <v>95</v>
      </c>
      <c r="C313" s="52">
        <v>0.3458</v>
      </c>
      <c r="D313" s="52">
        <v>0.1399</v>
      </c>
      <c r="E313" s="52">
        <v>9.9599999999999994E-2</v>
      </c>
      <c r="F313" s="52">
        <v>0.1187</v>
      </c>
      <c r="G313" s="52">
        <v>0.1401</v>
      </c>
      <c r="H313" s="52">
        <v>0.15620000000000001</v>
      </c>
    </row>
    <row r="314" spans="1:8" x14ac:dyDescent="0.25">
      <c r="A314" s="1" t="s">
        <v>14632</v>
      </c>
      <c r="B314" s="14">
        <v>94.35</v>
      </c>
      <c r="C314" s="52">
        <v>0.24829999999999999</v>
      </c>
      <c r="D314" s="52">
        <v>0.12479999999999999</v>
      </c>
      <c r="E314" s="52">
        <v>0.12870000000000001</v>
      </c>
      <c r="F314" s="52">
        <v>0.1323</v>
      </c>
      <c r="G314" s="52">
        <v>0.13220000000000001</v>
      </c>
      <c r="H314" s="52">
        <v>0.14610000000000001</v>
      </c>
    </row>
    <row r="315" spans="1:8" x14ac:dyDescent="0.25">
      <c r="A315" s="1" t="s">
        <v>29347</v>
      </c>
      <c r="B315" s="14">
        <v>105.88</v>
      </c>
      <c r="C315" s="52">
        <v>0.30020000000000002</v>
      </c>
      <c r="D315" s="52">
        <v>0.1182</v>
      </c>
      <c r="E315" s="52">
        <v>7.4300000000000005E-2</v>
      </c>
      <c r="F315" s="52">
        <v>8.2100000000000006E-2</v>
      </c>
      <c r="G315" s="52">
        <v>9.6500000000000002E-2</v>
      </c>
      <c r="H315" s="52">
        <v>0.1142</v>
      </c>
    </row>
    <row r="316" spans="1:8" x14ac:dyDescent="0.25">
      <c r="A316" s="1" t="s">
        <v>14642</v>
      </c>
      <c r="B316" s="14">
        <v>113.72</v>
      </c>
      <c r="C316" s="52">
        <v>0.2702</v>
      </c>
      <c r="D316" s="52">
        <v>0.15859999999999999</v>
      </c>
      <c r="E316" s="52">
        <v>0.1295</v>
      </c>
      <c r="F316" s="52">
        <v>0.13339999999999999</v>
      </c>
      <c r="G316" s="52">
        <v>0.13780000000000001</v>
      </c>
      <c r="H316" s="52">
        <v>9.6699999999999994E-2</v>
      </c>
    </row>
    <row r="317" spans="1:8" x14ac:dyDescent="0.25">
      <c r="A317" s="1" t="s">
        <v>14906</v>
      </c>
      <c r="B317" s="14">
        <v>163.47</v>
      </c>
      <c r="C317" s="52">
        <v>0.41260000000000002</v>
      </c>
      <c r="D317" s="52">
        <v>0.12920000000000001</v>
      </c>
      <c r="E317" s="52">
        <v>0.1326</v>
      </c>
      <c r="F317" s="52">
        <v>0.14069999999999999</v>
      </c>
      <c r="G317" s="52">
        <v>0.1467</v>
      </c>
      <c r="H317" s="52">
        <v>8.7999999999999995E-2</v>
      </c>
    </row>
    <row r="318" spans="1:8" x14ac:dyDescent="0.25">
      <c r="A318" s="1" t="s">
        <v>15278</v>
      </c>
      <c r="B318" s="14">
        <v>9.19</v>
      </c>
      <c r="C318" s="52">
        <v>1.1512</v>
      </c>
      <c r="D318" s="52">
        <v>1.2005999999999999</v>
      </c>
      <c r="E318" s="52">
        <v>1.6343000000000001</v>
      </c>
      <c r="F318" s="52">
        <v>1.8945000000000001</v>
      </c>
      <c r="G318" s="52">
        <v>0.95430000000000004</v>
      </c>
      <c r="H318" s="52">
        <v>1.1691</v>
      </c>
    </row>
    <row r="319" spans="1:8" x14ac:dyDescent="0.25">
      <c r="A319" s="1" t="s">
        <v>14726</v>
      </c>
      <c r="B319" s="14">
        <v>1.66</v>
      </c>
      <c r="C319" s="52">
        <v>0.90839999999999999</v>
      </c>
      <c r="D319" s="52">
        <v>0.80169999999999997</v>
      </c>
      <c r="E319" s="52">
        <v>0.75539999999999996</v>
      </c>
      <c r="F319" s="52">
        <v>0.71</v>
      </c>
      <c r="G319" s="52">
        <v>0.49009999999999998</v>
      </c>
      <c r="H319" s="52">
        <v>0.28939999999999999</v>
      </c>
    </row>
    <row r="320" spans="1:8" x14ac:dyDescent="0.25">
      <c r="A320" s="1" t="s">
        <v>29382</v>
      </c>
      <c r="B320" s="14">
        <v>11.69</v>
      </c>
      <c r="C320" s="52">
        <v>0.75660000000000005</v>
      </c>
      <c r="D320" s="52">
        <v>0.53939999999999999</v>
      </c>
      <c r="E320" s="52">
        <v>0.60909999999999997</v>
      </c>
      <c r="F320" s="52">
        <v>0.52429999999999999</v>
      </c>
      <c r="G320" s="52">
        <v>0.55500000000000005</v>
      </c>
      <c r="H320" s="52">
        <v>0.61580000000000001</v>
      </c>
    </row>
    <row r="321" spans="1:8" x14ac:dyDescent="0.25">
      <c r="A321" s="1" t="s">
        <v>14628</v>
      </c>
      <c r="B321" s="14">
        <v>95.5</v>
      </c>
      <c r="C321" s="52">
        <v>0.21640000000000001</v>
      </c>
      <c r="D321" s="52">
        <v>0.1019</v>
      </c>
      <c r="E321" s="52">
        <v>0.1062</v>
      </c>
      <c r="F321" s="52">
        <v>0.112</v>
      </c>
      <c r="G321" s="52">
        <v>9.7000000000000003E-2</v>
      </c>
      <c r="H321" s="52">
        <v>0.1085</v>
      </c>
    </row>
    <row r="322" spans="1:8" x14ac:dyDescent="0.25">
      <c r="A322" s="1" t="s">
        <v>5523</v>
      </c>
      <c r="B322" s="14">
        <v>70.709999999999994</v>
      </c>
      <c r="C322" s="52">
        <v>0.74829999999999997</v>
      </c>
      <c r="D322" s="52">
        <v>0.43319999999999997</v>
      </c>
      <c r="E322" s="52">
        <v>0.38269999999999998</v>
      </c>
      <c r="F322" s="52">
        <v>0.41930000000000001</v>
      </c>
      <c r="G322" s="52">
        <v>0.45500000000000002</v>
      </c>
      <c r="H322" s="52">
        <v>0.59179999999999999</v>
      </c>
    </row>
    <row r="323" spans="1:8" x14ac:dyDescent="0.25">
      <c r="A323" s="1" t="s">
        <v>20554</v>
      </c>
      <c r="B323" s="14">
        <v>17.32</v>
      </c>
      <c r="C323" s="52">
        <v>1.6335999999999999</v>
      </c>
      <c r="D323" s="52">
        <v>1.2621</v>
      </c>
      <c r="E323" s="52">
        <v>1.1716</v>
      </c>
      <c r="F323" s="52">
        <v>0.94259999999999999</v>
      </c>
      <c r="G323" s="52">
        <v>0.84670000000000001</v>
      </c>
      <c r="H323" s="52">
        <v>0.95079999999999998</v>
      </c>
    </row>
    <row r="324" spans="1:8" x14ac:dyDescent="0.25">
      <c r="A324" s="1" t="s">
        <v>13990</v>
      </c>
      <c r="B324" s="14">
        <v>19.940000000000001</v>
      </c>
      <c r="C324" s="52">
        <v>0.58009999999999995</v>
      </c>
      <c r="D324" s="52">
        <v>0.35680000000000001</v>
      </c>
      <c r="E324" s="52">
        <v>0.3498</v>
      </c>
      <c r="F324" s="52">
        <v>0.32429999999999998</v>
      </c>
      <c r="G324" s="52">
        <v>0.29120000000000001</v>
      </c>
      <c r="H324" s="52">
        <v>0.2903</v>
      </c>
    </row>
    <row r="325" spans="1:8" x14ac:dyDescent="0.25">
      <c r="A325" s="1" t="s">
        <v>19307</v>
      </c>
      <c r="B325" s="14">
        <v>3.79</v>
      </c>
      <c r="C325" s="52">
        <v>0.72360000000000002</v>
      </c>
      <c r="D325" s="52">
        <v>0.66949999999999998</v>
      </c>
      <c r="E325" s="52">
        <v>0.83189999999999997</v>
      </c>
      <c r="F325" s="52">
        <v>1.0651999999999999</v>
      </c>
      <c r="G325" s="52">
        <v>0.73229999999999995</v>
      </c>
      <c r="H325" s="52">
        <v>0.48089999999999999</v>
      </c>
    </row>
    <row r="326" spans="1:8" x14ac:dyDescent="0.25">
      <c r="A326" s="1" t="s">
        <v>14644</v>
      </c>
      <c r="B326" s="14">
        <v>73.680000000000007</v>
      </c>
      <c r="C326" s="52">
        <v>0.2757</v>
      </c>
      <c r="D326" s="52">
        <v>0.12740000000000001</v>
      </c>
      <c r="E326" s="52">
        <v>9.64E-2</v>
      </c>
      <c r="F326" s="52">
        <v>9.2299999999999993E-2</v>
      </c>
      <c r="G326" s="52">
        <v>9.8599999999999993E-2</v>
      </c>
      <c r="H326" s="52">
        <v>0.11940000000000001</v>
      </c>
    </row>
    <row r="327" spans="1:8" x14ac:dyDescent="0.25">
      <c r="A327" s="1" t="s">
        <v>14712</v>
      </c>
      <c r="B327" s="14">
        <v>16.87</v>
      </c>
      <c r="C327" s="52">
        <v>0.76180000000000003</v>
      </c>
      <c r="D327" s="52">
        <v>0.60719999999999996</v>
      </c>
      <c r="E327" s="52">
        <v>0.71160000000000001</v>
      </c>
      <c r="F327" s="52">
        <v>0.67900000000000005</v>
      </c>
      <c r="G327" s="52">
        <v>0.66180000000000005</v>
      </c>
      <c r="H327" s="52">
        <v>0.4592</v>
      </c>
    </row>
    <row r="328" spans="1:8" x14ac:dyDescent="0.25">
      <c r="A328" s="1" t="s">
        <v>26424</v>
      </c>
      <c r="B328" s="14">
        <v>10</v>
      </c>
      <c r="C328" s="52">
        <v>0.79300000000000004</v>
      </c>
      <c r="D328" s="52">
        <v>0.6</v>
      </c>
      <c r="E328" s="52">
        <v>0.73450000000000004</v>
      </c>
      <c r="F328" s="52">
        <v>0.94910000000000005</v>
      </c>
      <c r="G328" s="52">
        <v>1.1213</v>
      </c>
      <c r="H328" s="52">
        <v>1.4666999999999999</v>
      </c>
    </row>
    <row r="329" spans="1:8" x14ac:dyDescent="0.25">
      <c r="A329" s="1" t="s">
        <v>26438</v>
      </c>
      <c r="B329" s="14">
        <v>93.7</v>
      </c>
      <c r="C329" s="52">
        <v>0.11940000000000001</v>
      </c>
      <c r="D329" s="52">
        <v>0.1832</v>
      </c>
      <c r="E329" s="52">
        <v>0.1552</v>
      </c>
      <c r="F329" s="52">
        <v>0.14460000000000001</v>
      </c>
      <c r="G329" s="52">
        <v>0.14460000000000001</v>
      </c>
      <c r="H329" s="52">
        <v>0.1646</v>
      </c>
    </row>
    <row r="330" spans="1:8" x14ac:dyDescent="0.25">
      <c r="A330" s="1" t="s">
        <v>5634</v>
      </c>
      <c r="B330" s="14">
        <v>43.7</v>
      </c>
      <c r="C330" s="52">
        <v>0.57169999999999999</v>
      </c>
      <c r="D330" s="52">
        <v>0.40560000000000002</v>
      </c>
      <c r="E330" s="52">
        <v>0.4587</v>
      </c>
      <c r="F330" s="52">
        <v>0.37359999999999999</v>
      </c>
      <c r="G330" s="52">
        <v>0.3579</v>
      </c>
      <c r="H330" s="52">
        <v>0.41310000000000002</v>
      </c>
    </row>
    <row r="331" spans="1:8" x14ac:dyDescent="0.25">
      <c r="A331" s="1" t="s">
        <v>14701</v>
      </c>
      <c r="B331" s="14">
        <v>20.37</v>
      </c>
      <c r="C331" s="52">
        <v>0.58130000000000004</v>
      </c>
      <c r="D331" s="52">
        <v>0.38669999999999999</v>
      </c>
      <c r="E331" s="52">
        <v>0.43709999999999999</v>
      </c>
      <c r="F331" s="52">
        <v>0.35620000000000002</v>
      </c>
      <c r="G331" s="52">
        <v>0.37909999999999999</v>
      </c>
      <c r="H331" s="52">
        <v>0.46550000000000002</v>
      </c>
    </row>
    <row r="332" spans="1:8" x14ac:dyDescent="0.25">
      <c r="A332" s="1" t="s">
        <v>14690</v>
      </c>
      <c r="B332" s="14">
        <v>23.09</v>
      </c>
      <c r="C332" s="52">
        <v>0.57279999999999998</v>
      </c>
      <c r="D332" s="52">
        <v>0.43840000000000001</v>
      </c>
      <c r="E332" s="52">
        <v>0.51559999999999995</v>
      </c>
      <c r="F332" s="52">
        <v>0.50229999999999997</v>
      </c>
      <c r="G332" s="52">
        <v>0.43380000000000002</v>
      </c>
      <c r="H332" s="52">
        <v>0.46739999999999998</v>
      </c>
    </row>
    <row r="333" spans="1:8" x14ac:dyDescent="0.25">
      <c r="A333" s="1" t="s">
        <v>5697</v>
      </c>
      <c r="B333" s="14">
        <v>23.76</v>
      </c>
      <c r="C333" s="52">
        <v>0.51859999999999995</v>
      </c>
      <c r="D333" s="52">
        <v>0.34710000000000002</v>
      </c>
      <c r="E333" s="52">
        <v>0.33629999999999999</v>
      </c>
      <c r="F333" s="52">
        <v>0.37180000000000002</v>
      </c>
      <c r="G333" s="52">
        <v>0.35909999999999997</v>
      </c>
      <c r="H333" s="52">
        <v>0.30009999999999998</v>
      </c>
    </row>
    <row r="334" spans="1:8" x14ac:dyDescent="0.25">
      <c r="A334" s="1" t="s">
        <v>14699</v>
      </c>
      <c r="B334" s="14">
        <v>4.96</v>
      </c>
      <c r="C334" s="52">
        <v>0.61460000000000004</v>
      </c>
      <c r="D334" s="52">
        <v>0.39929999999999999</v>
      </c>
      <c r="E334" s="52">
        <v>0.43909999999999999</v>
      </c>
      <c r="F334" s="52">
        <v>0.53049999999999997</v>
      </c>
      <c r="G334" s="52">
        <v>0.58169999999999999</v>
      </c>
      <c r="H334" s="52">
        <v>0.44209999999999999</v>
      </c>
    </row>
    <row r="335" spans="1:8" x14ac:dyDescent="0.25">
      <c r="A335" s="1" t="s">
        <v>14215</v>
      </c>
      <c r="B335" s="14">
        <v>4.7300000000000004</v>
      </c>
      <c r="C335" s="52">
        <v>0.51739999999999997</v>
      </c>
      <c r="D335" s="52">
        <v>0.3054</v>
      </c>
      <c r="E335" s="52">
        <v>0.29020000000000001</v>
      </c>
      <c r="F335" s="52">
        <v>0.31440000000000001</v>
      </c>
      <c r="G335" s="52">
        <v>0.2853</v>
      </c>
      <c r="H335" s="52">
        <v>0.25109999999999999</v>
      </c>
    </row>
    <row r="336" spans="1:8" x14ac:dyDescent="0.25">
      <c r="A336" s="1" t="s">
        <v>29394</v>
      </c>
      <c r="B336" s="14">
        <v>95.43</v>
      </c>
      <c r="C336" s="52">
        <v>0.35210000000000002</v>
      </c>
      <c r="D336" s="52">
        <v>0.19570000000000001</v>
      </c>
      <c r="E336" s="52">
        <v>0.20080000000000001</v>
      </c>
      <c r="F336" s="52">
        <v>0.2051</v>
      </c>
      <c r="G336" s="52">
        <v>0.19409999999999999</v>
      </c>
      <c r="H336" s="52">
        <v>0.183</v>
      </c>
    </row>
    <row r="337" spans="1:8" x14ac:dyDescent="0.25">
      <c r="A337" s="1" t="s">
        <v>9696</v>
      </c>
      <c r="B337" s="14">
        <v>42.56</v>
      </c>
      <c r="C337" s="52">
        <v>0.59989999999999999</v>
      </c>
      <c r="D337" s="52">
        <v>0.35070000000000001</v>
      </c>
      <c r="E337" s="52">
        <v>0.3301</v>
      </c>
      <c r="F337" s="52">
        <v>0.37259999999999999</v>
      </c>
      <c r="G337" s="52">
        <v>0.32750000000000001</v>
      </c>
      <c r="H337" s="52">
        <v>0.36749999999999999</v>
      </c>
    </row>
    <row r="338" spans="1:8" x14ac:dyDescent="0.25">
      <c r="A338" s="1" t="s">
        <v>29395</v>
      </c>
      <c r="B338" s="14">
        <v>9.85</v>
      </c>
      <c r="C338" s="52">
        <v>0.27860000000000001</v>
      </c>
      <c r="D338" s="52">
        <v>9.3600000000000003E-2</v>
      </c>
      <c r="E338" s="52">
        <v>8.0600000000000005E-2</v>
      </c>
      <c r="F338" s="52">
        <v>9.5200000000000007E-2</v>
      </c>
      <c r="G338" s="52">
        <v>0.1017</v>
      </c>
      <c r="H338" s="52">
        <v>0.12130000000000001</v>
      </c>
    </row>
    <row r="339" spans="1:8" x14ac:dyDescent="0.25">
      <c r="A339" s="1" t="s">
        <v>14669</v>
      </c>
      <c r="B339" s="14">
        <v>103.01</v>
      </c>
      <c r="C339" s="52">
        <v>0.39019999999999999</v>
      </c>
      <c r="D339" s="52">
        <v>9.5600000000000004E-2</v>
      </c>
      <c r="E339" s="52">
        <v>9.2100000000000001E-2</v>
      </c>
      <c r="F339" s="52">
        <v>0.10630000000000001</v>
      </c>
      <c r="G339" s="52">
        <v>0.12989999999999999</v>
      </c>
      <c r="H339" s="52">
        <v>0.14019999999999999</v>
      </c>
    </row>
    <row r="340" spans="1:8" x14ac:dyDescent="0.25">
      <c r="A340" s="1" t="s">
        <v>13991</v>
      </c>
      <c r="B340" s="14">
        <v>15.95</v>
      </c>
      <c r="C340" s="52">
        <v>0.67559999999999998</v>
      </c>
      <c r="D340" s="52">
        <v>0.49719999999999998</v>
      </c>
      <c r="E340" s="52">
        <v>0.43780000000000002</v>
      </c>
      <c r="F340" s="52">
        <v>0.43730000000000002</v>
      </c>
      <c r="G340" s="52">
        <v>0.48980000000000001</v>
      </c>
      <c r="H340" s="52">
        <v>0.48649999999999999</v>
      </c>
    </row>
    <row r="341" spans="1:8" x14ac:dyDescent="0.25">
      <c r="A341" s="1" t="s">
        <v>14719</v>
      </c>
      <c r="B341" s="14">
        <v>7.04</v>
      </c>
      <c r="C341" s="52">
        <v>0.82210000000000005</v>
      </c>
      <c r="D341" s="52">
        <v>0.50729999999999997</v>
      </c>
      <c r="E341" s="52">
        <v>0.52710000000000001</v>
      </c>
      <c r="F341" s="52">
        <v>0.52839999999999998</v>
      </c>
      <c r="G341" s="52">
        <v>0.53539999999999999</v>
      </c>
      <c r="H341" s="52">
        <v>0.55330000000000001</v>
      </c>
    </row>
    <row r="342" spans="1:8" x14ac:dyDescent="0.25">
      <c r="A342" s="1" t="s">
        <v>14717</v>
      </c>
      <c r="B342" s="14">
        <v>4.3600000000000003</v>
      </c>
      <c r="C342" s="52">
        <v>0.88149999999999995</v>
      </c>
      <c r="D342" s="52">
        <v>0.7228</v>
      </c>
      <c r="E342" s="52">
        <v>0.90939999999999999</v>
      </c>
      <c r="F342" s="52">
        <v>0.99070000000000003</v>
      </c>
      <c r="G342" s="52">
        <v>1.0242</v>
      </c>
      <c r="H342" s="52">
        <v>0.67810000000000004</v>
      </c>
    </row>
    <row r="343" spans="1:8" x14ac:dyDescent="0.25">
      <c r="A343" s="1" t="s">
        <v>14694</v>
      </c>
      <c r="B343" s="14">
        <v>14.06</v>
      </c>
      <c r="C343" s="52">
        <v>0.6069</v>
      </c>
      <c r="D343" s="52">
        <v>0.36680000000000001</v>
      </c>
      <c r="E343" s="52">
        <v>0.33960000000000001</v>
      </c>
      <c r="F343" s="52">
        <v>0.31950000000000001</v>
      </c>
      <c r="G343" s="52">
        <v>0.39100000000000001</v>
      </c>
      <c r="H343" s="52">
        <v>0.36870000000000003</v>
      </c>
    </row>
    <row r="344" spans="1:8" x14ac:dyDescent="0.25">
      <c r="A344" s="1" t="s">
        <v>5780</v>
      </c>
      <c r="B344" s="14">
        <v>33.68</v>
      </c>
      <c r="C344" s="52">
        <v>0.42970000000000003</v>
      </c>
      <c r="D344" s="52">
        <v>0.31190000000000001</v>
      </c>
      <c r="E344" s="52">
        <v>0.32979999999999998</v>
      </c>
      <c r="F344" s="52">
        <v>0.37419999999999998</v>
      </c>
      <c r="G344" s="52">
        <v>0.31140000000000001</v>
      </c>
      <c r="H344" s="52">
        <v>0.33839999999999998</v>
      </c>
    </row>
    <row r="345" spans="1:8" x14ac:dyDescent="0.25">
      <c r="A345" s="1" t="s">
        <v>15274</v>
      </c>
      <c r="B345" s="14">
        <v>1.1000000000000001</v>
      </c>
      <c r="C345" s="52">
        <v>1.1523000000000001</v>
      </c>
      <c r="D345" s="52">
        <v>0.94989999999999997</v>
      </c>
      <c r="E345" s="52">
        <v>1.2299</v>
      </c>
      <c r="F345" s="52">
        <v>1.5749</v>
      </c>
      <c r="G345" s="52">
        <v>0.5514</v>
      </c>
      <c r="H345" s="52">
        <v>0.16789999999999999</v>
      </c>
    </row>
    <row r="346" spans="1:8" x14ac:dyDescent="0.25">
      <c r="A346" s="1" t="s">
        <v>14730</v>
      </c>
      <c r="B346" s="14">
        <v>0.64</v>
      </c>
      <c r="C346" s="52">
        <v>0.83809999999999996</v>
      </c>
      <c r="D346" s="52">
        <v>0.70040000000000002</v>
      </c>
      <c r="E346" s="52">
        <v>0.51719999999999999</v>
      </c>
      <c r="F346" s="52">
        <v>0.56640000000000001</v>
      </c>
      <c r="G346" s="52">
        <v>0.4269</v>
      </c>
      <c r="H346" s="52">
        <v>0.31169999999999998</v>
      </c>
    </row>
    <row r="347" spans="1:8" x14ac:dyDescent="0.25">
      <c r="A347" s="1" t="s">
        <v>21440</v>
      </c>
      <c r="B347" s="14">
        <v>71.349999999999994</v>
      </c>
      <c r="C347" s="52">
        <v>0.27760000000000001</v>
      </c>
      <c r="D347" s="52">
        <v>0.23680000000000001</v>
      </c>
      <c r="E347" s="52">
        <v>0.2271</v>
      </c>
      <c r="F347" s="52">
        <v>0.18410000000000001</v>
      </c>
      <c r="G347" s="52">
        <v>0.2104</v>
      </c>
      <c r="H347" s="52">
        <v>0.23130000000000001</v>
      </c>
    </row>
    <row r="348" spans="1:8" x14ac:dyDescent="0.25">
      <c r="A348" s="1" t="s">
        <v>12597</v>
      </c>
      <c r="B348" s="14">
        <v>136.5</v>
      </c>
      <c r="C348" s="52">
        <v>0.51270000000000004</v>
      </c>
      <c r="D348" s="52">
        <v>0.23849999999999999</v>
      </c>
      <c r="E348" s="52">
        <v>0.22819999999999999</v>
      </c>
      <c r="F348" s="52">
        <v>0.1704</v>
      </c>
      <c r="G348" s="52">
        <v>0.19289999999999999</v>
      </c>
      <c r="H348" s="52">
        <v>0.22600000000000001</v>
      </c>
    </row>
    <row r="349" spans="1:8" x14ac:dyDescent="0.25">
      <c r="A349" s="1" t="s">
        <v>23933</v>
      </c>
      <c r="B349" s="14">
        <v>2850</v>
      </c>
      <c r="C349" s="52">
        <v>0.49590000000000001</v>
      </c>
      <c r="D349" s="52">
        <v>0.23419999999999999</v>
      </c>
      <c r="E349" s="52">
        <v>0.24010000000000001</v>
      </c>
      <c r="F349" s="52">
        <v>0.19189999999999999</v>
      </c>
      <c r="G349" s="52">
        <v>0.218</v>
      </c>
      <c r="H349" s="52">
        <v>0.26100000000000001</v>
      </c>
    </row>
    <row r="350" spans="1:8" x14ac:dyDescent="0.25">
      <c r="A350" s="1" t="s">
        <v>5782</v>
      </c>
      <c r="B350" s="14">
        <v>22.7</v>
      </c>
      <c r="C350" s="52">
        <v>0.89970000000000006</v>
      </c>
      <c r="D350" s="52">
        <v>0.4743</v>
      </c>
      <c r="E350" s="52">
        <v>0.46079999999999999</v>
      </c>
      <c r="F350" s="52">
        <v>0.29709999999999998</v>
      </c>
      <c r="G350" s="52">
        <v>0.30009999999999998</v>
      </c>
      <c r="H350" s="52">
        <v>0.33079999999999998</v>
      </c>
    </row>
    <row r="351" spans="1:8" x14ac:dyDescent="0.25">
      <c r="A351" s="1" t="s">
        <v>5832</v>
      </c>
      <c r="B351" s="14">
        <v>31.08</v>
      </c>
      <c r="C351" s="52">
        <v>0.71319999999999995</v>
      </c>
      <c r="D351" s="52">
        <v>0.31690000000000002</v>
      </c>
      <c r="E351" s="52">
        <v>0.32140000000000002</v>
      </c>
      <c r="F351" s="52">
        <v>0.32819999999999999</v>
      </c>
      <c r="G351" s="52">
        <v>0.29049999999999998</v>
      </c>
      <c r="H351" s="52">
        <v>0.3619</v>
      </c>
    </row>
    <row r="352" spans="1:8" x14ac:dyDescent="0.25">
      <c r="A352" s="1" t="s">
        <v>14687</v>
      </c>
      <c r="B352" s="14">
        <v>83.97</v>
      </c>
      <c r="C352" s="52">
        <v>0.42659999999999998</v>
      </c>
      <c r="D352" s="52">
        <v>0.21690000000000001</v>
      </c>
      <c r="E352" s="52">
        <v>0.19270000000000001</v>
      </c>
      <c r="F352" s="52">
        <v>0.24349999999999999</v>
      </c>
      <c r="G352" s="52">
        <v>0.13159999999999999</v>
      </c>
      <c r="H352" s="52">
        <v>0.151</v>
      </c>
    </row>
    <row r="353" spans="1:8" x14ac:dyDescent="0.25">
      <c r="A353" s="1" t="s">
        <v>22287</v>
      </c>
      <c r="B353" s="14">
        <v>211.34</v>
      </c>
      <c r="C353" s="52">
        <v>0.33810000000000001</v>
      </c>
      <c r="D353" s="52">
        <v>0.2286</v>
      </c>
      <c r="E353" s="52">
        <v>0.2203</v>
      </c>
      <c r="F353" s="52">
        <v>0.2248</v>
      </c>
      <c r="G353" s="52">
        <v>0.2177</v>
      </c>
      <c r="H353" s="52">
        <v>0.28149999999999997</v>
      </c>
    </row>
    <row r="354" spans="1:8" x14ac:dyDescent="0.25">
      <c r="A354" s="1" t="s">
        <v>14216</v>
      </c>
      <c r="B354" s="14">
        <v>21.68</v>
      </c>
      <c r="C354" s="52">
        <v>0.64390000000000003</v>
      </c>
      <c r="D354" s="52">
        <v>0.4027</v>
      </c>
      <c r="E354" s="52">
        <v>0.37440000000000001</v>
      </c>
      <c r="F354" s="52">
        <v>0.37790000000000001</v>
      </c>
      <c r="G354" s="52">
        <v>0.41860000000000003</v>
      </c>
      <c r="H354" s="52">
        <v>0.4073</v>
      </c>
    </row>
    <row r="355" spans="1:8" x14ac:dyDescent="0.25">
      <c r="A355" s="1" t="s">
        <v>29358</v>
      </c>
      <c r="B355" s="14">
        <v>51.4</v>
      </c>
      <c r="C355" s="52">
        <v>2.6067</v>
      </c>
      <c r="D355" s="52">
        <v>3.4744000000000002</v>
      </c>
      <c r="E355" s="52">
        <v>4.8849999999999998</v>
      </c>
      <c r="F355" s="52">
        <v>0.41160000000000002</v>
      </c>
      <c r="G355" s="52">
        <v>0.3846</v>
      </c>
      <c r="H355" s="52">
        <v>0.50129999999999997</v>
      </c>
    </row>
    <row r="356" spans="1:8" x14ac:dyDescent="0.25">
      <c r="A356" s="1" t="s">
        <v>9735</v>
      </c>
      <c r="B356" s="14">
        <v>6</v>
      </c>
      <c r="C356" s="52">
        <v>0.73319999999999996</v>
      </c>
      <c r="D356" s="52">
        <v>0.43930000000000002</v>
      </c>
      <c r="E356" s="52">
        <v>0.41810000000000003</v>
      </c>
      <c r="F356" s="52">
        <v>0.41070000000000001</v>
      </c>
      <c r="G356" s="52">
        <v>0.46060000000000001</v>
      </c>
      <c r="H356" s="52">
        <v>0.48359999999999997</v>
      </c>
    </row>
    <row r="357" spans="1:8" x14ac:dyDescent="0.25">
      <c r="A357" s="1" t="s">
        <v>9698</v>
      </c>
      <c r="B357" s="14">
        <v>41.87</v>
      </c>
      <c r="C357" s="52">
        <v>0.55520000000000003</v>
      </c>
      <c r="D357" s="52">
        <v>0.30380000000000001</v>
      </c>
      <c r="E357" s="52">
        <v>0.29349999999999998</v>
      </c>
      <c r="F357" s="52">
        <v>0.26729999999999998</v>
      </c>
      <c r="G357" s="52">
        <v>0.27289999999999998</v>
      </c>
      <c r="H357" s="52">
        <v>0.33550000000000002</v>
      </c>
    </row>
    <row r="358" spans="1:8" x14ac:dyDescent="0.25">
      <c r="A358" s="1" t="s">
        <v>29383</v>
      </c>
      <c r="B358" s="14">
        <v>16.3</v>
      </c>
      <c r="C358" s="52">
        <v>0.68469999999999998</v>
      </c>
      <c r="D358" s="52">
        <v>0.34639999999999999</v>
      </c>
      <c r="E358" s="52">
        <v>0.36130000000000001</v>
      </c>
      <c r="F358" s="52">
        <v>0.3029</v>
      </c>
      <c r="G358" s="52">
        <v>0.29949999999999999</v>
      </c>
      <c r="H358" s="52">
        <v>0.36309999999999998</v>
      </c>
    </row>
    <row r="359" spans="1:8" x14ac:dyDescent="0.25">
      <c r="A359" s="1" t="s">
        <v>29021</v>
      </c>
      <c r="B359" s="14">
        <v>12.7</v>
      </c>
      <c r="C359" s="52">
        <v>0.62860000000000005</v>
      </c>
      <c r="D359" s="52">
        <v>0.3523</v>
      </c>
      <c r="E359" s="52">
        <v>0.32119999999999999</v>
      </c>
      <c r="F359" s="52">
        <v>0.28220000000000001</v>
      </c>
      <c r="G359" s="52">
        <v>0.29520000000000002</v>
      </c>
      <c r="H359" s="52">
        <v>0.36099999999999999</v>
      </c>
    </row>
    <row r="360" spans="1:8" x14ac:dyDescent="0.25">
      <c r="A360" s="1" t="s">
        <v>7072</v>
      </c>
      <c r="B360" s="14">
        <v>61.15</v>
      </c>
      <c r="C360" s="52">
        <v>0.55889999999999995</v>
      </c>
      <c r="D360" s="52">
        <v>0.40639999999999998</v>
      </c>
      <c r="E360" s="52">
        <v>0.42849999999999999</v>
      </c>
      <c r="F360" s="52">
        <v>0.45610000000000001</v>
      </c>
      <c r="G360" s="52">
        <v>0.41139999999999999</v>
      </c>
      <c r="H360" s="52">
        <v>0.46949999999999997</v>
      </c>
    </row>
    <row r="361" spans="1:8" x14ac:dyDescent="0.25">
      <c r="A361" s="1" t="s">
        <v>5981</v>
      </c>
      <c r="B361" s="14">
        <v>33.729999999999997</v>
      </c>
      <c r="C361" s="52">
        <v>0.25869999999999999</v>
      </c>
      <c r="D361" s="52">
        <v>0.19239999999999999</v>
      </c>
      <c r="E361" s="52">
        <v>0.22600000000000001</v>
      </c>
      <c r="F361" s="52">
        <v>0.20680000000000001</v>
      </c>
      <c r="G361" s="52">
        <v>0.19500000000000001</v>
      </c>
      <c r="H361" s="52">
        <v>0.23569999999999999</v>
      </c>
    </row>
    <row r="362" spans="1:8" x14ac:dyDescent="0.25">
      <c r="A362" s="1" t="s">
        <v>14638</v>
      </c>
      <c r="B362" s="14">
        <v>11.23</v>
      </c>
      <c r="C362" s="52">
        <v>0.27579999999999999</v>
      </c>
      <c r="D362" s="52">
        <v>0.2034</v>
      </c>
      <c r="E362" s="52">
        <v>0.2555</v>
      </c>
      <c r="F362" s="52">
        <v>0.2109</v>
      </c>
      <c r="G362" s="52">
        <v>0.21190000000000001</v>
      </c>
      <c r="H362" s="52">
        <v>0.2175</v>
      </c>
    </row>
    <row r="363" spans="1:8" x14ac:dyDescent="0.25">
      <c r="A363" s="1" t="s">
        <v>14640</v>
      </c>
      <c r="B363" s="14">
        <v>11.2</v>
      </c>
      <c r="C363" s="52">
        <v>0.2949</v>
      </c>
      <c r="D363" s="52">
        <v>0.21340000000000001</v>
      </c>
      <c r="E363" s="52">
        <v>0.25900000000000001</v>
      </c>
      <c r="F363" s="52">
        <v>0.2016</v>
      </c>
      <c r="G363" s="52">
        <v>0.20549999999999999</v>
      </c>
      <c r="H363" s="52">
        <v>0.23849999999999999</v>
      </c>
    </row>
    <row r="364" spans="1:8" x14ac:dyDescent="0.25">
      <c r="A364" s="1" t="s">
        <v>14909</v>
      </c>
      <c r="B364" s="14">
        <v>17.149999999999999</v>
      </c>
      <c r="C364" s="52">
        <v>0.75380000000000003</v>
      </c>
      <c r="D364" s="52">
        <v>0.66110000000000002</v>
      </c>
      <c r="E364" s="52">
        <v>0.77890000000000004</v>
      </c>
      <c r="F364" s="52">
        <v>0.91690000000000005</v>
      </c>
      <c r="G364" s="52">
        <v>0.45179999999999998</v>
      </c>
      <c r="H364" s="52">
        <v>0.57289999999999996</v>
      </c>
    </row>
    <row r="365" spans="1:8" x14ac:dyDescent="0.25">
      <c r="A365" s="1" t="s">
        <v>14911</v>
      </c>
      <c r="B365" s="14">
        <v>17.34</v>
      </c>
      <c r="C365" s="52">
        <v>0.88700000000000001</v>
      </c>
      <c r="D365" s="52">
        <v>0.81850000000000001</v>
      </c>
      <c r="E365" s="52">
        <v>0.96719999999999995</v>
      </c>
      <c r="F365" s="52">
        <v>1.1901999999999999</v>
      </c>
      <c r="G365" s="52">
        <v>0.60209999999999997</v>
      </c>
      <c r="H365" s="52">
        <v>0.69410000000000005</v>
      </c>
    </row>
    <row r="366" spans="1:8" x14ac:dyDescent="0.25">
      <c r="A366" s="1" t="s">
        <v>29360</v>
      </c>
      <c r="B366" s="14">
        <v>1.51</v>
      </c>
      <c r="C366" s="52">
        <v>0.67669999999999997</v>
      </c>
      <c r="D366" s="52">
        <v>0.60540000000000005</v>
      </c>
      <c r="E366" s="52">
        <v>0.63649999999999995</v>
      </c>
      <c r="F366" s="52">
        <v>0.26079999999999998</v>
      </c>
      <c r="G366" s="52">
        <v>0.30280000000000001</v>
      </c>
      <c r="H366" s="52">
        <v>0.3246</v>
      </c>
    </row>
    <row r="367" spans="1:8" x14ac:dyDescent="0.25">
      <c r="A367" s="1" t="s">
        <v>13992</v>
      </c>
      <c r="B367" s="14">
        <v>9.24</v>
      </c>
      <c r="C367" s="52">
        <v>2.4851999999999999</v>
      </c>
      <c r="D367" s="52">
        <v>0.53010000000000002</v>
      </c>
      <c r="E367" s="52">
        <v>0.51859999999999995</v>
      </c>
      <c r="F367" s="52">
        <v>0.43059999999999998</v>
      </c>
      <c r="G367" s="52">
        <v>0.48549999999999999</v>
      </c>
      <c r="H367" s="52">
        <v>0.62980000000000003</v>
      </c>
    </row>
    <row r="368" spans="1:8" x14ac:dyDescent="0.25">
      <c r="A368" s="1" t="s">
        <v>14715</v>
      </c>
      <c r="B368" s="14">
        <v>1.28</v>
      </c>
      <c r="C368" s="52">
        <v>0.72440000000000004</v>
      </c>
      <c r="D368" s="52">
        <v>0.44929999999999998</v>
      </c>
      <c r="E368" s="52">
        <v>0.53490000000000004</v>
      </c>
      <c r="F368" s="52">
        <v>0.43630000000000002</v>
      </c>
      <c r="G368" s="52">
        <v>0.27600000000000002</v>
      </c>
      <c r="H368" s="52">
        <v>0.1908</v>
      </c>
    </row>
    <row r="369" spans="1:8" x14ac:dyDescent="0.25">
      <c r="A369" s="1" t="s">
        <v>29361</v>
      </c>
      <c r="B369" s="14">
        <v>19.899999999999999</v>
      </c>
      <c r="C369" s="52">
        <v>1.3472</v>
      </c>
      <c r="D369" s="52">
        <v>0.58309999999999995</v>
      </c>
      <c r="E369" s="52">
        <v>0.6381</v>
      </c>
      <c r="F369" s="52">
        <v>0.64270000000000005</v>
      </c>
      <c r="G369" s="52">
        <v>0.65049999999999997</v>
      </c>
      <c r="H369" s="52">
        <v>0.56479999999999997</v>
      </c>
    </row>
    <row r="370" spans="1:8" x14ac:dyDescent="0.25">
      <c r="A370" s="1" t="s">
        <v>13993</v>
      </c>
      <c r="B370" s="14">
        <v>30.68</v>
      </c>
      <c r="C370" s="52">
        <v>0.64590000000000003</v>
      </c>
      <c r="D370" s="52">
        <v>0.39179999999999998</v>
      </c>
      <c r="E370" s="52">
        <v>0.40489999999999998</v>
      </c>
      <c r="F370" s="52">
        <v>0.40770000000000001</v>
      </c>
      <c r="G370" s="52">
        <v>0.43140000000000001</v>
      </c>
      <c r="H370" s="52">
        <v>0.54759999999999998</v>
      </c>
    </row>
    <row r="371" spans="1:8" x14ac:dyDescent="0.25">
      <c r="A371" s="1" t="s">
        <v>26442</v>
      </c>
      <c r="B371" s="14">
        <v>28.15</v>
      </c>
      <c r="C371" s="52">
        <v>0.70279999999999998</v>
      </c>
      <c r="D371" s="52">
        <v>0.56140000000000001</v>
      </c>
      <c r="E371" s="52">
        <v>0.72309999999999997</v>
      </c>
      <c r="F371" s="52">
        <v>0.92159999999999997</v>
      </c>
      <c r="G371" s="52">
        <v>0.38679999999999998</v>
      </c>
      <c r="H371" s="52">
        <v>0.4713</v>
      </c>
    </row>
    <row r="372" spans="1:8" x14ac:dyDescent="0.25">
      <c r="A372" s="1" t="s">
        <v>14627</v>
      </c>
      <c r="B372" s="14">
        <v>136.69999999999999</v>
      </c>
      <c r="C372" s="52">
        <v>0.23710000000000001</v>
      </c>
      <c r="D372" s="52">
        <v>9.1700000000000004E-2</v>
      </c>
      <c r="E372" s="52">
        <v>8.7400000000000005E-2</v>
      </c>
      <c r="F372" s="52">
        <v>9.6299999999999997E-2</v>
      </c>
      <c r="G372" s="52">
        <v>8.3900000000000002E-2</v>
      </c>
      <c r="H372" s="52">
        <v>8.77E-2</v>
      </c>
    </row>
    <row r="373" spans="1:8" x14ac:dyDescent="0.25">
      <c r="A373" s="1" t="s">
        <v>14711</v>
      </c>
      <c r="B373" s="14">
        <v>27.31</v>
      </c>
      <c r="C373" s="52">
        <v>0.6905</v>
      </c>
      <c r="D373" s="52">
        <v>0.39090000000000003</v>
      </c>
      <c r="E373" s="52">
        <v>0.38200000000000001</v>
      </c>
      <c r="F373" s="52">
        <v>0.28789999999999999</v>
      </c>
      <c r="G373" s="52">
        <v>0.2596</v>
      </c>
      <c r="H373" s="52">
        <v>0.2596</v>
      </c>
    </row>
    <row r="374" spans="1:8" x14ac:dyDescent="0.25">
      <c r="A374" s="1" t="s">
        <v>6028</v>
      </c>
      <c r="B374" s="14">
        <v>17.68</v>
      </c>
      <c r="C374" s="52">
        <v>0.49480000000000002</v>
      </c>
      <c r="D374" s="52">
        <v>0.29139999999999999</v>
      </c>
      <c r="E374" s="52">
        <v>0.19969999999999999</v>
      </c>
      <c r="F374" s="52">
        <v>0.21729999999999999</v>
      </c>
      <c r="G374" s="52">
        <v>0.23780000000000001</v>
      </c>
      <c r="H374" s="52">
        <v>0.27739999999999998</v>
      </c>
    </row>
    <row r="375" spans="1:8" x14ac:dyDescent="0.25">
      <c r="A375" s="1" t="s">
        <v>14691</v>
      </c>
      <c r="B375" s="14">
        <v>3.57</v>
      </c>
      <c r="C375" s="52">
        <v>0.49380000000000002</v>
      </c>
      <c r="D375" s="52">
        <v>0.32169999999999999</v>
      </c>
      <c r="E375" s="52">
        <v>0.2155</v>
      </c>
      <c r="F375" s="52">
        <v>0.23830000000000001</v>
      </c>
      <c r="G375" s="52">
        <v>0.27110000000000001</v>
      </c>
      <c r="H375" s="52">
        <v>0.2954</v>
      </c>
    </row>
    <row r="376" spans="1:8" x14ac:dyDescent="0.25">
      <c r="A376" s="1" t="s">
        <v>14683</v>
      </c>
      <c r="B376" s="14">
        <v>3.53</v>
      </c>
      <c r="C376" s="52">
        <v>0.47270000000000001</v>
      </c>
      <c r="D376" s="52">
        <v>0.28870000000000001</v>
      </c>
      <c r="E376" s="52">
        <v>0.216</v>
      </c>
      <c r="F376" s="52">
        <v>0.25380000000000003</v>
      </c>
      <c r="G376" s="52">
        <v>0.2475</v>
      </c>
      <c r="H376" s="52">
        <v>0.29470000000000002</v>
      </c>
    </row>
    <row r="377" spans="1:8" x14ac:dyDescent="0.25">
      <c r="A377" s="1" t="s">
        <v>29384</v>
      </c>
      <c r="B377" s="14">
        <v>55.5</v>
      </c>
      <c r="C377" s="52">
        <v>2.7783000000000002</v>
      </c>
      <c r="D377" s="52">
        <v>3.6419000000000001</v>
      </c>
      <c r="E377" s="52">
        <v>4.9467999999999996</v>
      </c>
      <c r="F377" s="52">
        <v>0.36249999999999999</v>
      </c>
      <c r="G377" s="52">
        <v>0.37259999999999999</v>
      </c>
      <c r="H377" s="52">
        <v>0.47289999999999999</v>
      </c>
    </row>
    <row r="378" spans="1:8" x14ac:dyDescent="0.25">
      <c r="A378" s="1" t="s">
        <v>6082</v>
      </c>
      <c r="B378" s="14">
        <v>28.05</v>
      </c>
      <c r="C378" s="52">
        <v>1.2470000000000001</v>
      </c>
      <c r="D378" s="52">
        <v>0.41199999999999998</v>
      </c>
      <c r="E378" s="52">
        <v>0.42399999999999999</v>
      </c>
      <c r="F378" s="52">
        <v>0.39529999999999998</v>
      </c>
      <c r="G378" s="52">
        <v>0.40429999999999999</v>
      </c>
      <c r="H378" s="52">
        <v>0.4632</v>
      </c>
    </row>
    <row r="379" spans="1:8" x14ac:dyDescent="0.25">
      <c r="A379" s="1" t="s">
        <v>14739</v>
      </c>
      <c r="B379" s="14">
        <v>2.0499999999999998</v>
      </c>
      <c r="C379" s="52">
        <v>0.8972</v>
      </c>
      <c r="D379" s="52">
        <v>0.749</v>
      </c>
      <c r="E379" s="52">
        <v>0.99960000000000004</v>
      </c>
      <c r="F379" s="52">
        <v>1.1506000000000001</v>
      </c>
      <c r="G379" s="52">
        <v>0.78200000000000003</v>
      </c>
      <c r="H379" s="52">
        <v>0.30020000000000002</v>
      </c>
    </row>
    <row r="380" spans="1:8" x14ac:dyDescent="0.25">
      <c r="A380" s="1" t="s">
        <v>13994</v>
      </c>
      <c r="B380" s="14">
        <v>11.45</v>
      </c>
      <c r="C380" s="52">
        <v>0.83320000000000005</v>
      </c>
      <c r="D380" s="52">
        <v>0.42959999999999998</v>
      </c>
      <c r="E380" s="52">
        <v>0.42559999999999998</v>
      </c>
      <c r="F380" s="52">
        <v>0.40329999999999999</v>
      </c>
      <c r="G380" s="52">
        <v>0.42930000000000001</v>
      </c>
      <c r="H380" s="52">
        <v>0.5635</v>
      </c>
    </row>
    <row r="381" spans="1:8" x14ac:dyDescent="0.25">
      <c r="A381" s="1" t="s">
        <v>6085</v>
      </c>
      <c r="B381" s="14">
        <v>28.13</v>
      </c>
      <c r="C381" s="52">
        <v>0.29770000000000002</v>
      </c>
      <c r="D381" s="52">
        <v>0.19639999999999999</v>
      </c>
      <c r="E381" s="52">
        <v>0.2185</v>
      </c>
      <c r="F381" s="52">
        <v>0.23449999999999999</v>
      </c>
      <c r="G381" s="52">
        <v>0.24879999999999999</v>
      </c>
      <c r="H381" s="52">
        <v>0.26769999999999999</v>
      </c>
    </row>
    <row r="382" spans="1:8" x14ac:dyDescent="0.25">
      <c r="A382" s="1" t="s">
        <v>22087</v>
      </c>
      <c r="B382" s="14">
        <v>102.34</v>
      </c>
      <c r="C382" s="52">
        <v>8.77E-2</v>
      </c>
      <c r="D382" s="52">
        <v>6.2799999999999995E-2</v>
      </c>
      <c r="E382" s="52">
        <v>5.3900000000000003E-2</v>
      </c>
      <c r="F382" s="52">
        <v>5.5800000000000002E-2</v>
      </c>
      <c r="G382" s="52">
        <v>6.7400000000000002E-2</v>
      </c>
      <c r="H382" s="52">
        <v>8.4199999999999997E-2</v>
      </c>
    </row>
    <row r="383" spans="1:8" x14ac:dyDescent="0.25">
      <c r="A383" s="1" t="s">
        <v>14738</v>
      </c>
      <c r="B383" s="14">
        <v>137.02000000000001</v>
      </c>
      <c r="C383" s="52">
        <v>2.3149000000000002</v>
      </c>
      <c r="D383" s="52">
        <v>3.0537000000000001</v>
      </c>
      <c r="E383" s="52">
        <v>4.2454999999999998</v>
      </c>
      <c r="F383" s="52">
        <v>0.6</v>
      </c>
      <c r="G383" s="52">
        <v>0.60460000000000003</v>
      </c>
      <c r="H383" s="52">
        <v>0.746</v>
      </c>
    </row>
    <row r="384" spans="1:8" x14ac:dyDescent="0.25">
      <c r="A384" s="1" t="s">
        <v>9731</v>
      </c>
      <c r="B384" s="14">
        <v>22.93</v>
      </c>
      <c r="C384" s="52">
        <v>0.56299999999999994</v>
      </c>
      <c r="D384" s="52">
        <v>0.43330000000000002</v>
      </c>
      <c r="E384" s="52">
        <v>0.50239999999999996</v>
      </c>
      <c r="F384" s="52">
        <v>0.30049999999999999</v>
      </c>
      <c r="G384" s="52">
        <v>0.308</v>
      </c>
      <c r="H384" s="52">
        <v>0.3725</v>
      </c>
    </row>
    <row r="385" spans="1:8" x14ac:dyDescent="0.25">
      <c r="A385" s="1" t="s">
        <v>29349</v>
      </c>
      <c r="B385" s="14">
        <v>119.4</v>
      </c>
      <c r="C385" s="52">
        <v>0.70550000000000002</v>
      </c>
      <c r="D385" s="52">
        <v>0.59850000000000003</v>
      </c>
      <c r="E385" s="52">
        <v>0.63460000000000005</v>
      </c>
      <c r="F385" s="52">
        <v>0.35949999999999999</v>
      </c>
      <c r="G385" s="52">
        <v>0.36680000000000001</v>
      </c>
      <c r="H385" s="52">
        <v>0.35</v>
      </c>
    </row>
    <row r="386" spans="1:8" x14ac:dyDescent="0.25">
      <c r="A386" s="1" t="s">
        <v>29362</v>
      </c>
      <c r="B386" s="14">
        <v>11.02</v>
      </c>
      <c r="C386" s="52">
        <v>1.4388000000000001</v>
      </c>
      <c r="D386" s="52">
        <v>0.79530000000000001</v>
      </c>
      <c r="E386" s="52">
        <v>0.45689999999999997</v>
      </c>
      <c r="F386" s="52">
        <v>0.48409999999999997</v>
      </c>
      <c r="G386" s="52">
        <v>0.4849</v>
      </c>
      <c r="H386" s="52">
        <v>0.4481</v>
      </c>
    </row>
    <row r="387" spans="1:8" x14ac:dyDescent="0.25">
      <c r="A387" s="1" t="s">
        <v>29018</v>
      </c>
      <c r="B387" s="14">
        <v>74.44</v>
      </c>
      <c r="C387" s="52">
        <v>1.6315999999999999</v>
      </c>
      <c r="D387" s="52">
        <v>2.0491999999999999</v>
      </c>
      <c r="E387" s="52">
        <v>2.8298000000000001</v>
      </c>
      <c r="F387" s="52">
        <v>0.61760000000000004</v>
      </c>
      <c r="G387" s="52">
        <v>0.69869999999999999</v>
      </c>
      <c r="H387" s="52">
        <v>0.91869999999999996</v>
      </c>
    </row>
    <row r="388" spans="1:8" x14ac:dyDescent="0.25">
      <c r="A388" s="1" t="s">
        <v>29022</v>
      </c>
      <c r="B388" s="14">
        <v>4.2</v>
      </c>
      <c r="C388" s="52">
        <v>0.65149999999999997</v>
      </c>
      <c r="D388" s="52">
        <v>0.43030000000000002</v>
      </c>
      <c r="E388" s="52">
        <v>0.33750000000000002</v>
      </c>
      <c r="F388" s="52">
        <v>0.315</v>
      </c>
      <c r="G388" s="52">
        <v>0.24909999999999999</v>
      </c>
      <c r="H388" s="52">
        <v>0.32700000000000001</v>
      </c>
    </row>
    <row r="389" spans="1:8" x14ac:dyDescent="0.25">
      <c r="A389" s="1" t="s">
        <v>9701</v>
      </c>
      <c r="B389" s="14">
        <v>22.68</v>
      </c>
      <c r="C389" s="52">
        <v>0.73919999999999997</v>
      </c>
      <c r="D389" s="52">
        <v>0.42209999999999998</v>
      </c>
      <c r="E389" s="52">
        <v>0.48060000000000003</v>
      </c>
      <c r="F389" s="52">
        <v>0.33639999999999998</v>
      </c>
      <c r="G389" s="52">
        <v>0.31780000000000003</v>
      </c>
      <c r="H389" s="52">
        <v>0.37290000000000001</v>
      </c>
    </row>
    <row r="390" spans="1:8" x14ac:dyDescent="0.25">
      <c r="A390" s="1" t="s">
        <v>14709</v>
      </c>
      <c r="B390" s="14">
        <v>53.95</v>
      </c>
      <c r="C390" s="52">
        <v>0.65839999999999999</v>
      </c>
      <c r="D390" s="52">
        <v>0.34100000000000003</v>
      </c>
      <c r="E390" s="52">
        <v>0.33839999999999998</v>
      </c>
      <c r="F390" s="52">
        <v>0.40089999999999998</v>
      </c>
      <c r="G390" s="52">
        <v>0.43790000000000001</v>
      </c>
      <c r="H390" s="52">
        <v>0.36270000000000002</v>
      </c>
    </row>
    <row r="391" spans="1:8" x14ac:dyDescent="0.25">
      <c r="A391" s="1" t="s">
        <v>14702</v>
      </c>
      <c r="B391" s="14">
        <v>15.94</v>
      </c>
      <c r="C391" s="52">
        <v>0.6673</v>
      </c>
      <c r="D391" s="52">
        <v>0.46029999999999999</v>
      </c>
      <c r="E391" s="52">
        <v>0.49809999999999999</v>
      </c>
      <c r="F391" s="52">
        <v>0.4506</v>
      </c>
      <c r="G391" s="52">
        <v>0.45779999999999998</v>
      </c>
      <c r="H391" s="52">
        <v>0.45989999999999998</v>
      </c>
    </row>
    <row r="392" spans="1:8" x14ac:dyDescent="0.25">
      <c r="A392" s="1" t="s">
        <v>74</v>
      </c>
      <c r="B392" s="14">
        <v>15.02</v>
      </c>
      <c r="C392" s="52">
        <v>0.74950000000000006</v>
      </c>
      <c r="D392" s="52">
        <v>0.47099999999999997</v>
      </c>
      <c r="E392" s="52">
        <v>0.52059999999999995</v>
      </c>
      <c r="F392" s="52">
        <v>0.51790000000000003</v>
      </c>
      <c r="G392" s="52">
        <v>0.50970000000000004</v>
      </c>
      <c r="H392" s="52">
        <v>0.54920000000000002</v>
      </c>
    </row>
    <row r="393" spans="1:8" x14ac:dyDescent="0.25">
      <c r="A393" s="1" t="s">
        <v>23917</v>
      </c>
      <c r="B393" s="14">
        <v>8697</v>
      </c>
      <c r="C393" s="52">
        <v>0.41980000000000001</v>
      </c>
      <c r="D393" s="52">
        <v>0.222</v>
      </c>
      <c r="E393" s="52">
        <v>0.2162</v>
      </c>
      <c r="F393" s="52">
        <v>0.19750000000000001</v>
      </c>
      <c r="G393" s="52">
        <v>0.23369999999999999</v>
      </c>
      <c r="H393" s="52">
        <v>0.27989999999999998</v>
      </c>
    </row>
    <row r="394" spans="1:8" x14ac:dyDescent="0.25">
      <c r="A394" s="1" t="s">
        <v>7076</v>
      </c>
      <c r="B394" s="14">
        <v>93.55</v>
      </c>
      <c r="C394" s="52">
        <v>0.55569999999999997</v>
      </c>
      <c r="D394" s="52">
        <v>0.33539999999999998</v>
      </c>
      <c r="E394" s="52">
        <v>0.34260000000000002</v>
      </c>
      <c r="F394" s="52">
        <v>0.35899999999999999</v>
      </c>
      <c r="G394" s="52">
        <v>0.38619999999999999</v>
      </c>
      <c r="H394" s="52">
        <v>0.52990000000000004</v>
      </c>
    </row>
    <row r="395" spans="1:8" x14ac:dyDescent="0.25">
      <c r="A395" s="1" t="s">
        <v>29396</v>
      </c>
      <c r="B395" s="14">
        <v>103</v>
      </c>
      <c r="C395" s="52">
        <v>8.4199999999999997E-2</v>
      </c>
      <c r="D395" s="52">
        <v>0.27150000000000002</v>
      </c>
      <c r="E395" s="52">
        <v>0.35639999999999999</v>
      </c>
      <c r="F395" s="52">
        <v>0.10730000000000001</v>
      </c>
      <c r="G395" s="52">
        <v>0.1071</v>
      </c>
      <c r="H395" s="52">
        <v>9.5600000000000004E-2</v>
      </c>
    </row>
    <row r="396" spans="1:8" x14ac:dyDescent="0.25">
      <c r="A396" s="1" t="s">
        <v>29353</v>
      </c>
      <c r="B396" s="14">
        <v>111.7</v>
      </c>
      <c r="C396" s="52">
        <v>9.5600000000000004E-2</v>
      </c>
      <c r="D396" s="52">
        <v>0.12280000000000001</v>
      </c>
      <c r="E396" s="52">
        <v>0.127</v>
      </c>
      <c r="F396" s="52">
        <v>0.14050000000000001</v>
      </c>
      <c r="G396" s="52">
        <v>0.1308</v>
      </c>
      <c r="H396" s="52">
        <v>8.2199999999999995E-2</v>
      </c>
    </row>
    <row r="397" spans="1:8" x14ac:dyDescent="0.25">
      <c r="A397" s="1" t="s">
        <v>14652</v>
      </c>
      <c r="B397" s="14">
        <v>85.45</v>
      </c>
      <c r="C397" s="52">
        <v>0.31359999999999999</v>
      </c>
      <c r="D397" s="52">
        <v>0.12</v>
      </c>
      <c r="E397" s="52">
        <v>0.1085</v>
      </c>
      <c r="F397" s="52">
        <v>0.1195</v>
      </c>
      <c r="G397" s="52">
        <v>0.1168</v>
      </c>
      <c r="H397" s="52">
        <v>0.1139</v>
      </c>
    </row>
    <row r="398" spans="1:8" x14ac:dyDescent="0.25">
      <c r="A398" s="1" t="s">
        <v>29399</v>
      </c>
      <c r="B398" s="14">
        <v>95.53</v>
      </c>
      <c r="C398" s="52">
        <v>0.25280000000000002</v>
      </c>
      <c r="D398" s="52">
        <v>0.14330000000000001</v>
      </c>
      <c r="E398" s="52">
        <v>0.1389</v>
      </c>
      <c r="F398" s="52">
        <v>0.1406</v>
      </c>
      <c r="G398" s="52">
        <v>0.15429999999999999</v>
      </c>
      <c r="H398" s="52">
        <v>0.16450000000000001</v>
      </c>
    </row>
    <row r="399" spans="1:8" x14ac:dyDescent="0.25">
      <c r="A399" s="1" t="s">
        <v>14665</v>
      </c>
      <c r="B399" s="14">
        <v>122.63</v>
      </c>
      <c r="C399" s="52">
        <v>0.35170000000000001</v>
      </c>
      <c r="D399" s="52">
        <v>0.1147</v>
      </c>
      <c r="E399" s="52">
        <v>9.5399999999999999E-2</v>
      </c>
      <c r="F399" s="52">
        <v>8.4699999999999998E-2</v>
      </c>
      <c r="G399" s="52">
        <v>0.10349999999999999</v>
      </c>
      <c r="H399" s="52">
        <v>0.10829999999999999</v>
      </c>
    </row>
    <row r="400" spans="1:8" x14ac:dyDescent="0.25">
      <c r="A400" s="1" t="s">
        <v>15264</v>
      </c>
      <c r="B400" s="14">
        <v>62.84</v>
      </c>
      <c r="C400" s="52">
        <v>0.39789999999999998</v>
      </c>
      <c r="D400" s="52">
        <v>0.1152</v>
      </c>
      <c r="E400" s="52">
        <v>0.12180000000000001</v>
      </c>
      <c r="F400" s="52">
        <v>0.1464</v>
      </c>
      <c r="G400" s="52">
        <v>0.1666</v>
      </c>
      <c r="H400" s="52">
        <v>0.1057</v>
      </c>
    </row>
    <row r="401" spans="1:8" x14ac:dyDescent="0.25">
      <c r="A401" s="1" t="s">
        <v>14672</v>
      </c>
      <c r="B401" s="14">
        <v>116.74</v>
      </c>
      <c r="C401" s="52">
        <v>0.41110000000000002</v>
      </c>
      <c r="D401" s="52">
        <v>0.15890000000000001</v>
      </c>
      <c r="E401" s="52">
        <v>0.14879999999999999</v>
      </c>
      <c r="F401" s="52">
        <v>0.1157</v>
      </c>
      <c r="G401" s="52">
        <v>0.1106</v>
      </c>
      <c r="H401" s="52">
        <v>8.4500000000000006E-2</v>
      </c>
    </row>
    <row r="402" spans="1:8" x14ac:dyDescent="0.25">
      <c r="A402" s="1" t="s">
        <v>13995</v>
      </c>
      <c r="B402" s="14">
        <v>26.6</v>
      </c>
      <c r="C402" s="52">
        <v>0.87519999999999998</v>
      </c>
      <c r="D402" s="52">
        <v>0.4163</v>
      </c>
      <c r="E402" s="52">
        <v>0.42409999999999998</v>
      </c>
      <c r="F402" s="52">
        <v>0.41599999999999998</v>
      </c>
      <c r="G402" s="52">
        <v>0.44550000000000001</v>
      </c>
      <c r="H402" s="52">
        <v>0.48159999999999997</v>
      </c>
    </row>
    <row r="403" spans="1:8" x14ac:dyDescent="0.25">
      <c r="A403" s="1" t="s">
        <v>14732</v>
      </c>
      <c r="B403" s="14">
        <v>1.26</v>
      </c>
      <c r="C403" s="52">
        <v>0.90939999999999999</v>
      </c>
      <c r="D403" s="52">
        <v>0.44500000000000001</v>
      </c>
      <c r="E403" s="52">
        <v>0.41249999999999998</v>
      </c>
      <c r="F403" s="52">
        <v>0.28760000000000002</v>
      </c>
      <c r="G403" s="52">
        <v>0.26690000000000003</v>
      </c>
      <c r="H403" s="52">
        <v>0.33040000000000003</v>
      </c>
    </row>
    <row r="404" spans="1:8" x14ac:dyDescent="0.25">
      <c r="A404" s="1" t="s">
        <v>14671</v>
      </c>
      <c r="B404" s="14">
        <v>44.68</v>
      </c>
      <c r="C404" s="52">
        <v>0.4214</v>
      </c>
      <c r="D404" s="52">
        <v>0.26300000000000001</v>
      </c>
      <c r="E404" s="52">
        <v>0.254</v>
      </c>
      <c r="F404" s="52">
        <v>0.24310000000000001</v>
      </c>
      <c r="G404" s="52">
        <v>0.20449999999999999</v>
      </c>
      <c r="H404" s="52">
        <v>0.2049</v>
      </c>
    </row>
    <row r="405" spans="1:8" x14ac:dyDescent="0.25">
      <c r="A405" s="1" t="s">
        <v>6751</v>
      </c>
      <c r="B405" s="14">
        <v>9.41</v>
      </c>
      <c r="C405" s="52">
        <v>0.75019999999999998</v>
      </c>
      <c r="D405" s="52">
        <v>0.52569999999999995</v>
      </c>
      <c r="E405" s="52">
        <v>0.5917</v>
      </c>
      <c r="F405" s="52">
        <v>0.52829999999999999</v>
      </c>
      <c r="G405" s="52">
        <v>0.5514</v>
      </c>
      <c r="H405" s="52">
        <v>0.62860000000000005</v>
      </c>
    </row>
    <row r="406" spans="1:8" x14ac:dyDescent="0.25">
      <c r="A406" s="1" t="s">
        <v>14637</v>
      </c>
      <c r="B406" s="14">
        <v>114.19</v>
      </c>
      <c r="C406" s="52">
        <v>0.23130000000000001</v>
      </c>
      <c r="D406" s="52">
        <v>0.1066</v>
      </c>
      <c r="E406" s="52">
        <v>9.2999999999999999E-2</v>
      </c>
      <c r="F406" s="52">
        <v>0.1144</v>
      </c>
      <c r="G406" s="52">
        <v>0.13109999999999999</v>
      </c>
      <c r="H406" s="52">
        <v>8.2799999999999999E-2</v>
      </c>
    </row>
    <row r="407" spans="1:8" x14ac:dyDescent="0.25">
      <c r="A407" s="1" t="s">
        <v>29346</v>
      </c>
      <c r="B407" s="14">
        <v>112.36</v>
      </c>
      <c r="C407" s="52">
        <v>0.28470000000000001</v>
      </c>
      <c r="D407" s="52">
        <v>0.12520000000000001</v>
      </c>
      <c r="E407" s="52">
        <v>0.1331</v>
      </c>
      <c r="F407" s="52">
        <v>0.1431</v>
      </c>
      <c r="G407" s="52">
        <v>0.15559999999999999</v>
      </c>
      <c r="H407" s="52">
        <v>0.15609999999999999</v>
      </c>
    </row>
    <row r="408" spans="1:8" x14ac:dyDescent="0.25">
      <c r="A408" s="1" t="s">
        <v>14693</v>
      </c>
      <c r="B408" s="14">
        <v>8</v>
      </c>
      <c r="C408" s="52">
        <v>0.6069</v>
      </c>
      <c r="D408" s="52">
        <v>0.41539999999999999</v>
      </c>
      <c r="E408" s="52">
        <v>0.4304</v>
      </c>
      <c r="F408" s="52">
        <v>0.26819999999999999</v>
      </c>
      <c r="G408" s="52">
        <v>0.26340000000000002</v>
      </c>
      <c r="H408" s="52">
        <v>0.27889999999999998</v>
      </c>
    </row>
    <row r="409" spans="1:8" x14ac:dyDescent="0.25">
      <c r="A409" s="1" t="s">
        <v>9728</v>
      </c>
      <c r="B409" s="14">
        <v>14.58</v>
      </c>
      <c r="C409" s="52">
        <v>0.94499999999999995</v>
      </c>
      <c r="D409" s="52">
        <v>0.47339999999999999</v>
      </c>
      <c r="E409" s="52">
        <v>0.44569999999999999</v>
      </c>
      <c r="F409" s="52">
        <v>0.33660000000000001</v>
      </c>
      <c r="G409" s="52">
        <v>0.3175</v>
      </c>
      <c r="H409" s="52">
        <v>0.32819999999999999</v>
      </c>
    </row>
    <row r="410" spans="1:8" x14ac:dyDescent="0.25">
      <c r="A410" s="1" t="s">
        <v>29350</v>
      </c>
      <c r="B410" s="118">
        <v>48.88</v>
      </c>
      <c r="C410" s="52">
        <v>1.4493</v>
      </c>
      <c r="D410" s="52">
        <v>1.9861</v>
      </c>
      <c r="E410" s="52">
        <v>2.8149000000000002</v>
      </c>
      <c r="F410" s="52">
        <v>0.25490000000000002</v>
      </c>
      <c r="G410" s="52">
        <v>0.24440000000000001</v>
      </c>
      <c r="H410" s="52">
        <v>0.31640000000000001</v>
      </c>
    </row>
    <row r="411" spans="1:8" x14ac:dyDescent="0.25">
      <c r="A411" s="1" t="s">
        <v>6908</v>
      </c>
      <c r="B411" s="118">
        <v>86.16</v>
      </c>
      <c r="C411" s="52">
        <v>0.58709999999999996</v>
      </c>
      <c r="D411" s="52">
        <v>0.4385</v>
      </c>
      <c r="E411" s="52">
        <v>0.43590000000000001</v>
      </c>
      <c r="F411" s="52">
        <v>0.42130000000000001</v>
      </c>
      <c r="G411" s="52">
        <v>0.4617</v>
      </c>
      <c r="H411" s="52">
        <v>0.54449999999999998</v>
      </c>
    </row>
    <row r="412" spans="1:8" x14ac:dyDescent="0.25">
      <c r="A412" s="1" t="s">
        <v>29385</v>
      </c>
      <c r="B412" s="118">
        <v>43.09</v>
      </c>
      <c r="C412" s="52">
        <v>1.5062</v>
      </c>
      <c r="D412" s="52">
        <v>2.0112999999999999</v>
      </c>
      <c r="E412" s="52">
        <v>2.8500999999999999</v>
      </c>
      <c r="F412" s="52">
        <v>0.39369999999999999</v>
      </c>
      <c r="G412" s="52">
        <v>0.44550000000000001</v>
      </c>
      <c r="H412" s="52">
        <v>0.5181</v>
      </c>
    </row>
    <row r="413" spans="1:8" x14ac:dyDescent="0.25">
      <c r="A413" s="1" t="s">
        <v>14705</v>
      </c>
      <c r="B413" s="118">
        <v>7.88</v>
      </c>
      <c r="C413" s="52">
        <v>0.66149999999999998</v>
      </c>
      <c r="D413" s="52">
        <v>0.41389999999999999</v>
      </c>
      <c r="E413" s="52">
        <v>0.46010000000000001</v>
      </c>
      <c r="F413" s="52">
        <v>0.3972</v>
      </c>
      <c r="G413" s="52">
        <v>0.3498</v>
      </c>
      <c r="H413" s="52">
        <v>0.31680000000000003</v>
      </c>
    </row>
    <row r="414" spans="1:8" x14ac:dyDescent="0.25">
      <c r="A414" s="1" t="s">
        <v>19823</v>
      </c>
      <c r="B414" s="118">
        <v>45.1</v>
      </c>
      <c r="C414" s="52">
        <v>0.46920000000000001</v>
      </c>
      <c r="D414" s="52">
        <v>0.26579999999999998</v>
      </c>
      <c r="E414" s="52">
        <v>0.30009999999999998</v>
      </c>
      <c r="F414" s="52">
        <v>0.2913</v>
      </c>
      <c r="G414" s="52">
        <v>0.27989999999999998</v>
      </c>
      <c r="H414" s="52">
        <v>0.34989999999999999</v>
      </c>
    </row>
    <row r="415" spans="1:8" x14ac:dyDescent="0.25">
      <c r="A415" s="1" t="s">
        <v>15276</v>
      </c>
      <c r="B415" s="118">
        <v>95</v>
      </c>
      <c r="C415" s="52">
        <v>0.28939999999999999</v>
      </c>
      <c r="D415" s="52">
        <v>0.13300000000000001</v>
      </c>
      <c r="E415" s="52">
        <v>0.1057</v>
      </c>
      <c r="F415" s="52">
        <v>0.1295</v>
      </c>
      <c r="G415" s="52">
        <v>0.1303</v>
      </c>
      <c r="H415" s="52">
        <v>0.15079999999999999</v>
      </c>
    </row>
    <row r="416" spans="1:8" x14ac:dyDescent="0.25">
      <c r="A416" s="1" t="s">
        <v>14655</v>
      </c>
      <c r="B416" s="118">
        <v>51.5</v>
      </c>
      <c r="C416" s="52">
        <v>0.42859999999999998</v>
      </c>
      <c r="D416" s="52">
        <v>0.43969999999999998</v>
      </c>
      <c r="E416" s="52">
        <v>0.55189999999999995</v>
      </c>
      <c r="F416" s="52">
        <v>0.44130000000000003</v>
      </c>
      <c r="G416" s="52">
        <v>0.2334</v>
      </c>
      <c r="H416" s="52">
        <v>0.1867</v>
      </c>
    </row>
    <row r="417" spans="1:8" x14ac:dyDescent="0.25">
      <c r="A417" s="1" t="s">
        <v>14678</v>
      </c>
      <c r="B417" s="118">
        <v>116.8</v>
      </c>
      <c r="C417" s="52">
        <v>0.3765</v>
      </c>
      <c r="D417" s="52">
        <v>9.4500000000000001E-2</v>
      </c>
      <c r="E417" s="52">
        <v>0.1081</v>
      </c>
      <c r="F417" s="52">
        <v>9.7900000000000001E-2</v>
      </c>
      <c r="G417" s="52">
        <v>9.4299999999999995E-2</v>
      </c>
      <c r="H417" s="52">
        <v>9.1600000000000001E-2</v>
      </c>
    </row>
    <row r="418" spans="1:8" x14ac:dyDescent="0.25">
      <c r="A418" s="1" t="s">
        <v>14650</v>
      </c>
      <c r="B418" s="118">
        <v>122.75</v>
      </c>
      <c r="C418" s="52">
        <v>0.30959999999999999</v>
      </c>
      <c r="D418" s="52">
        <v>0.14979999999999999</v>
      </c>
      <c r="E418" s="52">
        <v>0.1426</v>
      </c>
      <c r="F418" s="52">
        <v>0.16039999999999999</v>
      </c>
      <c r="G418" s="52">
        <v>0.14929999999999999</v>
      </c>
      <c r="H418" s="52">
        <v>0.15770000000000001</v>
      </c>
    </row>
    <row r="419" spans="1:8" x14ac:dyDescent="0.25">
      <c r="A419" s="1" t="s">
        <v>14673</v>
      </c>
      <c r="B419" s="118">
        <v>115.09</v>
      </c>
      <c r="C419" s="52">
        <v>0.43</v>
      </c>
      <c r="D419" s="52">
        <v>0.15720000000000001</v>
      </c>
      <c r="E419" s="52">
        <v>0.15970000000000001</v>
      </c>
      <c r="F419" s="52">
        <v>0.14419999999999999</v>
      </c>
      <c r="G419" s="52">
        <v>0.1658</v>
      </c>
      <c r="H419" s="52">
        <v>0.19969999999999999</v>
      </c>
    </row>
    <row r="420" spans="1:8" x14ac:dyDescent="0.25">
      <c r="A420" s="1" t="s">
        <v>15271</v>
      </c>
      <c r="B420" s="118">
        <v>80.400000000000006</v>
      </c>
      <c r="C420" s="52">
        <v>0.37140000000000001</v>
      </c>
      <c r="D420" s="52">
        <v>0.25019999999999998</v>
      </c>
      <c r="E420" s="52">
        <v>0.20380000000000001</v>
      </c>
      <c r="F420" s="52">
        <v>0.19109999999999999</v>
      </c>
      <c r="G420" s="52">
        <v>9.8900000000000002E-2</v>
      </c>
      <c r="H420" s="52">
        <v>0.1031</v>
      </c>
    </row>
    <row r="421" spans="1:8" x14ac:dyDescent="0.25">
      <c r="A421" s="1" t="s">
        <v>23573</v>
      </c>
      <c r="B421" s="118">
        <v>96.24</v>
      </c>
      <c r="C421" s="52">
        <v>0.1031</v>
      </c>
      <c r="D421" s="52">
        <v>0.114</v>
      </c>
      <c r="E421" s="52">
        <v>8.6400000000000005E-2</v>
      </c>
      <c r="F421" s="52">
        <v>7.6200000000000004E-2</v>
      </c>
      <c r="G421" s="52">
        <v>8.9200000000000002E-2</v>
      </c>
      <c r="H421" s="52">
        <v>7.4700000000000003E-2</v>
      </c>
    </row>
    <row r="422" spans="1:8" x14ac:dyDescent="0.25">
      <c r="A422" s="1" t="s">
        <v>6988</v>
      </c>
      <c r="B422" s="118">
        <v>34.14</v>
      </c>
      <c r="C422" s="52">
        <v>0.76959999999999995</v>
      </c>
      <c r="D422" s="52">
        <v>0.45750000000000002</v>
      </c>
      <c r="E422" s="52">
        <v>0.49980000000000002</v>
      </c>
      <c r="F422" s="52">
        <v>0.44619999999999999</v>
      </c>
      <c r="G422" s="52">
        <v>0.4204</v>
      </c>
      <c r="H422" s="52">
        <v>0.53869999999999996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83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1" style="14" bestFit="1" customWidth="1"/>
    <col min="8" max="8" width="8.140625" style="14" bestFit="1" customWidth="1"/>
  </cols>
  <sheetData>
    <row r="1" spans="1:8" x14ac:dyDescent="0.25">
      <c r="A1" t="s">
        <v>20156</v>
      </c>
      <c r="B1" t="s">
        <v>92</v>
      </c>
      <c r="C1" t="s">
        <v>112</v>
      </c>
      <c r="D1" s="50" t="s">
        <v>7071</v>
      </c>
      <c r="E1" t="s">
        <v>20234</v>
      </c>
      <c r="F1" t="s">
        <v>20235</v>
      </c>
      <c r="G1" t="s">
        <v>111</v>
      </c>
      <c r="H1"/>
    </row>
    <row r="2" spans="1:8" x14ac:dyDescent="0.25">
      <c r="A2" s="1" t="s">
        <v>20157</v>
      </c>
      <c r="B2" s="1" t="s">
        <v>119</v>
      </c>
      <c r="C2" s="1">
        <f>RTD("octo.rtdserver","",$B2,56)</f>
        <v>16.09</v>
      </c>
      <c r="D2" s="50">
        <f>RTD("octo.rtdserver","",$B2,60)/100</f>
        <v>8.8000000000000005E-3</v>
      </c>
      <c r="E2" s="1">
        <f>RTD("octo.rtdserver","",$B2,71)</f>
        <v>16.02</v>
      </c>
      <c r="F2" s="1">
        <f>RTD("octo.rtdserver","",$B2,70)</f>
        <v>16.22</v>
      </c>
      <c r="G2" s="1">
        <f>RTD("octo.rtdserver","",$B2,74)</f>
        <v>22875728</v>
      </c>
      <c r="H2"/>
    </row>
    <row r="3" spans="1:8" x14ac:dyDescent="0.25">
      <c r="A3" s="1" t="s">
        <v>20158</v>
      </c>
      <c r="B3" s="1" t="s">
        <v>1</v>
      </c>
      <c r="C3" s="1">
        <f>RTD("octo.rtdserver","",$B3,56)</f>
        <v>39.159999999999997</v>
      </c>
      <c r="D3" s="50">
        <f>RTD("octo.rtdserver","",$B3,60)/100</f>
        <v>4.6500000000000007E-2</v>
      </c>
      <c r="E3" s="1">
        <f>RTD("octo.rtdserver","",$B3,71)</f>
        <v>38.72</v>
      </c>
      <c r="F3" s="1">
        <f>RTD("octo.rtdserver","",$B3,70)</f>
        <v>39.950000000000003</v>
      </c>
      <c r="G3" s="1">
        <f>RTD("octo.rtdserver","",$B3,74)</f>
        <v>126520000</v>
      </c>
      <c r="H3"/>
    </row>
    <row r="4" spans="1:8" x14ac:dyDescent="0.25">
      <c r="A4" s="1" t="s">
        <v>20159</v>
      </c>
      <c r="B4" s="1" t="s">
        <v>281</v>
      </c>
      <c r="C4" s="1">
        <f>RTD("octo.rtdserver","",$B4,56)</f>
        <v>60.49</v>
      </c>
      <c r="D4" s="50">
        <f>RTD("octo.rtdserver","",$B4,60)/100</f>
        <v>1.1200000000000002E-2</v>
      </c>
      <c r="E4" s="1">
        <f>RTD("octo.rtdserver","",$B4,71)</f>
        <v>59.92</v>
      </c>
      <c r="F4" s="1">
        <f>RTD("octo.rtdserver","",$B4,70)</f>
        <v>60.5</v>
      </c>
      <c r="G4" s="1">
        <f>RTD("octo.rtdserver","",$B4,74)</f>
        <v>48042372</v>
      </c>
      <c r="H4"/>
    </row>
    <row r="5" spans="1:8" x14ac:dyDescent="0.25">
      <c r="A5" s="1" t="s">
        <v>20160</v>
      </c>
      <c r="B5" s="1" t="s">
        <v>2</v>
      </c>
      <c r="C5" s="1">
        <f>RTD("octo.rtdserver","",$B5,56)</f>
        <v>36.78</v>
      </c>
      <c r="D5" s="50">
        <f>RTD("octo.rtdserver","",$B5,60)/100</f>
        <v>1.32E-2</v>
      </c>
      <c r="E5" s="1">
        <f>RTD("octo.rtdserver","",$B5,71)</f>
        <v>36.520000000000003</v>
      </c>
      <c r="F5" s="1">
        <f>RTD("octo.rtdserver","",$B5,70)</f>
        <v>36.89</v>
      </c>
      <c r="G5" s="1">
        <f>RTD("octo.rtdserver","",$B5,74)</f>
        <v>100426936</v>
      </c>
      <c r="H5"/>
    </row>
    <row r="6" spans="1:8" x14ac:dyDescent="0.25">
      <c r="A6" s="1" t="s">
        <v>20161</v>
      </c>
      <c r="B6" s="1" t="s">
        <v>893</v>
      </c>
      <c r="C6" s="1">
        <f>RTD("octo.rtdserver","",$B6,56)</f>
        <v>23.75</v>
      </c>
      <c r="D6" s="50">
        <f>RTD("octo.rtdserver","",$B6,60)/100</f>
        <v>1.06E-2</v>
      </c>
      <c r="E6" s="1">
        <f>RTD("octo.rtdserver","",$B6,71)</f>
        <v>23.63</v>
      </c>
      <c r="F6" s="1">
        <f>RTD("octo.rtdserver","",$B6,70)</f>
        <v>23.89</v>
      </c>
      <c r="G6" s="1">
        <f>RTD("octo.rtdserver","",$B6,74)</f>
        <v>15419143</v>
      </c>
      <c r="H6"/>
    </row>
    <row r="7" spans="1:8" x14ac:dyDescent="0.25">
      <c r="A7" s="1" t="s">
        <v>20162</v>
      </c>
      <c r="B7" s="1" t="s">
        <v>3</v>
      </c>
      <c r="C7" s="1">
        <f>RTD("octo.rtdserver","",$B7,56)</f>
        <v>26.97</v>
      </c>
      <c r="D7" s="50">
        <f>RTD("octo.rtdserver","",$B7,60)/100</f>
        <v>8.6E-3</v>
      </c>
      <c r="E7" s="1">
        <f>RTD("octo.rtdserver","",$B7,71)</f>
        <v>26.81</v>
      </c>
      <c r="F7" s="1">
        <f>RTD("octo.rtdserver","",$B7,70)</f>
        <v>27.08</v>
      </c>
      <c r="G7" s="1">
        <f>RTD("octo.rtdserver","",$B7,74)</f>
        <v>127997136</v>
      </c>
      <c r="H7"/>
    </row>
    <row r="8" spans="1:8" x14ac:dyDescent="0.25">
      <c r="A8" s="1" t="s">
        <v>20163</v>
      </c>
      <c r="B8" s="1" t="s">
        <v>1256</v>
      </c>
      <c r="C8" s="1">
        <f>RTD("octo.rtdserver","",$B8,56)</f>
        <v>29.49</v>
      </c>
      <c r="D8" s="50">
        <f>RTD("octo.rtdserver","",$B8,60)/100</f>
        <v>4.7999999999999996E-3</v>
      </c>
      <c r="E8" s="1">
        <f>RTD("octo.rtdserver","",$B8,71)</f>
        <v>29.38</v>
      </c>
      <c r="F8" s="1">
        <f>RTD("octo.rtdserver","",$B8,70)</f>
        <v>29.69</v>
      </c>
      <c r="G8" s="1">
        <f>RTD("octo.rtdserver","",$B8,74)</f>
        <v>7751229</v>
      </c>
      <c r="H8"/>
    </row>
    <row r="9" spans="1:8" x14ac:dyDescent="0.25">
      <c r="A9" s="1" t="s">
        <v>20164</v>
      </c>
      <c r="B9" s="1" t="s">
        <v>1340</v>
      </c>
      <c r="C9" s="1">
        <f>RTD("octo.rtdserver","",$B9,56)</f>
        <v>9.76</v>
      </c>
      <c r="D9" s="50">
        <f>RTD("octo.rtdserver","",$B9,60)/100</f>
        <v>4.0999999999999995E-3</v>
      </c>
      <c r="E9" s="1">
        <f>RTD("octo.rtdserver","",$B9,71)</f>
        <v>9.76</v>
      </c>
      <c r="F9" s="1">
        <f>RTD("octo.rtdserver","",$B9,70)</f>
        <v>9.9</v>
      </c>
      <c r="G9" s="1">
        <f>RTD("octo.rtdserver","",$B9,74)</f>
        <v>13996619</v>
      </c>
      <c r="H9"/>
    </row>
    <row r="10" spans="1:8" x14ac:dyDescent="0.25">
      <c r="A10" s="1" t="s">
        <v>20165</v>
      </c>
      <c r="B10" s="1" t="s">
        <v>7077</v>
      </c>
      <c r="C10" s="1">
        <f>RTD("octo.rtdserver","",$B10,56)</f>
        <v>92.15</v>
      </c>
      <c r="D10" s="50">
        <f>RTD("octo.rtdserver","",$B10,60)/100</f>
        <v>3.8300000000000001E-2</v>
      </c>
      <c r="E10" s="1">
        <f>RTD("octo.rtdserver","",$B10,71)</f>
        <v>89.37</v>
      </c>
      <c r="F10" s="1">
        <f>RTD("octo.rtdserver","",$B10,70)</f>
        <v>92.72</v>
      </c>
      <c r="G10" s="1">
        <f>RTD("octo.rtdserver","",$B10,74)</f>
        <v>54689920</v>
      </c>
      <c r="H10"/>
    </row>
    <row r="11" spans="1:8" x14ac:dyDescent="0.25">
      <c r="A11" s="1" t="s">
        <v>20166</v>
      </c>
      <c r="B11" s="1" t="s">
        <v>1373</v>
      </c>
      <c r="C11" s="1">
        <f>RTD("octo.rtdserver","",$B11,56)</f>
        <v>72.12</v>
      </c>
      <c r="D11" s="50">
        <f>RTD("octo.rtdserver","",$B11,60)/100</f>
        <v>9.1999999999999998E-3</v>
      </c>
      <c r="E11" s="1">
        <f>RTD("octo.rtdserver","",$B11,71)</f>
        <v>71.5</v>
      </c>
      <c r="F11" s="1">
        <f>RTD("octo.rtdserver","",$B11,70)</f>
        <v>72.42</v>
      </c>
      <c r="G11" s="1">
        <f>RTD("octo.rtdserver","",$B11,74)</f>
        <v>12440257</v>
      </c>
      <c r="H11"/>
    </row>
    <row r="12" spans="1:8" x14ac:dyDescent="0.25">
      <c r="A12" s="1" t="s">
        <v>20167</v>
      </c>
      <c r="B12" s="1" t="s">
        <v>1451</v>
      </c>
      <c r="C12" s="1">
        <f>RTD("octo.rtdserver","",$B12,56)</f>
        <v>22</v>
      </c>
      <c r="D12" s="50">
        <f>RTD("octo.rtdserver","",$B12,60)/100</f>
        <v>8.199999999999999E-3</v>
      </c>
      <c r="E12" s="1">
        <f>RTD("octo.rtdserver","",$B12,71)</f>
        <v>21.82</v>
      </c>
      <c r="F12" s="1">
        <f>RTD("octo.rtdserver","",$B12,70)</f>
        <v>22.07</v>
      </c>
      <c r="G12" s="1">
        <f>RTD("octo.rtdserver","",$B12,74)</f>
        <v>8105110</v>
      </c>
      <c r="H12"/>
    </row>
    <row r="13" spans="1:8" x14ac:dyDescent="0.25">
      <c r="A13" s="1" t="s">
        <v>20168</v>
      </c>
      <c r="B13" s="1" t="s">
        <v>9632</v>
      </c>
      <c r="C13" s="1">
        <f>RTD("octo.rtdserver","",$B13,56)</f>
        <v>20.82</v>
      </c>
      <c r="D13" s="50">
        <f>RTD("octo.rtdserver","",$B13,60)/100</f>
        <v>2.8999999999999998E-3</v>
      </c>
      <c r="E13" s="1">
        <f>RTD("octo.rtdserver","",$B13,71)</f>
        <v>20.73</v>
      </c>
      <c r="F13" s="1">
        <f>RTD("octo.rtdserver","",$B13,70)</f>
        <v>20.96</v>
      </c>
      <c r="G13" s="1">
        <f>RTD("octo.rtdserver","",$B13,74)</f>
        <v>12264666</v>
      </c>
      <c r="H13"/>
    </row>
    <row r="14" spans="1:8" x14ac:dyDescent="0.25">
      <c r="A14" s="1" t="s">
        <v>20169</v>
      </c>
      <c r="B14" s="1" t="s">
        <v>1656</v>
      </c>
      <c r="C14" s="1">
        <f>RTD("octo.rtdserver","",$B14,56)</f>
        <v>25.04</v>
      </c>
      <c r="D14" s="50">
        <f>RTD("octo.rtdserver","",$B14,60)/100</f>
        <v>-6.3E-3</v>
      </c>
      <c r="E14" s="1">
        <f>RTD("octo.rtdserver","",$B14,71)</f>
        <v>25</v>
      </c>
      <c r="F14" s="1">
        <f>RTD("octo.rtdserver","",$B14,70)</f>
        <v>25.48</v>
      </c>
      <c r="G14" s="1">
        <f>RTD("octo.rtdserver","",$B14,74)</f>
        <v>6988158</v>
      </c>
      <c r="H14"/>
    </row>
    <row r="15" spans="1:8" x14ac:dyDescent="0.25">
      <c r="A15" s="1" t="s">
        <v>20170</v>
      </c>
      <c r="B15" s="1" t="s">
        <v>1748</v>
      </c>
      <c r="C15" s="1">
        <f>RTD("octo.rtdserver","",$B15,56)</f>
        <v>9.61</v>
      </c>
      <c r="D15" s="50">
        <f>RTD("octo.rtdserver","",$B15,60)/100</f>
        <v>3.56E-2</v>
      </c>
      <c r="E15" s="1">
        <f>RTD("octo.rtdserver","",$B15,71)</f>
        <v>9.3699999999999992</v>
      </c>
      <c r="F15" s="1">
        <f>RTD("octo.rtdserver","",$B15,70)</f>
        <v>9.6300000000000008</v>
      </c>
      <c r="G15" s="1">
        <f>RTD("octo.rtdserver","",$B15,74)</f>
        <v>44429416</v>
      </c>
      <c r="H15"/>
    </row>
    <row r="16" spans="1:8" x14ac:dyDescent="0.25">
      <c r="A16" s="1" t="s">
        <v>20171</v>
      </c>
      <c r="B16" s="1" t="s">
        <v>9708</v>
      </c>
      <c r="C16" s="1">
        <f>RTD("octo.rtdserver","",$B16,56)</f>
        <v>82.26</v>
      </c>
      <c r="D16" s="50">
        <f>RTD("octo.rtdserver","",$B16,60)/100</f>
        <v>1.18E-2</v>
      </c>
      <c r="E16" s="1">
        <f>RTD("octo.rtdserver","",$B16,71)</f>
        <v>79.91</v>
      </c>
      <c r="F16" s="1">
        <f>RTD("octo.rtdserver","",$B16,70)</f>
        <v>82.93</v>
      </c>
      <c r="G16" s="1">
        <f>RTD("octo.rtdserver","",$B16,74)</f>
        <v>91062696</v>
      </c>
      <c r="H16"/>
    </row>
    <row r="17" spans="1:8" x14ac:dyDescent="0.25">
      <c r="A17" s="1" t="s">
        <v>20172</v>
      </c>
      <c r="B17" s="1" t="s">
        <v>1887</v>
      </c>
      <c r="C17" s="1">
        <f>RTD("octo.rtdserver","",$B17,56)</f>
        <v>13.49</v>
      </c>
      <c r="D17" s="50">
        <f>RTD("octo.rtdserver","",$B17,60)/100</f>
        <v>2.98E-2</v>
      </c>
      <c r="E17" s="1">
        <f>RTD("octo.rtdserver","",$B17,71)</f>
        <v>13.2</v>
      </c>
      <c r="F17" s="1">
        <f>RTD("octo.rtdserver","",$B17,70)</f>
        <v>13.53</v>
      </c>
      <c r="G17" s="1">
        <f>RTD("octo.rtdserver","",$B17,74)</f>
        <v>22886352</v>
      </c>
      <c r="H17"/>
    </row>
    <row r="18" spans="1:8" x14ac:dyDescent="0.25">
      <c r="A18" s="1" t="s">
        <v>20173</v>
      </c>
      <c r="B18" s="1" t="s">
        <v>1957</v>
      </c>
      <c r="C18" s="1">
        <f>RTD("octo.rtdserver","",$B18,56)</f>
        <v>3.83</v>
      </c>
      <c r="D18" s="50">
        <f>RTD("octo.rtdserver","",$B18,60)/100</f>
        <v>2.5999999999999999E-3</v>
      </c>
      <c r="E18" s="1">
        <f>RTD("octo.rtdserver","",$B18,71)</f>
        <v>3.81</v>
      </c>
      <c r="F18" s="1">
        <f>RTD("octo.rtdserver","",$B18,70)</f>
        <v>3.85</v>
      </c>
      <c r="G18" s="1">
        <f>RTD("octo.rtdserver","",$B18,74)</f>
        <v>13157555</v>
      </c>
      <c r="H18"/>
    </row>
    <row r="19" spans="1:8" x14ac:dyDescent="0.25">
      <c r="A19" s="1" t="s">
        <v>20174</v>
      </c>
      <c r="B19" s="1" t="s">
        <v>2061</v>
      </c>
      <c r="C19" s="1">
        <f>RTD("octo.rtdserver","",$B19,56)</f>
        <v>14.71</v>
      </c>
      <c r="D19" s="50">
        <f>RTD("octo.rtdserver","",$B19,60)/100</f>
        <v>2.7000000000000001E-3</v>
      </c>
      <c r="E19" s="1">
        <f>RTD("octo.rtdserver","",$B19,71)</f>
        <v>14.63</v>
      </c>
      <c r="F19" s="1">
        <f>RTD("octo.rtdserver","",$B19,70)</f>
        <v>14.8</v>
      </c>
      <c r="G19" s="1">
        <f>RTD("octo.rtdserver","",$B19,74)</f>
        <v>5758433</v>
      </c>
      <c r="H19"/>
    </row>
    <row r="20" spans="1:8" x14ac:dyDescent="0.25">
      <c r="A20" s="1" t="s">
        <v>20175</v>
      </c>
      <c r="B20" s="1" t="s">
        <v>9636</v>
      </c>
      <c r="C20" s="1">
        <f>RTD("octo.rtdserver","",$B20,56)</f>
        <v>4.79</v>
      </c>
      <c r="D20" s="50">
        <f>RTD("octo.rtdserver","",$B20,60)/100</f>
        <v>6.3E-3</v>
      </c>
      <c r="E20" s="1">
        <f>RTD("octo.rtdserver","",$B20,71)</f>
        <v>4.7699999999999996</v>
      </c>
      <c r="F20" s="1">
        <f>RTD("octo.rtdserver","",$B20,70)</f>
        <v>4.87</v>
      </c>
      <c r="G20" s="1">
        <f>RTD("octo.rtdserver","",$B20,74)</f>
        <v>33601080</v>
      </c>
      <c r="H20"/>
    </row>
    <row r="21" spans="1:8" x14ac:dyDescent="0.25">
      <c r="A21" s="1" t="s">
        <v>20176</v>
      </c>
      <c r="B21" s="1" t="s">
        <v>2256</v>
      </c>
      <c r="C21" s="1">
        <f>RTD("octo.rtdserver","",$B21,56)</f>
        <v>32.130000000000003</v>
      </c>
      <c r="D21" s="50">
        <f>RTD("octo.rtdserver","",$B21,60)/100</f>
        <v>-3.4000000000000002E-3</v>
      </c>
      <c r="E21" s="1">
        <f>RTD("octo.rtdserver","",$B21,71)</f>
        <v>32</v>
      </c>
      <c r="F21" s="1">
        <f>RTD("octo.rtdserver","",$B21,70)</f>
        <v>32.549999999999997</v>
      </c>
      <c r="G21" s="1">
        <f>RTD("octo.rtdserver","",$B21,74)</f>
        <v>4306870</v>
      </c>
      <c r="H21"/>
    </row>
    <row r="22" spans="1:8" x14ac:dyDescent="0.25">
      <c r="A22" s="1" t="s">
        <v>26444</v>
      </c>
      <c r="B22" s="1" t="s">
        <v>2261</v>
      </c>
      <c r="C22" s="1">
        <f>RTD("octo.rtdserver","",$B22,56)</f>
        <v>66.290000000000006</v>
      </c>
      <c r="D22" s="50">
        <f>RTD("octo.rtdserver","",$B22,60)/100</f>
        <v>4.1999999999999997E-3</v>
      </c>
      <c r="E22" s="1">
        <f>RTD("octo.rtdserver","",$B22,71)</f>
        <v>66.099999999999994</v>
      </c>
      <c r="F22" s="1">
        <f>RTD("octo.rtdserver","",$B22,70)</f>
        <v>66.760000000000005</v>
      </c>
      <c r="G22" s="1">
        <f>RTD("octo.rtdserver","",$B22,74)</f>
        <v>4776369</v>
      </c>
      <c r="H22"/>
    </row>
    <row r="23" spans="1:8" x14ac:dyDescent="0.25">
      <c r="A23" s="1" t="s">
        <v>20177</v>
      </c>
      <c r="B23" s="1" t="s">
        <v>13908</v>
      </c>
      <c r="C23" s="1">
        <f>RTD("octo.rtdserver","",$B23,56)</f>
        <v>19.82</v>
      </c>
      <c r="D23" s="50">
        <f>RTD("octo.rtdserver","",$B23,60)/100</f>
        <v>-2.3199999999999998E-2</v>
      </c>
      <c r="E23" s="1">
        <f>RTD("octo.rtdserver","",$B23,71)</f>
        <v>19.440000000000001</v>
      </c>
      <c r="F23" s="1">
        <f>RTD("octo.rtdserver","",$B23,70)</f>
        <v>19.89</v>
      </c>
      <c r="G23" s="1">
        <f>RTD("octo.rtdserver","",$B23,74)</f>
        <v>37084200</v>
      </c>
      <c r="H23"/>
    </row>
    <row r="24" spans="1:8" x14ac:dyDescent="0.25">
      <c r="A24" s="1" t="s">
        <v>20178</v>
      </c>
      <c r="B24" s="1" t="s">
        <v>2262</v>
      </c>
      <c r="C24" s="1">
        <f>RTD("octo.rtdserver","",$B24,56)</f>
        <v>82.04</v>
      </c>
      <c r="D24" s="50">
        <f>RTD("octo.rtdserver","",$B24,60)/100</f>
        <v>7.4000000000000003E-3</v>
      </c>
      <c r="E24" s="1">
        <f>RTD("octo.rtdserver","",$B24,71)</f>
        <v>81.75</v>
      </c>
      <c r="F24" s="1">
        <f>RTD("octo.rtdserver","",$B24,70)</f>
        <v>82.87</v>
      </c>
      <c r="G24" s="1">
        <f>RTD("octo.rtdserver","",$B24,74)</f>
        <v>7036323</v>
      </c>
      <c r="H24"/>
    </row>
    <row r="25" spans="1:8" x14ac:dyDescent="0.25">
      <c r="A25" s="1" t="s">
        <v>20179</v>
      </c>
      <c r="B25" s="1" t="s">
        <v>7073</v>
      </c>
      <c r="C25" s="1">
        <f>RTD("octo.rtdserver","",$B25,56)</f>
        <v>35.19</v>
      </c>
      <c r="D25" s="50">
        <f>RTD("octo.rtdserver","",$B25,60)/100</f>
        <v>2.4199999999999999E-2</v>
      </c>
      <c r="E25" s="1">
        <f>RTD("octo.rtdserver","",$B25,71)</f>
        <v>34.450000000000003</v>
      </c>
      <c r="F25" s="1">
        <f>RTD("octo.rtdserver","",$B25,70)</f>
        <v>35.19</v>
      </c>
      <c r="G25" s="1">
        <f>RTD("octo.rtdserver","",$B25,74)</f>
        <v>103197008</v>
      </c>
      <c r="H25"/>
    </row>
    <row r="26" spans="1:8" x14ac:dyDescent="0.25">
      <c r="A26" s="1" t="s">
        <v>20180</v>
      </c>
      <c r="B26" s="1" t="s">
        <v>9639</v>
      </c>
      <c r="C26" s="1">
        <f>RTD("octo.rtdserver","",$B26,56)</f>
        <v>20.47</v>
      </c>
      <c r="D26" s="50">
        <f>RTD("octo.rtdserver","",$B26,60)/100</f>
        <v>3.1200000000000002E-2</v>
      </c>
      <c r="E26" s="1">
        <f>RTD("octo.rtdserver","",$B26,71)</f>
        <v>20.45</v>
      </c>
      <c r="F26" s="1">
        <f>RTD("octo.rtdserver","",$B26,70)</f>
        <v>21.25</v>
      </c>
      <c r="G26" s="1">
        <f>RTD("octo.rtdserver","",$B26,74)</f>
        <v>86689992</v>
      </c>
      <c r="H26"/>
    </row>
    <row r="27" spans="1:8" x14ac:dyDescent="0.25">
      <c r="A27" s="1" t="s">
        <v>20181</v>
      </c>
      <c r="B27" s="1" t="s">
        <v>2510</v>
      </c>
      <c r="C27" s="1">
        <f>RTD("octo.rtdserver","",$B27,56)</f>
        <v>28.66</v>
      </c>
      <c r="D27" s="50">
        <f>RTD("octo.rtdserver","",$B27,60)/100</f>
        <v>2.8000000000000004E-3</v>
      </c>
      <c r="E27" s="1">
        <f>RTD("octo.rtdserver","",$B27,71)</f>
        <v>28.44</v>
      </c>
      <c r="F27" s="1">
        <f>RTD("octo.rtdserver","",$B27,70)</f>
        <v>28.96</v>
      </c>
      <c r="G27" s="1">
        <f>RTD("octo.rtdserver","",$B27,74)</f>
        <v>12822652</v>
      </c>
      <c r="H27"/>
    </row>
    <row r="28" spans="1:8" x14ac:dyDescent="0.25">
      <c r="A28" s="1" t="s">
        <v>20182</v>
      </c>
      <c r="B28" s="1" t="s">
        <v>2620</v>
      </c>
      <c r="C28" s="1">
        <f>RTD("octo.rtdserver","",$B28,56)</f>
        <v>13.31</v>
      </c>
      <c r="D28" s="50">
        <f>RTD("octo.rtdserver","",$B28,60)/100</f>
        <v>1.6799999999999999E-2</v>
      </c>
      <c r="E28" s="1">
        <f>RTD("octo.rtdserver","",$B28,71)</f>
        <v>13.12</v>
      </c>
      <c r="F28" s="1">
        <f>RTD("octo.rtdserver","",$B28,70)</f>
        <v>13.34</v>
      </c>
      <c r="G28" s="1">
        <f>RTD("octo.rtdserver","",$B28,74)</f>
        <v>4644486</v>
      </c>
      <c r="H28"/>
    </row>
    <row r="29" spans="1:8" x14ac:dyDescent="0.25">
      <c r="A29" s="1" t="s">
        <v>20183</v>
      </c>
      <c r="B29" s="1" t="s">
        <v>2668</v>
      </c>
      <c r="C29" s="1">
        <f>RTD("octo.rtdserver","",$B29,56)</f>
        <v>44.96</v>
      </c>
      <c r="D29" s="50">
        <f>RTD("octo.rtdserver","",$B29,60)/100</f>
        <v>8.3000000000000001E-3</v>
      </c>
      <c r="E29" s="1">
        <f>RTD("octo.rtdserver","",$B29,71)</f>
        <v>44.86</v>
      </c>
      <c r="F29" s="1">
        <f>RTD("octo.rtdserver","",$B29,70)</f>
        <v>45.24</v>
      </c>
      <c r="G29" s="1">
        <f>RTD("octo.rtdserver","",$B29,74)</f>
        <v>7359574</v>
      </c>
      <c r="H29"/>
    </row>
    <row r="30" spans="1:8" x14ac:dyDescent="0.25">
      <c r="A30" s="1" t="s">
        <v>20184</v>
      </c>
      <c r="B30" s="1" t="s">
        <v>2716</v>
      </c>
      <c r="C30" s="1">
        <f>RTD("octo.rtdserver","",$B30,56)</f>
        <v>34.25</v>
      </c>
      <c r="D30" s="50">
        <f>RTD("octo.rtdserver","",$B30,60)/100</f>
        <v>4.6999999999999993E-3</v>
      </c>
      <c r="E30" s="1">
        <f>RTD("octo.rtdserver","",$B30,71)</f>
        <v>34.159999999999997</v>
      </c>
      <c r="F30" s="1">
        <f>RTD("octo.rtdserver","",$B30,70)</f>
        <v>34.47</v>
      </c>
      <c r="G30" s="1">
        <f>RTD("octo.rtdserver","",$B30,74)</f>
        <v>11358074</v>
      </c>
      <c r="H30"/>
    </row>
    <row r="31" spans="1:8" x14ac:dyDescent="0.25">
      <c r="A31" s="1" t="s">
        <v>20185</v>
      </c>
      <c r="B31" s="1" t="s">
        <v>9730</v>
      </c>
      <c r="C31" s="1">
        <f>RTD("octo.rtdserver","",$B31,56)</f>
        <v>34.94</v>
      </c>
      <c r="D31" s="50">
        <f>RTD("octo.rtdserver","",$B31,60)/100</f>
        <v>1.04E-2</v>
      </c>
      <c r="E31" s="1">
        <f>RTD("octo.rtdserver","",$B31,71)</f>
        <v>34.659999999999997</v>
      </c>
      <c r="F31" s="1">
        <f>RTD("octo.rtdserver","",$B31,70)</f>
        <v>35.1</v>
      </c>
      <c r="G31" s="1">
        <f>RTD("octo.rtdserver","",$B31,74)</f>
        <v>3127368</v>
      </c>
      <c r="H31"/>
    </row>
    <row r="32" spans="1:8" x14ac:dyDescent="0.25">
      <c r="A32" s="1" t="s">
        <v>20186</v>
      </c>
      <c r="B32" s="1" t="s">
        <v>2812</v>
      </c>
      <c r="C32" s="1">
        <f>RTD("octo.rtdserver","",$B32,56)</f>
        <v>9.6</v>
      </c>
      <c r="D32" s="50">
        <f>RTD("octo.rtdserver","",$B32,60)/100</f>
        <v>8.3999999999999995E-3</v>
      </c>
      <c r="E32" s="1">
        <f>RTD("octo.rtdserver","",$B32,71)</f>
        <v>9.56</v>
      </c>
      <c r="F32" s="1">
        <f>RTD("octo.rtdserver","",$B32,70)</f>
        <v>9.9499999999999993</v>
      </c>
      <c r="G32" s="1">
        <f>RTD("octo.rtdserver","",$B32,74)</f>
        <v>56131200</v>
      </c>
      <c r="H32"/>
    </row>
    <row r="33" spans="1:8" x14ac:dyDescent="0.25">
      <c r="A33" s="1" t="s">
        <v>20187</v>
      </c>
      <c r="B33" s="1" t="s">
        <v>2902</v>
      </c>
      <c r="C33" s="1">
        <f>RTD("octo.rtdserver","",$B33,56)</f>
        <v>20.39</v>
      </c>
      <c r="D33" s="50">
        <f>RTD("octo.rtdserver","",$B33,60)/100</f>
        <v>-1.5E-3</v>
      </c>
      <c r="E33" s="1">
        <f>RTD("octo.rtdserver","",$B33,71)</f>
        <v>20.38</v>
      </c>
      <c r="F33" s="1">
        <f>RTD("octo.rtdserver","",$B33,70)</f>
        <v>20.58</v>
      </c>
      <c r="G33" s="1">
        <f>RTD("octo.rtdserver","",$B33,74)</f>
        <v>3583792</v>
      </c>
      <c r="H33"/>
    </row>
    <row r="34" spans="1:8" x14ac:dyDescent="0.25">
      <c r="A34" s="1" t="s">
        <v>26445</v>
      </c>
      <c r="B34" s="1" t="s">
        <v>2943</v>
      </c>
      <c r="C34" s="1">
        <f>RTD("octo.rtdserver","",$B34,56)</f>
        <v>67.27</v>
      </c>
      <c r="D34" s="50">
        <f>RTD("octo.rtdserver","",$B34,60)/100</f>
        <v>6.7000000000000002E-3</v>
      </c>
      <c r="E34" s="1">
        <f>RTD("octo.rtdserver","",$B34,71)</f>
        <v>66.900000000000006</v>
      </c>
      <c r="F34" s="1">
        <f>RTD("octo.rtdserver","",$B34,70)</f>
        <v>68.3</v>
      </c>
      <c r="G34" s="1">
        <f>RTD("octo.rtdserver","",$B34,74)</f>
        <v>8144844</v>
      </c>
      <c r="H34"/>
    </row>
    <row r="35" spans="1:8" x14ac:dyDescent="0.25">
      <c r="A35" s="1" t="s">
        <v>20188</v>
      </c>
      <c r="B35" s="1" t="s">
        <v>13910</v>
      </c>
      <c r="C35" s="1">
        <f>RTD("octo.rtdserver","",$B35,56)</f>
        <v>48.36</v>
      </c>
      <c r="D35" s="50">
        <f>RTD("octo.rtdserver","",$B35,60)/100</f>
        <v>-8.0000000000000004E-4</v>
      </c>
      <c r="E35" s="1">
        <f>RTD("octo.rtdserver","",$B35,71)</f>
        <v>48.32</v>
      </c>
      <c r="F35" s="1">
        <f>RTD("octo.rtdserver","",$B35,70)</f>
        <v>48.97</v>
      </c>
      <c r="G35" s="1">
        <f>RTD("octo.rtdserver","",$B35,74)</f>
        <v>3551514</v>
      </c>
      <c r="H35"/>
    </row>
    <row r="36" spans="1:8" x14ac:dyDescent="0.25">
      <c r="A36" s="1" t="s">
        <v>20189</v>
      </c>
      <c r="B36" s="1" t="s">
        <v>2946</v>
      </c>
      <c r="C36" s="1">
        <f>RTD("octo.rtdserver","",$B36,56)</f>
        <v>23.4</v>
      </c>
      <c r="D36" s="50">
        <f>RTD("octo.rtdserver","",$B36,60)/100</f>
        <v>1.7000000000000001E-3</v>
      </c>
      <c r="E36" s="1">
        <f>RTD("octo.rtdserver","",$B36,71)</f>
        <v>23.31</v>
      </c>
      <c r="F36" s="1">
        <f>RTD("octo.rtdserver","",$B36,70)</f>
        <v>23.59</v>
      </c>
      <c r="G36" s="1">
        <f>RTD("octo.rtdserver","",$B36,74)</f>
        <v>10407668</v>
      </c>
      <c r="H36"/>
    </row>
    <row r="37" spans="1:8" x14ac:dyDescent="0.25">
      <c r="A37" s="1" t="s">
        <v>20190</v>
      </c>
      <c r="B37" s="1" t="s">
        <v>2993</v>
      </c>
      <c r="C37" s="1">
        <f>RTD("octo.rtdserver","",$B37,56)</f>
        <v>39.57</v>
      </c>
      <c r="D37" s="50">
        <f>RTD("octo.rtdserver","",$B37,60)/100</f>
        <v>4.5999999999999999E-3</v>
      </c>
      <c r="E37" s="1">
        <f>RTD("octo.rtdserver","",$B37,71)</f>
        <v>39.43</v>
      </c>
      <c r="F37" s="1">
        <f>RTD("octo.rtdserver","",$B37,70)</f>
        <v>40.17</v>
      </c>
      <c r="G37" s="1">
        <f>RTD("octo.rtdserver","",$B37,74)</f>
        <v>20391824</v>
      </c>
      <c r="H37"/>
    </row>
    <row r="38" spans="1:8" x14ac:dyDescent="0.25">
      <c r="A38" s="1" t="s">
        <v>20191</v>
      </c>
      <c r="B38" s="1" t="s">
        <v>2999</v>
      </c>
      <c r="C38" s="1">
        <f>RTD("octo.rtdserver","",$B38,56)</f>
        <v>28.09</v>
      </c>
      <c r="D38" s="50">
        <f>RTD("octo.rtdserver","",$B38,60)/100</f>
        <v>2.0999999999999999E-3</v>
      </c>
      <c r="E38" s="1">
        <f>RTD("octo.rtdserver","",$B38,71)</f>
        <v>28.02</v>
      </c>
      <c r="F38" s="1">
        <f>RTD("octo.rtdserver","",$B38,70)</f>
        <v>28.53</v>
      </c>
      <c r="G38" s="1">
        <f>RTD("octo.rtdserver","",$B38,74)</f>
        <v>10383694</v>
      </c>
      <c r="H38"/>
    </row>
    <row r="39" spans="1:8" x14ac:dyDescent="0.25">
      <c r="A39" s="1" t="s">
        <v>20192</v>
      </c>
      <c r="B39" s="1" t="s">
        <v>9646</v>
      </c>
      <c r="C39" s="1">
        <f>RTD("octo.rtdserver","",$B39,56)</f>
        <v>26.55</v>
      </c>
      <c r="D39" s="50">
        <f>RTD("octo.rtdserver","",$B39,60)/100</f>
        <v>1.8000000000000002E-2</v>
      </c>
      <c r="E39" s="1">
        <f>RTD("octo.rtdserver","",$B39,71)</f>
        <v>26.06</v>
      </c>
      <c r="F39" s="1">
        <f>RTD("octo.rtdserver","",$B39,70)</f>
        <v>26.58</v>
      </c>
      <c r="G39" s="1">
        <f>RTD("octo.rtdserver","",$B39,74)</f>
        <v>44387772</v>
      </c>
      <c r="H39"/>
    </row>
    <row r="40" spans="1:8" x14ac:dyDescent="0.25">
      <c r="A40" s="1" t="s">
        <v>20193</v>
      </c>
      <c r="B40" s="1" t="s">
        <v>3176</v>
      </c>
      <c r="C40" s="1">
        <f>RTD("octo.rtdserver","",$B40,56)</f>
        <v>97.56</v>
      </c>
      <c r="D40" s="50">
        <f>RTD("octo.rtdserver","",$B40,60)/100</f>
        <v>2.1600000000000001E-2</v>
      </c>
      <c r="E40" s="1">
        <f>RTD("octo.rtdserver","",$B40,71)</f>
        <v>96</v>
      </c>
      <c r="F40" s="1">
        <f>RTD("octo.rtdserver","",$B40,70)</f>
        <v>97.94</v>
      </c>
      <c r="G40" s="1">
        <f>RTD("octo.rtdserver","",$B40,74)</f>
        <v>47812096</v>
      </c>
      <c r="H40"/>
    </row>
    <row r="41" spans="1:8" x14ac:dyDescent="0.25">
      <c r="A41" s="1" t="s">
        <v>20194</v>
      </c>
      <c r="B41" s="1" t="s">
        <v>7074</v>
      </c>
      <c r="C41" s="1">
        <f>RTD("octo.rtdserver","",$B41,56)</f>
        <v>11.89</v>
      </c>
      <c r="D41" s="50">
        <f>RTD("octo.rtdserver","",$B41,60)/100</f>
        <v>7.6E-3</v>
      </c>
      <c r="E41" s="1">
        <f>RTD("octo.rtdserver","",$B41,71)</f>
        <v>11.76</v>
      </c>
      <c r="F41" s="1">
        <f>RTD("octo.rtdserver","",$B41,70)</f>
        <v>11.94</v>
      </c>
      <c r="G41" s="1">
        <f>RTD("octo.rtdserver","",$B41,74)</f>
        <v>22605976</v>
      </c>
      <c r="H41"/>
    </row>
    <row r="42" spans="1:8" x14ac:dyDescent="0.25">
      <c r="A42" s="1" t="s">
        <v>20195</v>
      </c>
      <c r="B42" s="1" t="s">
        <v>7075</v>
      </c>
      <c r="C42" s="1">
        <f>RTD("octo.rtdserver","",$B42,56)</f>
        <v>24.6</v>
      </c>
      <c r="D42" s="50">
        <f>RTD("octo.rtdserver","",$B42,60)/100</f>
        <v>4.4600000000000001E-2</v>
      </c>
      <c r="E42" s="1">
        <f>RTD("octo.rtdserver","",$B42,71)</f>
        <v>24.01</v>
      </c>
      <c r="F42" s="1">
        <f>RTD("octo.rtdserver","",$B42,70)</f>
        <v>24.94</v>
      </c>
      <c r="G42" s="1">
        <f>RTD("octo.rtdserver","",$B42,74)</f>
        <v>99566080</v>
      </c>
      <c r="H42"/>
    </row>
    <row r="43" spans="1:8" x14ac:dyDescent="0.25">
      <c r="A43" s="1" t="s">
        <v>20196</v>
      </c>
      <c r="B43" s="1" t="s">
        <v>3284</v>
      </c>
      <c r="C43" s="1">
        <f>RTD("octo.rtdserver","",$B43,56)</f>
        <v>17.95</v>
      </c>
      <c r="D43" s="50">
        <f>RTD("octo.rtdserver","",$B43,60)/100</f>
        <v>3.7599999999999995E-2</v>
      </c>
      <c r="E43" s="1">
        <f>RTD("octo.rtdserver","",$B43,71)</f>
        <v>17.43</v>
      </c>
      <c r="F43" s="1">
        <f>RTD("octo.rtdserver","",$B43,70)</f>
        <v>17.97</v>
      </c>
      <c r="G43" s="1">
        <f>RTD("octo.rtdserver","",$B43,74)</f>
        <v>21949382</v>
      </c>
      <c r="H43"/>
    </row>
    <row r="44" spans="1:8" x14ac:dyDescent="0.25">
      <c r="A44" s="1" t="s">
        <v>20197</v>
      </c>
      <c r="B44" s="1" t="s">
        <v>3288</v>
      </c>
      <c r="C44" s="1">
        <f>RTD("octo.rtdserver","",$B44,56)</f>
        <v>16.95</v>
      </c>
      <c r="D44" s="50">
        <f>RTD("octo.rtdserver","",$B44,60)/100</f>
        <v>3.0000000000000001E-3</v>
      </c>
      <c r="E44" s="1">
        <f>RTD("octo.rtdserver","",$B44,71)</f>
        <v>16.86</v>
      </c>
      <c r="F44" s="1">
        <f>RTD("octo.rtdserver","",$B44,70)</f>
        <v>17.07</v>
      </c>
      <c r="G44" s="1">
        <f>RTD("octo.rtdserver","",$B44,74)</f>
        <v>3996895</v>
      </c>
      <c r="H44"/>
    </row>
    <row r="45" spans="1:8" x14ac:dyDescent="0.25">
      <c r="A45" s="1" t="s">
        <v>20198</v>
      </c>
      <c r="B45" s="1" t="s">
        <v>3291</v>
      </c>
      <c r="C45" s="1">
        <f>RTD("octo.rtdserver","",$B45,56)</f>
        <v>35</v>
      </c>
      <c r="D45" s="50">
        <f>RTD("octo.rtdserver","",$B45,60)/100</f>
        <v>5.6999999999999993E-3</v>
      </c>
      <c r="E45" s="1">
        <f>RTD("octo.rtdserver","",$B45,71)</f>
        <v>34.869999999999997</v>
      </c>
      <c r="F45" s="1">
        <f>RTD("octo.rtdserver","",$B45,70)</f>
        <v>35.25</v>
      </c>
      <c r="G45" s="1">
        <f>RTD("octo.rtdserver","",$B45,74)</f>
        <v>5357482</v>
      </c>
      <c r="H45"/>
    </row>
    <row r="46" spans="1:8" x14ac:dyDescent="0.25">
      <c r="A46" s="1" t="s">
        <v>20199</v>
      </c>
      <c r="B46" s="1" t="s">
        <v>3379</v>
      </c>
      <c r="C46" s="1">
        <f>RTD("octo.rtdserver","",$B46,56)</f>
        <v>34.75</v>
      </c>
      <c r="D46" s="50">
        <f>RTD("octo.rtdserver","",$B46,60)/100</f>
        <v>1.7899999999999999E-2</v>
      </c>
      <c r="E46" s="1">
        <f>RTD("octo.rtdserver","",$B46,71)</f>
        <v>34.28</v>
      </c>
      <c r="F46" s="1">
        <f>RTD("octo.rtdserver","",$B46,70)</f>
        <v>34.950000000000003</v>
      </c>
      <c r="G46" s="1">
        <f>RTD("octo.rtdserver","",$B46,74)</f>
        <v>10458772</v>
      </c>
      <c r="H46"/>
    </row>
    <row r="47" spans="1:8" x14ac:dyDescent="0.25">
      <c r="A47" s="1" t="s">
        <v>20200</v>
      </c>
      <c r="B47" s="1" t="s">
        <v>9710</v>
      </c>
      <c r="C47" s="1">
        <f>RTD("octo.rtdserver","",$B47,56)</f>
        <v>7.78</v>
      </c>
      <c r="D47" s="50">
        <f>RTD("octo.rtdserver","",$B47,60)/100</f>
        <v>9.1000000000000004E-3</v>
      </c>
      <c r="E47" s="1">
        <f>RTD("octo.rtdserver","",$B47,71)</f>
        <v>7.75</v>
      </c>
      <c r="F47" s="1">
        <f>RTD("octo.rtdserver","",$B47,70)</f>
        <v>7.81</v>
      </c>
      <c r="G47" s="1">
        <f>RTD("octo.rtdserver","",$B47,74)</f>
        <v>33487132</v>
      </c>
      <c r="H47"/>
    </row>
    <row r="48" spans="1:8" x14ac:dyDescent="0.25">
      <c r="A48" s="1" t="s">
        <v>20201</v>
      </c>
      <c r="B48" s="1" t="s">
        <v>3455</v>
      </c>
      <c r="C48" s="1">
        <f>RTD("octo.rtdserver","",$B48,56)</f>
        <v>11.68</v>
      </c>
      <c r="D48" s="50">
        <f>RTD("octo.rtdserver","",$B48,60)/100</f>
        <v>6.0000000000000001E-3</v>
      </c>
      <c r="E48" s="1">
        <f>RTD("octo.rtdserver","",$B48,71)</f>
        <v>11.64</v>
      </c>
      <c r="F48" s="1">
        <f>RTD("octo.rtdserver","",$B48,70)</f>
        <v>11.75</v>
      </c>
      <c r="G48" s="1">
        <f>RTD("octo.rtdserver","",$B48,74)</f>
        <v>45501392</v>
      </c>
      <c r="H48"/>
    </row>
    <row r="49" spans="1:8" x14ac:dyDescent="0.25">
      <c r="A49" s="1" t="s">
        <v>20202</v>
      </c>
      <c r="B49" s="1" t="s">
        <v>15</v>
      </c>
      <c r="C49" s="1">
        <f>RTD("octo.rtdserver","",$B49,56)</f>
        <v>31.59</v>
      </c>
      <c r="D49" s="50">
        <f>RTD("octo.rtdserver","",$B49,60)/100</f>
        <v>7.3000000000000001E-3</v>
      </c>
      <c r="E49" s="1">
        <f>RTD("octo.rtdserver","",$B49,71)</f>
        <v>31.48</v>
      </c>
      <c r="F49" s="1">
        <f>RTD("octo.rtdserver","",$B49,70)</f>
        <v>31.76</v>
      </c>
      <c r="G49" s="1">
        <f>RTD("octo.rtdserver","",$B49,74)</f>
        <v>62288440</v>
      </c>
      <c r="H49"/>
    </row>
    <row r="50" spans="1:8" x14ac:dyDescent="0.25">
      <c r="A50" s="1" t="s">
        <v>20203</v>
      </c>
      <c r="B50" s="1" t="s">
        <v>9652</v>
      </c>
      <c r="C50" s="1">
        <f>RTD("octo.rtdserver","",$B50,56)</f>
        <v>24.37</v>
      </c>
      <c r="D50" s="50">
        <f>RTD("octo.rtdserver","",$B50,60)/100</f>
        <v>-2E-3</v>
      </c>
      <c r="E50" s="1">
        <f>RTD("octo.rtdserver","",$B50,71)</f>
        <v>24.31</v>
      </c>
      <c r="F50" s="1">
        <f>RTD("octo.rtdserver","",$B50,70)</f>
        <v>24.63</v>
      </c>
      <c r="G50" s="1">
        <f>RTD("octo.rtdserver","",$B50,74)</f>
        <v>42263872</v>
      </c>
      <c r="H50"/>
    </row>
    <row r="51" spans="1:8" x14ac:dyDescent="0.25">
      <c r="A51" s="1" t="s">
        <v>26446</v>
      </c>
      <c r="B51" s="1" t="s">
        <v>9732</v>
      </c>
      <c r="C51" s="1">
        <f>RTD("octo.rtdserver","",$B51,56)</f>
        <v>7.52</v>
      </c>
      <c r="D51" s="50">
        <f>RTD("octo.rtdserver","",$B51,60)/100</f>
        <v>5.3E-3</v>
      </c>
      <c r="E51" s="1">
        <f>RTD("octo.rtdserver","",$B51,71)</f>
        <v>7.47</v>
      </c>
      <c r="F51" s="1">
        <f>RTD("octo.rtdserver","",$B51,70)</f>
        <v>7.65</v>
      </c>
      <c r="G51" s="1">
        <f>RTD("octo.rtdserver","",$B51,74)</f>
        <v>21741522</v>
      </c>
      <c r="H51"/>
    </row>
    <row r="52" spans="1:8" x14ac:dyDescent="0.25">
      <c r="A52" s="1" t="s">
        <v>20204</v>
      </c>
      <c r="B52" s="1" t="s">
        <v>4017</v>
      </c>
      <c r="C52" s="1">
        <f>RTD("octo.rtdserver","",$B52,56)</f>
        <v>28.89</v>
      </c>
      <c r="D52" s="50">
        <f>RTD("octo.rtdserver","",$B52,60)/100</f>
        <v>5.6000000000000008E-3</v>
      </c>
      <c r="E52" s="1">
        <f>RTD("octo.rtdserver","",$B52,71)</f>
        <v>28.71</v>
      </c>
      <c r="F52" s="1">
        <f>RTD("octo.rtdserver","",$B52,70)</f>
        <v>29.18</v>
      </c>
      <c r="G52" s="1">
        <f>RTD("octo.rtdserver","",$B52,74)</f>
        <v>8186086</v>
      </c>
      <c r="H52"/>
    </row>
    <row r="53" spans="1:8" x14ac:dyDescent="0.25">
      <c r="A53" s="1" t="s">
        <v>20205</v>
      </c>
      <c r="B53" s="1" t="s">
        <v>4114</v>
      </c>
      <c r="C53" s="1">
        <f>RTD("octo.rtdserver","",$B53,56)</f>
        <v>24.56</v>
      </c>
      <c r="D53" s="50">
        <f>RTD("octo.rtdserver","",$B53,60)/100</f>
        <v>1.0700000000000001E-2</v>
      </c>
      <c r="E53" s="1">
        <f>RTD("octo.rtdserver","",$B53,71)</f>
        <v>24.35</v>
      </c>
      <c r="F53" s="1">
        <f>RTD("octo.rtdserver","",$B53,70)</f>
        <v>24.76</v>
      </c>
      <c r="G53" s="1">
        <f>RTD("octo.rtdserver","",$B53,74)</f>
        <v>32119012</v>
      </c>
      <c r="H53"/>
    </row>
    <row r="54" spans="1:8" x14ac:dyDescent="0.25">
      <c r="A54" s="1" t="s">
        <v>26447</v>
      </c>
      <c r="B54" s="1" t="s">
        <v>4187</v>
      </c>
      <c r="C54" s="1">
        <f>RTD("octo.rtdserver","",$B54,56)</f>
        <v>28.94</v>
      </c>
      <c r="D54" s="50">
        <f>RTD("octo.rtdserver","",$B54,60)/100</f>
        <v>3.8E-3</v>
      </c>
      <c r="E54" s="1">
        <f>RTD("octo.rtdserver","",$B54,71)</f>
        <v>28.86</v>
      </c>
      <c r="F54" s="1">
        <f>RTD("octo.rtdserver","",$B54,70)</f>
        <v>29.3</v>
      </c>
      <c r="G54" s="1">
        <f>RTD("octo.rtdserver","",$B54,74)</f>
        <v>5655721</v>
      </c>
      <c r="H54"/>
    </row>
    <row r="55" spans="1:8" x14ac:dyDescent="0.25">
      <c r="A55" s="1" t="s">
        <v>20206</v>
      </c>
      <c r="B55" s="1" t="s">
        <v>9656</v>
      </c>
      <c r="C55" s="1">
        <f>RTD("octo.rtdserver","",$B55,56)</f>
        <v>44.02</v>
      </c>
      <c r="D55" s="50">
        <f>RTD("octo.rtdserver","",$B55,60)/100</f>
        <v>2.18E-2</v>
      </c>
      <c r="E55" s="1">
        <f>RTD("octo.rtdserver","",$B55,71)</f>
        <v>43.01</v>
      </c>
      <c r="F55" s="1">
        <f>RTD("octo.rtdserver","",$B55,70)</f>
        <v>44.41</v>
      </c>
      <c r="G55" s="1">
        <f>RTD("octo.rtdserver","",$B55,74)</f>
        <v>45341772</v>
      </c>
      <c r="H55"/>
    </row>
    <row r="56" spans="1:8" x14ac:dyDescent="0.25">
      <c r="A56" s="1" t="s">
        <v>20207</v>
      </c>
      <c r="B56" s="1" t="s">
        <v>9658</v>
      </c>
      <c r="C56" s="1">
        <f>RTD("octo.rtdserver","",$B56,56)</f>
        <v>24.55</v>
      </c>
      <c r="D56" s="50">
        <f>RTD("octo.rtdserver","",$B56,60)/100</f>
        <v>2.46E-2</v>
      </c>
      <c r="E56" s="1">
        <f>RTD("octo.rtdserver","",$B56,71)</f>
        <v>23.91</v>
      </c>
      <c r="F56" s="1">
        <f>RTD("octo.rtdserver","",$B56,70)</f>
        <v>24.65</v>
      </c>
      <c r="G56" s="1">
        <f>RTD("octo.rtdserver","",$B56,74)</f>
        <v>171422128</v>
      </c>
      <c r="H56"/>
    </row>
    <row r="57" spans="1:8" x14ac:dyDescent="0.25">
      <c r="A57" s="1" t="s">
        <v>20208</v>
      </c>
      <c r="B57" s="1" t="s">
        <v>9662</v>
      </c>
      <c r="C57" s="1">
        <f>RTD("octo.rtdserver","",$B57,56)</f>
        <v>14.09</v>
      </c>
      <c r="D57" s="50">
        <f>RTD("octo.rtdserver","",$B57,60)/100</f>
        <v>8.6E-3</v>
      </c>
      <c r="E57" s="1">
        <f>RTD("octo.rtdserver","",$B57,71)</f>
        <v>14.03</v>
      </c>
      <c r="F57" s="1">
        <f>RTD("octo.rtdserver","",$B57,70)</f>
        <v>14.26</v>
      </c>
      <c r="G57" s="1">
        <f>RTD("octo.rtdserver","",$B57,74)</f>
        <v>17638144</v>
      </c>
      <c r="H57"/>
    </row>
    <row r="58" spans="1:8" x14ac:dyDescent="0.25">
      <c r="A58" s="1" t="s">
        <v>20209</v>
      </c>
      <c r="B58" s="1" t="s">
        <v>4446</v>
      </c>
      <c r="C58" s="1">
        <f>RTD("octo.rtdserver","",$B58,56)</f>
        <v>20.39</v>
      </c>
      <c r="D58" s="50">
        <f>RTD("octo.rtdserver","",$B58,60)/100</f>
        <v>4.4000000000000003E-3</v>
      </c>
      <c r="E58" s="1">
        <f>RTD("octo.rtdserver","",$B58,71)</f>
        <v>20.350000000000001</v>
      </c>
      <c r="F58" s="1">
        <f>RTD("octo.rtdserver","",$B58,70)</f>
        <v>20.68</v>
      </c>
      <c r="G58" s="1">
        <f>RTD("octo.rtdserver","",$B58,74)</f>
        <v>5372942</v>
      </c>
      <c r="H58"/>
    </row>
    <row r="59" spans="1:8" x14ac:dyDescent="0.25">
      <c r="A59" s="1" t="s">
        <v>20210</v>
      </c>
      <c r="B59" s="1" t="s">
        <v>4510</v>
      </c>
      <c r="C59" s="1">
        <f>RTD("octo.rtdserver","",$B59,56)</f>
        <v>21.83</v>
      </c>
      <c r="D59" s="50">
        <f>RTD("octo.rtdserver","",$B59,60)/100</f>
        <v>2.2499999999999999E-2</v>
      </c>
      <c r="E59" s="1">
        <f>RTD("octo.rtdserver","",$B59,71)</f>
        <v>21.47</v>
      </c>
      <c r="F59" s="1">
        <f>RTD("octo.rtdserver","",$B59,70)</f>
        <v>21.88</v>
      </c>
      <c r="G59" s="1">
        <f>RTD("octo.rtdserver","",$B59,74)</f>
        <v>30542496</v>
      </c>
      <c r="H59"/>
    </row>
    <row r="60" spans="1:8" x14ac:dyDescent="0.25">
      <c r="A60" s="1" t="s">
        <v>20211</v>
      </c>
      <c r="B60" s="1" t="s">
        <v>4576</v>
      </c>
      <c r="C60" s="1">
        <f>RTD("octo.rtdserver","",$B60,56)</f>
        <v>50.37</v>
      </c>
      <c r="D60" s="50">
        <f>RTD("octo.rtdserver","",$B60,60)/100</f>
        <v>1.9799999999999998E-2</v>
      </c>
      <c r="E60" s="1">
        <f>RTD("octo.rtdserver","",$B60,71)</f>
        <v>49.6</v>
      </c>
      <c r="F60" s="1">
        <f>RTD("octo.rtdserver","",$B60,70)</f>
        <v>50.37</v>
      </c>
      <c r="G60" s="1">
        <f>RTD("octo.rtdserver","",$B60,74)</f>
        <v>14359976</v>
      </c>
      <c r="H60"/>
    </row>
    <row r="61" spans="1:8" x14ac:dyDescent="0.25">
      <c r="A61" s="1" t="s">
        <v>20212</v>
      </c>
      <c r="B61" s="1" t="s">
        <v>4617</v>
      </c>
      <c r="C61" s="1">
        <f>RTD("octo.rtdserver","",$B61,56)</f>
        <v>77.14</v>
      </c>
      <c r="D61" s="50">
        <f>RTD("octo.rtdserver","",$B61,60)/100</f>
        <v>9.3999999999999986E-3</v>
      </c>
      <c r="E61" s="1">
        <f>RTD("octo.rtdserver","",$B61,71)</f>
        <v>76.12</v>
      </c>
      <c r="F61" s="1">
        <f>RTD("octo.rtdserver","",$B61,70)</f>
        <v>77.27</v>
      </c>
      <c r="G61" s="1">
        <f>RTD("octo.rtdserver","",$B61,74)</f>
        <v>6577227</v>
      </c>
      <c r="H61"/>
    </row>
    <row r="62" spans="1:8" x14ac:dyDescent="0.25">
      <c r="A62" s="1" t="s">
        <v>20213</v>
      </c>
      <c r="B62" s="1" t="s">
        <v>4729</v>
      </c>
      <c r="C62" s="1">
        <f>RTD("octo.rtdserver","",$B62,56)</f>
        <v>29.08</v>
      </c>
      <c r="D62" s="50">
        <f>RTD("octo.rtdserver","",$B62,60)/100</f>
        <v>9.3999999999999986E-3</v>
      </c>
      <c r="E62" s="1">
        <f>RTD("octo.rtdserver","",$B62,71)</f>
        <v>28.86</v>
      </c>
      <c r="F62" s="1">
        <f>RTD("octo.rtdserver","",$B62,70)</f>
        <v>29.22</v>
      </c>
      <c r="G62" s="1">
        <f>RTD("octo.rtdserver","",$B62,74)</f>
        <v>33502608</v>
      </c>
      <c r="H62"/>
    </row>
    <row r="63" spans="1:8" x14ac:dyDescent="0.25">
      <c r="A63" s="1" t="s">
        <v>20214</v>
      </c>
      <c r="B63" s="1" t="s">
        <v>26</v>
      </c>
      <c r="C63" s="1">
        <f>RTD("octo.rtdserver","",$B63,56)</f>
        <v>28.43</v>
      </c>
      <c r="D63" s="50">
        <f>RTD("octo.rtdserver","",$B63,60)/100</f>
        <v>1.1000000000000001E-2</v>
      </c>
      <c r="E63" s="1">
        <f>RTD("octo.rtdserver","",$B63,71)</f>
        <v>28.2</v>
      </c>
      <c r="F63" s="1">
        <f>RTD("octo.rtdserver","",$B63,70)</f>
        <v>28.6</v>
      </c>
      <c r="G63" s="1">
        <f>RTD("octo.rtdserver","",$B63,74)</f>
        <v>284026080</v>
      </c>
      <c r="H63"/>
    </row>
    <row r="64" spans="1:8" x14ac:dyDescent="0.25">
      <c r="A64" s="1" t="s">
        <v>20215</v>
      </c>
      <c r="B64" s="1" t="s">
        <v>9694</v>
      </c>
      <c r="C64" s="1">
        <f>RTD("octo.rtdserver","",$B64,56)</f>
        <v>75.33</v>
      </c>
      <c r="D64" s="50">
        <f>RTD("octo.rtdserver","",$B64,60)/100</f>
        <v>1.41E-2</v>
      </c>
      <c r="E64" s="1">
        <f>RTD("octo.rtdserver","",$B64,71)</f>
        <v>74.680000000000007</v>
      </c>
      <c r="F64" s="1">
        <f>RTD("octo.rtdserver","",$B64,70)</f>
        <v>76.150000000000006</v>
      </c>
      <c r="G64" s="1">
        <f>RTD("octo.rtdserver","",$B64,74)</f>
        <v>46888456</v>
      </c>
      <c r="H64"/>
    </row>
    <row r="65" spans="1:8" x14ac:dyDescent="0.25">
      <c r="A65" s="1" t="s">
        <v>20216</v>
      </c>
      <c r="B65" s="1" t="s">
        <v>5293</v>
      </c>
      <c r="C65" s="1">
        <f>RTD("octo.rtdserver","",$B65,56)</f>
        <v>33.340000000000003</v>
      </c>
      <c r="D65" s="50">
        <f>RTD("octo.rtdserver","",$B65,60)/100</f>
        <v>3.3E-3</v>
      </c>
      <c r="E65" s="1">
        <f>RTD("octo.rtdserver","",$B65,71)</f>
        <v>33.33</v>
      </c>
      <c r="F65" s="1">
        <f>RTD("octo.rtdserver","",$B65,70)</f>
        <v>33.83</v>
      </c>
      <c r="G65" s="1">
        <f>RTD("octo.rtdserver","",$B65,74)</f>
        <v>5682644</v>
      </c>
      <c r="H65"/>
    </row>
    <row r="66" spans="1:8" x14ac:dyDescent="0.25">
      <c r="A66" s="1" t="s">
        <v>20217</v>
      </c>
      <c r="B66" s="1" t="s">
        <v>5373</v>
      </c>
      <c r="C66" s="1">
        <f>RTD("octo.rtdserver","",$B66,56)</f>
        <v>26.59</v>
      </c>
      <c r="D66" s="50">
        <f>RTD("octo.rtdserver","",$B66,60)/100</f>
        <v>2.1099999999999997E-2</v>
      </c>
      <c r="E66" s="1">
        <f>RTD("octo.rtdserver","",$B66,71)</f>
        <v>26.11</v>
      </c>
      <c r="F66" s="1">
        <f>RTD("octo.rtdserver","",$B66,70)</f>
        <v>26.6</v>
      </c>
      <c r="G66" s="1">
        <f>RTD("octo.rtdserver","",$B66,74)</f>
        <v>13241048</v>
      </c>
      <c r="H66"/>
    </row>
    <row r="67" spans="1:8" x14ac:dyDescent="0.25">
      <c r="A67" s="1" t="s">
        <v>20218</v>
      </c>
      <c r="B67" s="1" t="s">
        <v>5422</v>
      </c>
      <c r="C67" s="1">
        <f>RTD("octo.rtdserver","",$B67,56)</f>
        <v>21.15</v>
      </c>
      <c r="D67" s="50">
        <f>RTD("octo.rtdserver","",$B67,60)/100</f>
        <v>-2.8000000000000004E-3</v>
      </c>
      <c r="E67" s="1">
        <f>RTD("octo.rtdserver","",$B67,71)</f>
        <v>20.92</v>
      </c>
      <c r="F67" s="1">
        <f>RTD("octo.rtdserver","",$B67,70)</f>
        <v>21.31</v>
      </c>
      <c r="G67" s="1">
        <f>RTD("octo.rtdserver","",$B67,74)</f>
        <v>30557744</v>
      </c>
      <c r="H67"/>
    </row>
    <row r="68" spans="1:8" x14ac:dyDescent="0.25">
      <c r="A68" s="1" t="s">
        <v>20219</v>
      </c>
      <c r="B68" s="1" t="s">
        <v>5523</v>
      </c>
      <c r="C68" s="1">
        <f>RTD("octo.rtdserver","",$B68,56)</f>
        <v>70.86</v>
      </c>
      <c r="D68" s="50">
        <f>RTD("octo.rtdserver","",$B68,60)/100</f>
        <v>2.0999999999999999E-3</v>
      </c>
      <c r="E68" s="1">
        <f>RTD("octo.rtdserver","",$B68,71)</f>
        <v>70.61</v>
      </c>
      <c r="F68" s="1">
        <f>RTD("octo.rtdserver","",$B68,70)</f>
        <v>71.67</v>
      </c>
      <c r="G68" s="1">
        <f>RTD("octo.rtdserver","",$B68,74)</f>
        <v>46336788</v>
      </c>
      <c r="H68"/>
    </row>
    <row r="69" spans="1:8" x14ac:dyDescent="0.25">
      <c r="A69" s="1" t="s">
        <v>20220</v>
      </c>
      <c r="B69" s="1" t="s">
        <v>5634</v>
      </c>
      <c r="C69" s="1">
        <f>RTD("octo.rtdserver","",$B69,56)</f>
        <v>43.8</v>
      </c>
      <c r="D69" s="50">
        <f>RTD("octo.rtdserver","",$B69,60)/100</f>
        <v>2.3E-3</v>
      </c>
      <c r="E69" s="1">
        <f>RTD("octo.rtdserver","",$B69,71)</f>
        <v>43.45</v>
      </c>
      <c r="F69" s="1">
        <f>RTD("octo.rtdserver","",$B69,70)</f>
        <v>44.16</v>
      </c>
      <c r="G69" s="1">
        <f>RTD("octo.rtdserver","",$B69,74)</f>
        <v>13629808</v>
      </c>
      <c r="H69"/>
    </row>
    <row r="70" spans="1:8" x14ac:dyDescent="0.25">
      <c r="A70" s="1" t="s">
        <v>20221</v>
      </c>
      <c r="B70" s="1" t="s">
        <v>9696</v>
      </c>
      <c r="C70" s="1">
        <f>RTD("octo.rtdserver","",$B70,56)</f>
        <v>42.61</v>
      </c>
      <c r="D70" s="50">
        <f>RTD("octo.rtdserver","",$B70,60)/100</f>
        <v>1.1999999999999999E-3</v>
      </c>
      <c r="E70" s="1">
        <f>RTD("octo.rtdserver","",$B70,71)</f>
        <v>42.48</v>
      </c>
      <c r="F70" s="1">
        <f>RTD("octo.rtdserver","",$B70,70)</f>
        <v>42.79</v>
      </c>
      <c r="G70" s="1">
        <f>RTD("octo.rtdserver","",$B70,74)</f>
        <v>10673241</v>
      </c>
      <c r="H70"/>
    </row>
    <row r="71" spans="1:8" x14ac:dyDescent="0.25">
      <c r="A71" s="1" t="s">
        <v>20222</v>
      </c>
      <c r="B71" s="1" t="s">
        <v>9698</v>
      </c>
      <c r="C71" s="1">
        <f>RTD("octo.rtdserver","",$B71,56)</f>
        <v>42.11</v>
      </c>
      <c r="D71" s="50">
        <f>RTD("octo.rtdserver","",$B71,60)/100</f>
        <v>5.6999999999999993E-3</v>
      </c>
      <c r="E71" s="1">
        <f>RTD("octo.rtdserver","",$B71,71)</f>
        <v>41.78</v>
      </c>
      <c r="F71" s="1">
        <f>RTD("octo.rtdserver","",$B71,70)</f>
        <v>42.2</v>
      </c>
      <c r="G71" s="1">
        <f>RTD("octo.rtdserver","",$B71,74)</f>
        <v>4302415</v>
      </c>
      <c r="H71"/>
    </row>
    <row r="72" spans="1:8" x14ac:dyDescent="0.25">
      <c r="A72" s="1" t="s">
        <v>20223</v>
      </c>
      <c r="B72" s="1" t="s">
        <v>7072</v>
      </c>
      <c r="C72" s="1">
        <f>RTD("octo.rtdserver","",$B72,56)</f>
        <v>61.97</v>
      </c>
      <c r="D72" s="50">
        <f>RTD("octo.rtdserver","",$B72,60)/100</f>
        <v>1.34E-2</v>
      </c>
      <c r="E72" s="1">
        <f>RTD("octo.rtdserver","",$B72,71)</f>
        <v>61.15</v>
      </c>
      <c r="F72" s="1">
        <f>RTD("octo.rtdserver","",$B72,70)</f>
        <v>62</v>
      </c>
      <c r="G72" s="1">
        <f>RTD("octo.rtdserver","",$B72,74)</f>
        <v>61920736</v>
      </c>
      <c r="H72"/>
    </row>
    <row r="73" spans="1:8" x14ac:dyDescent="0.25">
      <c r="A73" s="1" t="s">
        <v>20224</v>
      </c>
      <c r="B73" s="1" t="s">
        <v>5981</v>
      </c>
      <c r="C73" s="1">
        <f>RTD("octo.rtdserver","",$B73,56)</f>
        <v>33.76</v>
      </c>
      <c r="D73" s="50">
        <f>RTD("octo.rtdserver","",$B73,60)/100</f>
        <v>8.9999999999999998E-4</v>
      </c>
      <c r="E73" s="1">
        <f>RTD("octo.rtdserver","",$B73,71)</f>
        <v>33.71</v>
      </c>
      <c r="F73" s="1">
        <f>RTD("octo.rtdserver","",$B73,70)</f>
        <v>33.979999999999997</v>
      </c>
      <c r="G73" s="1">
        <f>RTD("octo.rtdserver","",$B73,74)</f>
        <v>5158699</v>
      </c>
      <c r="H73"/>
    </row>
    <row r="74" spans="1:8" x14ac:dyDescent="0.25">
      <c r="A74" s="1" t="s">
        <v>20225</v>
      </c>
      <c r="B74" s="1" t="s">
        <v>19350</v>
      </c>
      <c r="C74" s="1">
        <f>RTD("octo.rtdserver","",$B74,56)</f>
        <v>14</v>
      </c>
      <c r="D74" s="50">
        <f>RTD("octo.rtdserver","",$B74,60)/100</f>
        <v>-2.8000000000000004E-3</v>
      </c>
      <c r="E74" s="1">
        <f>RTD("octo.rtdserver","",$B74,71)</f>
        <v>13.93</v>
      </c>
      <c r="F74" s="1">
        <f>RTD("octo.rtdserver","",$B74,70)</f>
        <v>14.1</v>
      </c>
      <c r="G74" s="1">
        <f>RTD("octo.rtdserver","",$B74,74)</f>
        <v>3888204</v>
      </c>
      <c r="H74"/>
    </row>
    <row r="75" spans="1:8" x14ac:dyDescent="0.25">
      <c r="A75" s="1" t="s">
        <v>20226</v>
      </c>
      <c r="B75" s="1" t="s">
        <v>6082</v>
      </c>
      <c r="C75" s="1">
        <f>RTD("octo.rtdserver","",$B75,56)</f>
        <v>28.79</v>
      </c>
      <c r="D75" s="50">
        <f>RTD("octo.rtdserver","",$B75,60)/100</f>
        <v>2.64E-2</v>
      </c>
      <c r="E75" s="1">
        <f>RTD("octo.rtdserver","",$B75,71)</f>
        <v>28.19</v>
      </c>
      <c r="F75" s="1">
        <f>RTD("octo.rtdserver","",$B75,70)</f>
        <v>28.8</v>
      </c>
      <c r="G75" s="1">
        <f>RTD("octo.rtdserver","",$B75,74)</f>
        <v>9948201</v>
      </c>
      <c r="H75"/>
    </row>
    <row r="76" spans="1:8" x14ac:dyDescent="0.25">
      <c r="A76" s="1" t="s">
        <v>20227</v>
      </c>
      <c r="B76" s="1" t="s">
        <v>9701</v>
      </c>
      <c r="C76" s="1">
        <f>RTD("octo.rtdserver","",$B76,56)</f>
        <v>22.74</v>
      </c>
      <c r="D76" s="50">
        <f>RTD("octo.rtdserver","",$B76,60)/100</f>
        <v>2.5999999999999999E-3</v>
      </c>
      <c r="E76" s="1">
        <f>RTD("octo.rtdserver","",$B76,71)</f>
        <v>22.68</v>
      </c>
      <c r="F76" s="1">
        <f>RTD("octo.rtdserver","",$B76,70)</f>
        <v>23.11</v>
      </c>
      <c r="G76" s="1">
        <f>RTD("octo.rtdserver","",$B76,74)</f>
        <v>11701700</v>
      </c>
      <c r="H76"/>
    </row>
    <row r="77" spans="1:8" x14ac:dyDescent="0.25">
      <c r="A77" s="1" t="s">
        <v>20228</v>
      </c>
      <c r="B77" s="1" t="s">
        <v>74</v>
      </c>
      <c r="C77" s="1">
        <f>RTD("octo.rtdserver","",$B77,56)</f>
        <v>15.17</v>
      </c>
      <c r="D77" s="50">
        <f>RTD("octo.rtdserver","",$B77,60)/100</f>
        <v>0.01</v>
      </c>
      <c r="E77" s="1">
        <f>RTD("octo.rtdserver","",$B77,71)</f>
        <v>15.04</v>
      </c>
      <c r="F77" s="1">
        <f>RTD("octo.rtdserver","",$B77,70)</f>
        <v>15.28</v>
      </c>
      <c r="G77" s="1">
        <f>RTD("octo.rtdserver","",$B77,74)</f>
        <v>33526184</v>
      </c>
      <c r="H77"/>
    </row>
    <row r="78" spans="1:8" x14ac:dyDescent="0.25">
      <c r="A78" s="1" t="s">
        <v>20229</v>
      </c>
      <c r="B78" s="1" t="s">
        <v>7076</v>
      </c>
      <c r="C78" s="1">
        <f>RTD("octo.rtdserver","",$B78,56)</f>
        <v>94.6</v>
      </c>
      <c r="D78" s="50">
        <f>RTD("octo.rtdserver","",$B78,60)/100</f>
        <v>1.1200000000000002E-2</v>
      </c>
      <c r="E78" s="1">
        <f>RTD("octo.rtdserver","",$B78,71)</f>
        <v>93.55</v>
      </c>
      <c r="F78" s="1">
        <f>RTD("octo.rtdserver","",$B78,70)</f>
        <v>95</v>
      </c>
      <c r="G78" s="1">
        <f>RTD("octo.rtdserver","",$B78,74)</f>
        <v>276117024</v>
      </c>
      <c r="H78"/>
    </row>
    <row r="79" spans="1:8" x14ac:dyDescent="0.25">
      <c r="A79" s="1" t="s">
        <v>21443</v>
      </c>
      <c r="B79" s="1" t="s">
        <v>14671</v>
      </c>
      <c r="C79" s="1">
        <f>RTD("octo.rtdserver","",$B79,56)</f>
        <v>44.68</v>
      </c>
      <c r="D79" s="50">
        <f>RTD("octo.rtdserver","",$B79,60)/100</f>
        <v>0</v>
      </c>
      <c r="E79" s="1">
        <f>RTD("octo.rtdserver","",$B79,71)</f>
        <v>44.33</v>
      </c>
      <c r="F79" s="1">
        <f>RTD("octo.rtdserver","",$B79,70)</f>
        <v>44.98</v>
      </c>
      <c r="G79" s="1">
        <f>RTD("octo.rtdserver","",$B79,74)</f>
        <v>8500612</v>
      </c>
      <c r="H79"/>
    </row>
    <row r="80" spans="1:8" x14ac:dyDescent="0.25">
      <c r="A80" s="1" t="s">
        <v>20230</v>
      </c>
      <c r="B80" s="1" t="s">
        <v>9728</v>
      </c>
      <c r="C80" s="1">
        <f>RTD("octo.rtdserver","",$B80,56)</f>
        <v>14.92</v>
      </c>
      <c r="D80" s="50">
        <f>RTD("octo.rtdserver","",$B80,60)/100</f>
        <v>2.3300000000000001E-2</v>
      </c>
      <c r="E80" s="1">
        <f>RTD("octo.rtdserver","",$B80,71)</f>
        <v>14.55</v>
      </c>
      <c r="F80" s="1">
        <f>RTD("octo.rtdserver","",$B80,70)</f>
        <v>15</v>
      </c>
      <c r="G80" s="1">
        <f>RTD("octo.rtdserver","",$B80,74)</f>
        <v>144032000</v>
      </c>
    </row>
    <row r="81" spans="1:7" x14ac:dyDescent="0.25">
      <c r="A81" s="1" t="s">
        <v>20231</v>
      </c>
      <c r="B81" s="1" t="s">
        <v>6908</v>
      </c>
      <c r="C81" s="1">
        <f>RTD("octo.rtdserver","",$B81,56)</f>
        <v>89.85</v>
      </c>
      <c r="D81" s="50">
        <f>RTD("octo.rtdserver","",$B81,60)/100</f>
        <v>4.2800000000000005E-2</v>
      </c>
      <c r="E81" s="1">
        <f>RTD("octo.rtdserver","",$B81,71)</f>
        <v>86.8</v>
      </c>
      <c r="F81" s="1">
        <f>RTD("octo.rtdserver","",$B81,70)</f>
        <v>89.9</v>
      </c>
      <c r="G81" s="1">
        <f>RTD("octo.rtdserver","",$B81,74)</f>
        <v>123443160</v>
      </c>
    </row>
    <row r="82" spans="1:7" x14ac:dyDescent="0.25">
      <c r="A82" s="1" t="s">
        <v>20232</v>
      </c>
      <c r="B82" s="1" t="s">
        <v>6988</v>
      </c>
      <c r="C82" s="1">
        <f>RTD("octo.rtdserver","",$B82,56)</f>
        <v>34.15</v>
      </c>
      <c r="D82" s="50">
        <f>RTD("octo.rtdserver","",$B82,60)/100</f>
        <v>2.9999999999999997E-4</v>
      </c>
      <c r="E82" s="1">
        <f>RTD("octo.rtdserver","",$B82,71)</f>
        <v>34.04</v>
      </c>
      <c r="F82" s="1">
        <f>RTD("octo.rtdserver","",$B82,70)</f>
        <v>34.74</v>
      </c>
      <c r="G82" s="1">
        <f>RTD("octo.rtdserver","",$B82,74)</f>
        <v>9887124</v>
      </c>
    </row>
    <row r="83" spans="1:7" x14ac:dyDescent="0.25">
      <c r="A83" s="1" t="s">
        <v>20233</v>
      </c>
      <c r="B83" s="1" t="s">
        <v>14677</v>
      </c>
      <c r="C83" s="1">
        <f>RTD("octo.rtdserver","",$B83,56)</f>
        <v>121740.64</v>
      </c>
      <c r="D83" s="50">
        <f>RTD("octo.rtdserver","",$B83,60)/100</f>
        <v>1.1599999999999999E-2</v>
      </c>
      <c r="E83" s="1">
        <f>RTD("octo.rtdserver","",$B83,71)</f>
        <v>120351.43</v>
      </c>
      <c r="F83" s="1">
        <f>RTD("octo.rtdserver","",$B83,70)</f>
        <v>121795.81</v>
      </c>
      <c r="G83" s="1">
        <f>RTD("octo.rtdserver","",$B83,74)</f>
        <v>3123971070</v>
      </c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13950</v>
      </c>
      <c r="B1" t="s">
        <v>13951</v>
      </c>
      <c r="C1" t="s">
        <v>13952</v>
      </c>
      <c r="D1" s="14" t="s">
        <v>117</v>
      </c>
      <c r="E1" t="s">
        <v>13953</v>
      </c>
      <c r="F1" t="s">
        <v>13930</v>
      </c>
      <c r="G1" t="s">
        <v>13958</v>
      </c>
      <c r="H1" s="14" t="s">
        <v>13916</v>
      </c>
      <c r="I1" s="14" t="s">
        <v>13917</v>
      </c>
      <c r="J1" s="14" t="s">
        <v>13918</v>
      </c>
      <c r="K1" s="14" t="s">
        <v>13919</v>
      </c>
      <c r="L1" s="14" t="s">
        <v>13920</v>
      </c>
      <c r="M1" s="14" t="s">
        <v>13921</v>
      </c>
      <c r="N1" s="14" t="s">
        <v>13922</v>
      </c>
      <c r="O1" s="14" t="s">
        <v>13923</v>
      </c>
      <c r="P1" s="14" t="s">
        <v>13924</v>
      </c>
      <c r="Q1" s="14" t="s">
        <v>13925</v>
      </c>
      <c r="R1" s="14" t="s">
        <v>13926</v>
      </c>
      <c r="S1" s="14" t="s">
        <v>13927</v>
      </c>
      <c r="T1" s="14" t="s">
        <v>13928</v>
      </c>
      <c r="U1" s="14" t="s">
        <v>13929</v>
      </c>
      <c r="V1" t="s">
        <v>13931</v>
      </c>
      <c r="W1" t="s">
        <v>13932</v>
      </c>
      <c r="X1" t="s">
        <v>13933</v>
      </c>
      <c r="Y1" s="14" t="s">
        <v>13934</v>
      </c>
      <c r="Z1" s="14" t="s">
        <v>13935</v>
      </c>
      <c r="AA1" s="14" t="s">
        <v>13936</v>
      </c>
      <c r="AB1" s="14" t="s">
        <v>13937</v>
      </c>
      <c r="AC1" s="14" t="s">
        <v>13938</v>
      </c>
      <c r="AD1" s="14" t="s">
        <v>13939</v>
      </c>
      <c r="AE1" s="50" t="s">
        <v>13940</v>
      </c>
      <c r="AF1" s="14" t="s">
        <v>13941</v>
      </c>
      <c r="AG1" s="14" t="s">
        <v>13942</v>
      </c>
      <c r="AH1" s="14" t="s">
        <v>13943</v>
      </c>
      <c r="AI1" t="s">
        <v>13944</v>
      </c>
      <c r="AJ1" t="s">
        <v>13945</v>
      </c>
      <c r="AK1" t="s">
        <v>13946</v>
      </c>
      <c r="AL1" t="s">
        <v>7070</v>
      </c>
      <c r="AM1" t="s">
        <v>13947</v>
      </c>
      <c r="AN1" t="s">
        <v>13948</v>
      </c>
      <c r="AO1" t="s">
        <v>14304</v>
      </c>
      <c r="AP1" t="s">
        <v>14309</v>
      </c>
      <c r="AQ1" t="s">
        <v>14312</v>
      </c>
      <c r="AR1" t="s">
        <v>14315</v>
      </c>
    </row>
    <row r="2" spans="1:44" x14ac:dyDescent="0.25">
      <c r="A2" s="1" t="s">
        <v>119</v>
      </c>
      <c r="B2" s="99">
        <v>44211</v>
      </c>
      <c r="C2" s="1" t="s">
        <v>13954</v>
      </c>
      <c r="D2" s="14">
        <v>15.95</v>
      </c>
      <c r="E2" s="1" t="s">
        <v>29400</v>
      </c>
      <c r="F2" s="99">
        <v>44104</v>
      </c>
      <c r="G2" s="1" t="s">
        <v>13966</v>
      </c>
      <c r="H2" s="14">
        <v>3.15</v>
      </c>
      <c r="I2" s="14">
        <v>4.51</v>
      </c>
      <c r="J2" s="14">
        <v>12.49</v>
      </c>
      <c r="K2" s="14">
        <v>16.78</v>
      </c>
      <c r="L2" s="14">
        <v>1.98</v>
      </c>
      <c r="M2" s="14">
        <v>18.149999999999999</v>
      </c>
      <c r="N2" s="14">
        <v>28.44</v>
      </c>
      <c r="O2" s="14">
        <v>-29.94</v>
      </c>
      <c r="P2" s="14">
        <v>16.98</v>
      </c>
      <c r="Q2" s="14">
        <v>12.53</v>
      </c>
      <c r="R2" s="14">
        <v>4.22</v>
      </c>
      <c r="S2" s="14">
        <v>11.68</v>
      </c>
      <c r="T2" s="14">
        <v>15.69</v>
      </c>
      <c r="U2" s="14">
        <v>1.85</v>
      </c>
      <c r="V2" s="1" t="s">
        <v>16730</v>
      </c>
      <c r="W2" s="1" t="s">
        <v>14519</v>
      </c>
      <c r="X2" s="1" t="s">
        <v>16731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2.5899999999999999E-2</v>
      </c>
      <c r="AF2" s="14">
        <v>49</v>
      </c>
      <c r="AG2" s="14">
        <v>157</v>
      </c>
      <c r="AH2" s="14">
        <v>57</v>
      </c>
      <c r="AI2" s="1" t="s">
        <v>29401</v>
      </c>
      <c r="AJ2" s="1" t="s">
        <v>29402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14313</v>
      </c>
      <c r="AR2">
        <v>-0.49052664576802502</v>
      </c>
    </row>
    <row r="3" spans="1:44" x14ac:dyDescent="0.25">
      <c r="A3" s="1" t="s">
        <v>13970</v>
      </c>
      <c r="B3" s="99">
        <v>44211</v>
      </c>
      <c r="C3" s="1" t="s">
        <v>13955</v>
      </c>
      <c r="D3" s="14">
        <v>41.09</v>
      </c>
      <c r="E3" s="1" t="s">
        <v>29403</v>
      </c>
      <c r="F3" s="99">
        <v>44104</v>
      </c>
      <c r="G3" s="1" t="s">
        <v>13961</v>
      </c>
      <c r="H3" s="14">
        <v>8.2100000000000009</v>
      </c>
      <c r="I3" s="14">
        <v>6.54</v>
      </c>
      <c r="J3" s="14">
        <v>72.12</v>
      </c>
      <c r="K3" s="14">
        <v>137.94999999999999</v>
      </c>
      <c r="L3" s="14">
        <v>3.97</v>
      </c>
      <c r="M3" s="14">
        <v>73.599999999999994</v>
      </c>
      <c r="N3" s="14">
        <v>15.81</v>
      </c>
      <c r="O3" s="14">
        <v>31.94</v>
      </c>
      <c r="P3" s="14">
        <v>68.75</v>
      </c>
      <c r="Q3" s="14">
        <v>45.63</v>
      </c>
      <c r="R3" s="14">
        <v>6.11</v>
      </c>
      <c r="S3" s="14">
        <v>67.37</v>
      </c>
      <c r="T3" s="14">
        <v>128.86000000000001</v>
      </c>
      <c r="U3" s="14">
        <v>3.71</v>
      </c>
      <c r="V3" s="1" t="s">
        <v>19308</v>
      </c>
      <c r="W3" s="1" t="s">
        <v>19309</v>
      </c>
      <c r="X3" s="1" t="s">
        <v>19310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1.2999999999999999E-3</v>
      </c>
      <c r="AF3" s="14">
        <v>71</v>
      </c>
      <c r="AG3" s="14">
        <v>188</v>
      </c>
      <c r="AH3" s="14">
        <v>88</v>
      </c>
      <c r="AI3" s="1" t="s">
        <v>29404</v>
      </c>
      <c r="AJ3" s="1" t="s">
        <v>29405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14313</v>
      </c>
      <c r="AR3">
        <v>-0.85383304940374805</v>
      </c>
    </row>
    <row r="4" spans="1:44" x14ac:dyDescent="0.25">
      <c r="A4" s="1" t="s">
        <v>13971</v>
      </c>
      <c r="B4" s="99">
        <v>44211</v>
      </c>
      <c r="C4" s="1" t="s">
        <v>13954</v>
      </c>
      <c r="D4" s="14">
        <v>26.92</v>
      </c>
      <c r="E4" s="1" t="s">
        <v>29406</v>
      </c>
      <c r="F4" s="99">
        <v>44104</v>
      </c>
      <c r="G4" s="1" t="s">
        <v>13959</v>
      </c>
      <c r="H4" s="14">
        <v>0.93</v>
      </c>
      <c r="I4" s="14">
        <v>8.3699999999999992</v>
      </c>
      <c r="J4" s="14">
        <v>23.48</v>
      </c>
      <c r="K4" s="14">
        <v>23.76</v>
      </c>
      <c r="L4" s="14">
        <v>0.66</v>
      </c>
      <c r="M4" s="14">
        <v>15.35</v>
      </c>
      <c r="N4" s="14">
        <v>5</v>
      </c>
      <c r="O4" s="14">
        <v>-5.01</v>
      </c>
      <c r="P4" s="14">
        <v>12.55</v>
      </c>
      <c r="Q4" s="14">
        <v>9.01</v>
      </c>
      <c r="R4" s="14">
        <v>6.85</v>
      </c>
      <c r="S4" s="14">
        <v>19.2</v>
      </c>
      <c r="T4" s="14">
        <v>19.43</v>
      </c>
      <c r="U4" s="14">
        <v>0.54</v>
      </c>
      <c r="V4" s="1" t="s">
        <v>20002</v>
      </c>
      <c r="W4" s="1" t="s">
        <v>20003</v>
      </c>
      <c r="X4" s="1" t="s">
        <v>20004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29407</v>
      </c>
      <c r="AJ4" s="1" t="s">
        <v>29408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14314</v>
      </c>
      <c r="AR4">
        <v>2.33655274888558E-2</v>
      </c>
    </row>
    <row r="5" spans="1:44" x14ac:dyDescent="0.25">
      <c r="A5" s="1" t="s">
        <v>13973</v>
      </c>
      <c r="B5" s="99">
        <v>44211</v>
      </c>
      <c r="C5" s="1" t="s">
        <v>13954</v>
      </c>
      <c r="D5" s="14">
        <v>6.09</v>
      </c>
      <c r="E5" s="1" t="s">
        <v>29409</v>
      </c>
      <c r="F5" s="99">
        <v>44104</v>
      </c>
      <c r="G5" s="1" t="s">
        <v>13961</v>
      </c>
      <c r="H5" s="14">
        <v>1.55</v>
      </c>
      <c r="I5" s="14">
        <v>0.7</v>
      </c>
      <c r="J5" s="14">
        <v>14.85</v>
      </c>
      <c r="K5" s="14">
        <v>19.48</v>
      </c>
      <c r="L5" s="14">
        <v>0.53</v>
      </c>
      <c r="M5" s="14">
        <v>-6.58</v>
      </c>
      <c r="N5" s="14">
        <v>4.54</v>
      </c>
      <c r="O5" s="14">
        <v>-3.25</v>
      </c>
      <c r="P5" s="14">
        <v>-10.7</v>
      </c>
      <c r="Q5" s="14">
        <v>43.72</v>
      </c>
      <c r="R5" s="14">
        <v>1.1399999999999999</v>
      </c>
      <c r="S5" s="14">
        <v>24.13</v>
      </c>
      <c r="T5" s="14">
        <v>31.67</v>
      </c>
      <c r="U5" s="14">
        <v>0.86</v>
      </c>
      <c r="V5" s="1" t="s">
        <v>19606</v>
      </c>
      <c r="W5" s="1" t="s">
        <v>19607</v>
      </c>
      <c r="X5" s="1" t="s">
        <v>19608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29410</v>
      </c>
      <c r="AJ5" s="1" t="s">
        <v>29411</v>
      </c>
      <c r="AK5" s="49">
        <v>-1.42</v>
      </c>
      <c r="AL5" s="49">
        <v>3.92</v>
      </c>
      <c r="AM5" s="1"/>
      <c r="AN5" s="1"/>
      <c r="AO5" s="1"/>
      <c r="AP5"/>
      <c r="AQ5" t="s">
        <v>14313</v>
      </c>
      <c r="AR5"/>
    </row>
    <row r="6" spans="1:44" x14ac:dyDescent="0.25">
      <c r="A6" s="1" t="s">
        <v>9734</v>
      </c>
      <c r="B6" s="99">
        <v>44211</v>
      </c>
      <c r="C6" s="1" t="s">
        <v>13954</v>
      </c>
      <c r="D6" s="14">
        <v>67.41</v>
      </c>
      <c r="E6" s="1" t="s">
        <v>29412</v>
      </c>
      <c r="F6" s="99">
        <v>44104</v>
      </c>
      <c r="G6" s="1" t="s">
        <v>13961</v>
      </c>
      <c r="H6" s="14">
        <v>9.6300000000000008</v>
      </c>
      <c r="I6" s="14">
        <v>4.75</v>
      </c>
      <c r="J6" s="14">
        <v>63.28</v>
      </c>
      <c r="K6" s="14">
        <v>127.06</v>
      </c>
      <c r="L6" s="14">
        <v>3.76</v>
      </c>
      <c r="M6" s="14">
        <v>91.57</v>
      </c>
      <c r="N6" s="14">
        <v>12.77</v>
      </c>
      <c r="O6" s="14">
        <v>26.54</v>
      </c>
      <c r="P6" s="14">
        <v>91.31</v>
      </c>
      <c r="Q6" s="14">
        <v>43.66</v>
      </c>
      <c r="R6" s="14">
        <v>4.74</v>
      </c>
      <c r="S6" s="14">
        <v>63.1</v>
      </c>
      <c r="T6" s="14">
        <v>126.7</v>
      </c>
      <c r="U6" s="14">
        <v>3.75</v>
      </c>
      <c r="V6" s="1" t="s">
        <v>20005</v>
      </c>
      <c r="W6" s="1" t="s">
        <v>20006</v>
      </c>
      <c r="X6" s="1" t="s">
        <v>20007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7.9000000000000008E-3</v>
      </c>
      <c r="AF6" s="14">
        <v>89</v>
      </c>
      <c r="AG6" s="14">
        <v>226</v>
      </c>
      <c r="AH6" s="14">
        <v>126</v>
      </c>
      <c r="AI6" s="1" t="s">
        <v>20076</v>
      </c>
      <c r="AJ6" s="1" t="s">
        <v>29413</v>
      </c>
      <c r="AK6" s="49">
        <v>0.3</v>
      </c>
      <c r="AL6" s="49">
        <v>7</v>
      </c>
      <c r="AM6" s="1"/>
      <c r="AN6" s="1"/>
      <c r="AO6" s="1"/>
      <c r="AP6">
        <v>6.8738999999999999</v>
      </c>
      <c r="AQ6" t="s">
        <v>14313</v>
      </c>
      <c r="AR6">
        <v>-0.89802848242100597</v>
      </c>
    </row>
    <row r="7" spans="1:44" x14ac:dyDescent="0.25">
      <c r="A7" s="1" t="s">
        <v>1</v>
      </c>
      <c r="B7" s="99">
        <v>44211</v>
      </c>
      <c r="C7" s="1" t="s">
        <v>13955</v>
      </c>
      <c r="D7" s="14">
        <v>37.42</v>
      </c>
      <c r="E7" s="1" t="s">
        <v>29414</v>
      </c>
      <c r="F7" s="99">
        <v>44104</v>
      </c>
      <c r="G7" s="1" t="s">
        <v>13962</v>
      </c>
      <c r="H7" s="14">
        <v>-3.4</v>
      </c>
      <c r="I7" s="14">
        <v>6.49</v>
      </c>
      <c r="J7" s="14">
        <v>28.93</v>
      </c>
      <c r="K7" s="14">
        <v>50.94</v>
      </c>
      <c r="L7" s="14">
        <v>3.38</v>
      </c>
      <c r="M7" s="14">
        <v>-13.4</v>
      </c>
      <c r="N7" s="14">
        <v>-6.51</v>
      </c>
      <c r="O7" s="14">
        <v>-1.95</v>
      </c>
      <c r="P7" s="14">
        <v>-8.27</v>
      </c>
      <c r="Q7" s="14">
        <v>71.290000000000006</v>
      </c>
      <c r="R7" s="14">
        <v>4</v>
      </c>
      <c r="S7" s="14">
        <v>17.86</v>
      </c>
      <c r="T7" s="14">
        <v>31.45</v>
      </c>
      <c r="U7" s="14">
        <v>2.09</v>
      </c>
      <c r="V7" s="1" t="s">
        <v>21269</v>
      </c>
      <c r="W7" s="1" t="s">
        <v>21270</v>
      </c>
      <c r="X7" s="1" t="s">
        <v>21271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29415</v>
      </c>
      <c r="AJ7" s="1" t="s">
        <v>29416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14314</v>
      </c>
      <c r="AR7">
        <v>0.34266702298236201</v>
      </c>
    </row>
    <row r="8" spans="1:44" x14ac:dyDescent="0.25">
      <c r="A8" s="1" t="s">
        <v>281</v>
      </c>
      <c r="B8" s="99">
        <v>44211</v>
      </c>
      <c r="C8" s="1" t="s">
        <v>13954</v>
      </c>
      <c r="D8" s="14">
        <v>59.82</v>
      </c>
      <c r="E8" s="1" t="s">
        <v>29417</v>
      </c>
      <c r="F8" s="99">
        <v>44104</v>
      </c>
      <c r="G8" s="1" t="s">
        <v>13959</v>
      </c>
      <c r="H8" s="14">
        <v>4.93</v>
      </c>
      <c r="I8" s="14">
        <v>14.41</v>
      </c>
      <c r="J8" s="14">
        <v>39.64</v>
      </c>
      <c r="K8" s="14">
        <v>42.35</v>
      </c>
      <c r="L8" s="14">
        <v>2.71</v>
      </c>
      <c r="M8" s="14">
        <v>24.74</v>
      </c>
      <c r="N8" s="14">
        <v>16.3</v>
      </c>
      <c r="O8" s="14">
        <v>-28.9</v>
      </c>
      <c r="P8" s="14">
        <v>23.18</v>
      </c>
      <c r="Q8" s="14">
        <v>19.21</v>
      </c>
      <c r="R8" s="14">
        <v>13.5</v>
      </c>
      <c r="S8" s="14">
        <v>37.14</v>
      </c>
      <c r="T8" s="14">
        <v>39.69</v>
      </c>
      <c r="U8" s="14">
        <v>2.54</v>
      </c>
      <c r="V8" s="1" t="s">
        <v>20008</v>
      </c>
      <c r="W8" s="1" t="s">
        <v>20009</v>
      </c>
      <c r="X8" s="1" t="s">
        <v>13997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3.56E-2</v>
      </c>
      <c r="AF8" s="14">
        <v>20</v>
      </c>
      <c r="AG8" s="14">
        <v>171</v>
      </c>
      <c r="AH8" s="14">
        <v>71</v>
      </c>
      <c r="AI8" s="1" t="s">
        <v>29418</v>
      </c>
      <c r="AJ8" s="1" t="s">
        <v>29419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14313</v>
      </c>
      <c r="AR8">
        <v>-0.62523069207622906</v>
      </c>
    </row>
    <row r="9" spans="1:44" x14ac:dyDescent="0.25">
      <c r="A9" s="1" t="s">
        <v>2</v>
      </c>
      <c r="B9" s="99">
        <v>44211</v>
      </c>
      <c r="C9" s="1" t="s">
        <v>13954</v>
      </c>
      <c r="D9" s="14">
        <v>36.299999999999997</v>
      </c>
      <c r="E9" s="1" t="s">
        <v>29420</v>
      </c>
      <c r="F9" s="99">
        <v>44104</v>
      </c>
      <c r="G9" s="1" t="s">
        <v>13959</v>
      </c>
      <c r="H9" s="14">
        <v>0.93</v>
      </c>
      <c r="I9" s="14">
        <v>0.83</v>
      </c>
      <c r="J9" s="14">
        <v>2.44</v>
      </c>
      <c r="K9" s="14"/>
      <c r="L9" s="14">
        <v>0.06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19380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4.07E-2</v>
      </c>
      <c r="AF9" s="14">
        <v>7</v>
      </c>
      <c r="AG9" s="14">
        <v>1650</v>
      </c>
      <c r="AH9" s="14">
        <v>1550</v>
      </c>
      <c r="AI9" s="1" t="s">
        <v>29421</v>
      </c>
      <c r="AJ9" s="1"/>
      <c r="AK9" s="49">
        <v>5.58</v>
      </c>
      <c r="AL9" s="49">
        <v>39.119999999999997</v>
      </c>
      <c r="AM9" s="1" t="s">
        <v>19381</v>
      </c>
      <c r="AN9" s="1" t="s">
        <v>19382</v>
      </c>
      <c r="AO9" s="1"/>
      <c r="AP9">
        <v>70.0822</v>
      </c>
      <c r="AQ9" t="s">
        <v>14314</v>
      </c>
      <c r="AR9">
        <v>0.93063911845729996</v>
      </c>
    </row>
    <row r="10" spans="1:44" x14ac:dyDescent="0.25">
      <c r="A10" s="1" t="s">
        <v>893</v>
      </c>
      <c r="B10" s="99">
        <v>44211</v>
      </c>
      <c r="C10" s="1" t="s">
        <v>13954</v>
      </c>
      <c r="D10" s="14">
        <v>23.5</v>
      </c>
      <c r="E10" s="1" t="s">
        <v>29422</v>
      </c>
      <c r="F10" s="99">
        <v>44104</v>
      </c>
      <c r="G10" s="1" t="s">
        <v>13959</v>
      </c>
      <c r="H10" s="14">
        <v>1.52</v>
      </c>
      <c r="I10" s="14">
        <v>1.56</v>
      </c>
      <c r="J10" s="14">
        <v>1.26</v>
      </c>
      <c r="K10" s="14"/>
      <c r="L10" s="14">
        <v>0.15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16724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2.6200000000000001E-2</v>
      </c>
      <c r="AF10" s="14">
        <v>10</v>
      </c>
      <c r="AG10" s="14">
        <v>926</v>
      </c>
      <c r="AH10" s="14">
        <v>826</v>
      </c>
      <c r="AI10" s="1" t="s">
        <v>29423</v>
      </c>
      <c r="AJ10" s="1"/>
      <c r="AK10" s="49">
        <v>1.64</v>
      </c>
      <c r="AL10" s="49">
        <v>15.5</v>
      </c>
      <c r="AM10" s="1" t="s">
        <v>16725</v>
      </c>
      <c r="AN10" s="1" t="s">
        <v>16726</v>
      </c>
      <c r="AO10" s="1"/>
      <c r="AP10">
        <v>23.915500000000002</v>
      </c>
      <c r="AQ10" t="s">
        <v>14314</v>
      </c>
      <c r="AR10">
        <v>1.76808510638298E-2</v>
      </c>
    </row>
    <row r="11" spans="1:44" x14ac:dyDescent="0.25">
      <c r="A11" s="1" t="s">
        <v>3</v>
      </c>
      <c r="B11" s="99">
        <v>44211</v>
      </c>
      <c r="C11" s="1" t="s">
        <v>13955</v>
      </c>
      <c r="D11" s="14">
        <v>26.74</v>
      </c>
      <c r="E11" s="1" t="s">
        <v>29424</v>
      </c>
      <c r="F11" s="99">
        <v>44104</v>
      </c>
      <c r="G11" s="1" t="s">
        <v>13959</v>
      </c>
      <c r="H11" s="14">
        <v>1.73</v>
      </c>
      <c r="I11" s="14">
        <v>1.78</v>
      </c>
      <c r="J11" s="14">
        <v>1.43</v>
      </c>
      <c r="K11" s="14"/>
      <c r="L11" s="14">
        <v>0.17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16724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2.53E-2</v>
      </c>
      <c r="AF11" s="14">
        <v>10</v>
      </c>
      <c r="AG11" s="14">
        <v>926</v>
      </c>
      <c r="AH11" s="14">
        <v>826</v>
      </c>
      <c r="AI11" s="1" t="s">
        <v>29423</v>
      </c>
      <c r="AJ11" s="1"/>
      <c r="AK11" s="49">
        <v>1.64</v>
      </c>
      <c r="AL11" s="49">
        <v>15.5</v>
      </c>
      <c r="AM11" s="1" t="s">
        <v>16725</v>
      </c>
      <c r="AN11" s="1" t="s">
        <v>16726</v>
      </c>
      <c r="AO11" s="1"/>
      <c r="AP11">
        <v>23.915500000000002</v>
      </c>
      <c r="AQ11" t="s">
        <v>14313</v>
      </c>
      <c r="AR11">
        <v>-0.105628272251309</v>
      </c>
    </row>
    <row r="12" spans="1:44" x14ac:dyDescent="0.25">
      <c r="A12" s="1" t="s">
        <v>1256</v>
      </c>
      <c r="B12" s="99">
        <v>44211</v>
      </c>
      <c r="C12" s="1" t="s">
        <v>13954</v>
      </c>
      <c r="D12" s="14">
        <v>29.35</v>
      </c>
      <c r="E12" s="1" t="s">
        <v>29425</v>
      </c>
      <c r="F12" s="99">
        <v>44104</v>
      </c>
      <c r="G12" s="1" t="s">
        <v>13959</v>
      </c>
      <c r="H12" s="14">
        <v>9.23</v>
      </c>
      <c r="I12" s="14"/>
      <c r="J12" s="14">
        <v>31.11</v>
      </c>
      <c r="K12" s="14"/>
      <c r="L12" s="14">
        <v>6.09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13949</v>
      </c>
      <c r="W12" s="1" t="s">
        <v>15281</v>
      </c>
      <c r="X12" s="1" t="s">
        <v>19374</v>
      </c>
      <c r="Y12" s="14"/>
      <c r="Z12" s="14"/>
      <c r="AA12" s="14">
        <v>0.3327</v>
      </c>
      <c r="AB12" s="14"/>
      <c r="AC12" s="14"/>
      <c r="AD12" s="14"/>
      <c r="AE12" s="14">
        <v>9.4899999999999998E-2</v>
      </c>
      <c r="AF12" s="14">
        <v>0</v>
      </c>
      <c r="AG12" s="14">
        <v>146</v>
      </c>
      <c r="AH12" s="14">
        <v>46</v>
      </c>
      <c r="AI12" s="1" t="s">
        <v>29426</v>
      </c>
      <c r="AJ12" s="1"/>
      <c r="AK12" s="49">
        <v>2.0499999999999998</v>
      </c>
      <c r="AL12" s="49">
        <v>3.18</v>
      </c>
      <c r="AM12" s="1"/>
      <c r="AN12" s="1"/>
      <c r="AO12" s="1" t="s">
        <v>19375</v>
      </c>
      <c r="AP12">
        <v>12.111000000000001</v>
      </c>
      <c r="AQ12" t="s">
        <v>14313</v>
      </c>
      <c r="AR12">
        <v>-0.58735945485519603</v>
      </c>
    </row>
    <row r="13" spans="1:44" x14ac:dyDescent="0.25">
      <c r="A13" s="1" t="s">
        <v>1340</v>
      </c>
      <c r="B13" s="99">
        <v>44211</v>
      </c>
      <c r="C13" s="1" t="s">
        <v>13954</v>
      </c>
      <c r="D13" s="14">
        <v>9.7200000000000006</v>
      </c>
      <c r="E13" s="1" t="s">
        <v>29427</v>
      </c>
      <c r="F13" s="99">
        <v>44104</v>
      </c>
      <c r="G13" s="1" t="s">
        <v>13966</v>
      </c>
      <c r="H13" s="14">
        <v>4.38</v>
      </c>
      <c r="I13" s="14">
        <v>0.28999999999999998</v>
      </c>
      <c r="J13" s="14">
        <v>1.47</v>
      </c>
      <c r="K13" s="14">
        <v>1.61</v>
      </c>
      <c r="L13" s="14">
        <v>0.3</v>
      </c>
      <c r="M13" s="14">
        <v>2.99</v>
      </c>
      <c r="N13" s="14">
        <v>0.87</v>
      </c>
      <c r="O13" s="14">
        <v>-1.19</v>
      </c>
      <c r="P13" s="14">
        <v>5.63</v>
      </c>
      <c r="Q13" s="14">
        <v>4.8099999999999996</v>
      </c>
      <c r="R13" s="14">
        <v>0.54</v>
      </c>
      <c r="S13" s="14">
        <v>2.78</v>
      </c>
      <c r="T13" s="14">
        <v>3.03</v>
      </c>
      <c r="U13" s="14">
        <v>0.56000000000000005</v>
      </c>
      <c r="V13" s="1" t="s">
        <v>16750</v>
      </c>
      <c r="W13" s="1" t="s">
        <v>19311</v>
      </c>
      <c r="X13" s="1" t="s">
        <v>19312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3.09E-2</v>
      </c>
      <c r="AF13" s="14">
        <v>123</v>
      </c>
      <c r="AG13" s="14">
        <v>6668</v>
      </c>
      <c r="AH13" s="14">
        <v>6568</v>
      </c>
      <c r="AI13" s="1" t="s">
        <v>29428</v>
      </c>
      <c r="AJ13" s="1" t="s">
        <v>29429</v>
      </c>
      <c r="AK13" s="49">
        <v>1.5</v>
      </c>
      <c r="AL13" s="49">
        <v>2.2200000000000002</v>
      </c>
      <c r="AM13" s="1"/>
      <c r="AN13" s="1"/>
      <c r="AO13" s="1"/>
      <c r="AP13">
        <v>8.6559000000000008</v>
      </c>
      <c r="AQ13" t="s">
        <v>14313</v>
      </c>
      <c r="AR13">
        <v>-0.10947530864197499</v>
      </c>
    </row>
    <row r="14" spans="1:44" x14ac:dyDescent="0.25">
      <c r="A14" s="1" t="s">
        <v>13974</v>
      </c>
      <c r="B14" s="99">
        <v>44211</v>
      </c>
      <c r="C14" s="1" t="s">
        <v>13956</v>
      </c>
      <c r="D14" s="14">
        <v>126</v>
      </c>
      <c r="E14" s="1" t="s">
        <v>29430</v>
      </c>
      <c r="F14" s="99">
        <v>44104</v>
      </c>
      <c r="G14" s="1" t="s">
        <v>13959</v>
      </c>
      <c r="H14" s="14">
        <v>9.8699999999999992</v>
      </c>
      <c r="I14" s="14">
        <v>31.2</v>
      </c>
      <c r="J14" s="14">
        <v>20.8</v>
      </c>
      <c r="K14" s="14"/>
      <c r="L14" s="14">
        <v>1.95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20010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1.4E-3</v>
      </c>
      <c r="AF14" s="14">
        <v>8</v>
      </c>
      <c r="AG14" s="14">
        <v>472</v>
      </c>
      <c r="AH14" s="14">
        <v>372</v>
      </c>
      <c r="AI14" s="1" t="s">
        <v>29431</v>
      </c>
      <c r="AJ14" s="1"/>
      <c r="AK14" s="49">
        <v>0.01</v>
      </c>
      <c r="AL14" s="49">
        <v>12.76</v>
      </c>
      <c r="AM14" s="1" t="s">
        <v>20011</v>
      </c>
      <c r="AN14" s="1" t="s">
        <v>20012</v>
      </c>
      <c r="AO14" s="1"/>
      <c r="AP14">
        <v>1.6943999999999999</v>
      </c>
      <c r="AQ14" t="s">
        <v>14313</v>
      </c>
      <c r="AR14">
        <v>-0.98655238095238096</v>
      </c>
    </row>
    <row r="15" spans="1:44" x14ac:dyDescent="0.25">
      <c r="A15" s="1" t="s">
        <v>13975</v>
      </c>
      <c r="B15" s="99">
        <v>44211</v>
      </c>
      <c r="C15" s="1" t="s">
        <v>13955</v>
      </c>
      <c r="D15" s="14">
        <v>41.5</v>
      </c>
      <c r="E15" s="1" t="s">
        <v>29432</v>
      </c>
      <c r="F15" s="99">
        <v>44104</v>
      </c>
      <c r="G15" s="1" t="s">
        <v>13959</v>
      </c>
      <c r="H15" s="14">
        <v>9.76</v>
      </c>
      <c r="I15" s="14">
        <v>30.83</v>
      </c>
      <c r="J15" s="14">
        <v>20.55</v>
      </c>
      <c r="K15" s="14"/>
      <c r="L15" s="14">
        <v>1.93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20010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1.4E-3</v>
      </c>
      <c r="AF15" s="14">
        <v>8</v>
      </c>
      <c r="AG15" s="14">
        <v>472</v>
      </c>
      <c r="AH15" s="14">
        <v>372</v>
      </c>
      <c r="AI15" s="1" t="s">
        <v>29431</v>
      </c>
      <c r="AJ15" s="1"/>
      <c r="AK15" s="49">
        <v>0</v>
      </c>
      <c r="AL15" s="49">
        <v>4.25</v>
      </c>
      <c r="AM15" s="1" t="s">
        <v>20011</v>
      </c>
      <c r="AN15" s="1" t="s">
        <v>20012</v>
      </c>
      <c r="AO15" s="1"/>
      <c r="AP15">
        <v>0</v>
      </c>
      <c r="AQ15" t="s">
        <v>14313</v>
      </c>
      <c r="AR15">
        <v>-1</v>
      </c>
    </row>
    <row r="16" spans="1:44" x14ac:dyDescent="0.25">
      <c r="A16" s="1" t="s">
        <v>15279</v>
      </c>
      <c r="B16" s="99">
        <v>44211</v>
      </c>
      <c r="C16" s="1" t="s">
        <v>13954</v>
      </c>
      <c r="D16" s="14">
        <v>12.06</v>
      </c>
      <c r="E16" s="1" t="s">
        <v>29433</v>
      </c>
      <c r="F16" s="99">
        <v>44104</v>
      </c>
      <c r="G16" s="1" t="s">
        <v>13959</v>
      </c>
      <c r="H16" s="14">
        <v>17.38</v>
      </c>
      <c r="I16" s="14">
        <v>9.1199999999999992</v>
      </c>
      <c r="J16" s="14">
        <v>25.61</v>
      </c>
      <c r="K16" s="14">
        <v>25.61</v>
      </c>
      <c r="L16" s="14">
        <v>6.47</v>
      </c>
      <c r="M16" s="14">
        <v>87.66</v>
      </c>
      <c r="N16" s="14">
        <v>-39.83</v>
      </c>
      <c r="O16" s="14">
        <v>-18.82</v>
      </c>
      <c r="P16" s="14">
        <v>90.98</v>
      </c>
      <c r="Q16" s="14">
        <v>26.74</v>
      </c>
      <c r="R16" s="14">
        <v>9.4700000000000006</v>
      </c>
      <c r="S16" s="14">
        <v>26.58</v>
      </c>
      <c r="T16" s="14">
        <v>26.58</v>
      </c>
      <c r="U16" s="14">
        <v>6.72</v>
      </c>
      <c r="V16" s="1" t="s">
        <v>20129</v>
      </c>
      <c r="W16" s="1" t="s">
        <v>20130</v>
      </c>
      <c r="X16" s="1" t="s">
        <v>20131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29434</v>
      </c>
      <c r="AJ16" s="1" t="s">
        <v>29435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14313</v>
      </c>
      <c r="AR16">
        <v>-0.93466003316749602</v>
      </c>
    </row>
    <row r="17" spans="1:44" x14ac:dyDescent="0.25">
      <c r="A17" s="1" t="s">
        <v>7077</v>
      </c>
      <c r="B17" s="99">
        <v>44211</v>
      </c>
      <c r="C17" s="1" t="s">
        <v>13956</v>
      </c>
      <c r="D17" s="14">
        <v>88.75</v>
      </c>
      <c r="E17" s="1" t="s">
        <v>29436</v>
      </c>
      <c r="F17" s="99">
        <v>44104</v>
      </c>
      <c r="G17" s="1" t="s">
        <v>13959</v>
      </c>
      <c r="H17" s="14">
        <v>3.09</v>
      </c>
      <c r="I17" s="14">
        <v>4.5999999999999996</v>
      </c>
      <c r="J17" s="14">
        <v>9.65</v>
      </c>
      <c r="K17" s="14"/>
      <c r="L17" s="14">
        <v>0.28999999999999998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16729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6.6E-3</v>
      </c>
      <c r="AF17" s="14">
        <v>8</v>
      </c>
      <c r="AG17" s="14">
        <v>967</v>
      </c>
      <c r="AH17" s="14">
        <v>867</v>
      </c>
      <c r="AI17" s="1" t="s">
        <v>29437</v>
      </c>
      <c r="AJ17" s="1"/>
      <c r="AK17" s="49">
        <v>3.49</v>
      </c>
      <c r="AL17" s="49">
        <v>28.75</v>
      </c>
      <c r="AM17" s="1" t="s">
        <v>19650</v>
      </c>
      <c r="AN17" s="1" t="s">
        <v>19651</v>
      </c>
      <c r="AO17" s="1"/>
      <c r="AP17">
        <v>47.514099999999999</v>
      </c>
      <c r="AQ17" t="s">
        <v>14313</v>
      </c>
      <c r="AR17">
        <v>-0.46462985915492999</v>
      </c>
    </row>
    <row r="18" spans="1:44" x14ac:dyDescent="0.25">
      <c r="A18" s="1" t="s">
        <v>13976</v>
      </c>
      <c r="B18" s="99">
        <v>44211</v>
      </c>
      <c r="C18" s="1" t="s">
        <v>13955</v>
      </c>
      <c r="D18" s="14">
        <v>9.49</v>
      </c>
      <c r="E18" s="1" t="s">
        <v>29438</v>
      </c>
      <c r="F18" s="99">
        <v>44104</v>
      </c>
      <c r="G18" s="1" t="s">
        <v>13959</v>
      </c>
      <c r="H18" s="14">
        <v>2.19</v>
      </c>
      <c r="I18" s="14">
        <v>1.29</v>
      </c>
      <c r="J18" s="14">
        <v>5.54</v>
      </c>
      <c r="K18" s="14"/>
      <c r="L18" s="14">
        <v>0.32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19383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3.9100000000000003E-2</v>
      </c>
      <c r="AF18" s="14">
        <v>26</v>
      </c>
      <c r="AG18" s="14">
        <v>670</v>
      </c>
      <c r="AH18" s="14">
        <v>570</v>
      </c>
      <c r="AI18" s="1" t="s">
        <v>29439</v>
      </c>
      <c r="AJ18" s="1"/>
      <c r="AK18" s="49">
        <v>0.63</v>
      </c>
      <c r="AL18" s="49">
        <v>4.33</v>
      </c>
      <c r="AM18" s="1" t="s">
        <v>16715</v>
      </c>
      <c r="AN18" s="1" t="s">
        <v>19384</v>
      </c>
      <c r="AO18" s="1"/>
      <c r="AP18">
        <v>7.8343999999999996</v>
      </c>
      <c r="AQ18" t="s">
        <v>14313</v>
      </c>
      <c r="AR18">
        <v>-0.174457323498419</v>
      </c>
    </row>
    <row r="19" spans="1:44" x14ac:dyDescent="0.25">
      <c r="A19" s="1" t="s">
        <v>1373</v>
      </c>
      <c r="B19" s="99">
        <v>44211</v>
      </c>
      <c r="C19" s="1" t="s">
        <v>13955</v>
      </c>
      <c r="D19" s="14">
        <v>71.459999999999994</v>
      </c>
      <c r="E19" s="1" t="s">
        <v>29440</v>
      </c>
      <c r="F19" s="99">
        <v>44104</v>
      </c>
      <c r="G19" s="1" t="s">
        <v>13963</v>
      </c>
      <c r="H19" s="14">
        <v>2.0699999999999998</v>
      </c>
      <c r="I19" s="14"/>
      <c r="J19" s="14">
        <v>24.68</v>
      </c>
      <c r="K19" s="14">
        <v>24.68</v>
      </c>
      <c r="L19" s="14">
        <v>2.0099999999999998</v>
      </c>
      <c r="M19" s="14">
        <v>30.72</v>
      </c>
      <c r="N19" s="14">
        <v>40.33</v>
      </c>
      <c r="O19" s="14">
        <v>40.85</v>
      </c>
      <c r="P19" s="14">
        <v>28.54</v>
      </c>
      <c r="Q19" s="14">
        <v>28.54</v>
      </c>
      <c r="R19" s="14"/>
      <c r="S19" s="14">
        <v>22.93</v>
      </c>
      <c r="T19" s="14">
        <v>22.93</v>
      </c>
      <c r="U19" s="14">
        <v>1.87</v>
      </c>
      <c r="V19" s="1" t="s">
        <v>13949</v>
      </c>
      <c r="W19" s="1" t="s">
        <v>20013</v>
      </c>
      <c r="X19" s="1" t="s">
        <v>20014</v>
      </c>
      <c r="Y19" s="14">
        <v>7.1400000000000005E-2</v>
      </c>
      <c r="Z19" s="14">
        <v>6.7799999999999999E-2</v>
      </c>
      <c r="AA19" s="14">
        <v>6.6000000000000003E-2</v>
      </c>
      <c r="AB19" s="14"/>
      <c r="AC19" s="14"/>
      <c r="AD19" s="14"/>
      <c r="AE19" s="14">
        <v>2.8000000000000001E-2</v>
      </c>
      <c r="AF19" s="14">
        <v>0</v>
      </c>
      <c r="AG19" s="14">
        <v>103</v>
      </c>
      <c r="AH19" s="14">
        <v>3</v>
      </c>
      <c r="AI19" s="1" t="s">
        <v>29441</v>
      </c>
      <c r="AJ19" s="1" t="s">
        <v>29442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14313</v>
      </c>
      <c r="AR19">
        <v>-0.42690316260845201</v>
      </c>
    </row>
    <row r="20" spans="1:44" x14ac:dyDescent="0.25">
      <c r="A20" s="1" t="s">
        <v>1451</v>
      </c>
      <c r="B20" s="99">
        <v>44211</v>
      </c>
      <c r="C20" s="1" t="s">
        <v>13954</v>
      </c>
      <c r="D20" s="14">
        <v>21.82</v>
      </c>
      <c r="E20" s="1" t="s">
        <v>29443</v>
      </c>
      <c r="F20" s="99">
        <v>44104</v>
      </c>
      <c r="G20" s="1" t="s">
        <v>13964</v>
      </c>
      <c r="H20" s="14">
        <v>2.64</v>
      </c>
      <c r="I20" s="14">
        <v>0.31</v>
      </c>
      <c r="J20" s="14">
        <v>12.85</v>
      </c>
      <c r="K20" s="14">
        <v>18.18</v>
      </c>
      <c r="L20" s="14">
        <v>0.92</v>
      </c>
      <c r="M20" s="14">
        <v>18.89</v>
      </c>
      <c r="N20" s="14">
        <v>3.42</v>
      </c>
      <c r="O20" s="14">
        <v>-5.55</v>
      </c>
      <c r="P20" s="14">
        <v>22.46</v>
      </c>
      <c r="Q20" s="14">
        <v>15.96</v>
      </c>
      <c r="R20" s="14">
        <v>0.37</v>
      </c>
      <c r="S20" s="14">
        <v>15.28</v>
      </c>
      <c r="T20" s="14">
        <v>21.63</v>
      </c>
      <c r="U20" s="14">
        <v>1.0900000000000001</v>
      </c>
      <c r="V20" s="1" t="s">
        <v>16715</v>
      </c>
      <c r="W20" s="1" t="s">
        <v>19609</v>
      </c>
      <c r="X20" s="1" t="s">
        <v>19610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4.2599999999999999E-2</v>
      </c>
      <c r="AF20" s="14">
        <v>299</v>
      </c>
      <c r="AG20" s="14">
        <v>283</v>
      </c>
      <c r="AH20" s="14">
        <v>183</v>
      </c>
      <c r="AI20" s="1" t="s">
        <v>29444</v>
      </c>
      <c r="AJ20" s="1" t="s">
        <v>29445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14313</v>
      </c>
      <c r="AR20">
        <v>-0.46651237396883599</v>
      </c>
    </row>
    <row r="21" spans="1:44" x14ac:dyDescent="0.25">
      <c r="A21" s="1" t="s">
        <v>9632</v>
      </c>
      <c r="B21" s="99">
        <v>44211</v>
      </c>
      <c r="C21" s="1" t="s">
        <v>13954</v>
      </c>
      <c r="D21" s="14">
        <v>20.76</v>
      </c>
      <c r="E21" s="1" t="s">
        <v>29446</v>
      </c>
      <c r="F21" s="99">
        <v>44104</v>
      </c>
      <c r="G21" s="1" t="s">
        <v>13966</v>
      </c>
      <c r="H21" s="14">
        <v>2.2999999999999998</v>
      </c>
      <c r="I21" s="14">
        <v>0.45</v>
      </c>
      <c r="J21" s="14">
        <v>3.1</v>
      </c>
      <c r="K21" s="14">
        <v>5.29</v>
      </c>
      <c r="L21" s="14">
        <v>0.33</v>
      </c>
      <c r="M21" s="14">
        <v>6.28</v>
      </c>
      <c r="N21" s="14">
        <v>2.9</v>
      </c>
      <c r="O21" s="14">
        <v>-0.85</v>
      </c>
      <c r="P21" s="14">
        <v>11.61</v>
      </c>
      <c r="Q21" s="14">
        <v>6.18</v>
      </c>
      <c r="R21" s="14">
        <v>0.84</v>
      </c>
      <c r="S21" s="14">
        <v>5.73</v>
      </c>
      <c r="T21" s="14">
        <v>9.7799999999999994</v>
      </c>
      <c r="U21" s="14">
        <v>0.61</v>
      </c>
      <c r="V21" s="1" t="s">
        <v>16746</v>
      </c>
      <c r="W21" s="1" t="s">
        <v>19611</v>
      </c>
      <c r="X21" s="1" t="s">
        <v>19612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29447</v>
      </c>
      <c r="AJ21" s="1" t="s">
        <v>29448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14313</v>
      </c>
      <c r="AR21">
        <v>-0.17561657032755301</v>
      </c>
    </row>
    <row r="22" spans="1:44" x14ac:dyDescent="0.25">
      <c r="A22" s="1" t="s">
        <v>1656</v>
      </c>
      <c r="B22" s="99">
        <v>44211</v>
      </c>
      <c r="C22" s="1" t="s">
        <v>13957</v>
      </c>
      <c r="D22" s="14">
        <v>25.2</v>
      </c>
      <c r="E22" s="1" t="s">
        <v>29449</v>
      </c>
      <c r="F22" s="99">
        <v>44104</v>
      </c>
      <c r="G22" s="1" t="s">
        <v>13963</v>
      </c>
      <c r="H22" s="14">
        <v>-3.13</v>
      </c>
      <c r="I22" s="14">
        <v>0.38</v>
      </c>
      <c r="J22" s="14">
        <v>5.96</v>
      </c>
      <c r="K22" s="14">
        <v>35.14</v>
      </c>
      <c r="L22" s="14">
        <v>0.23</v>
      </c>
      <c r="M22" s="14">
        <v>-4.21</v>
      </c>
      <c r="N22" s="14">
        <v>2.02</v>
      </c>
      <c r="O22" s="14">
        <v>-0.33</v>
      </c>
      <c r="P22" s="14">
        <v>-10.55</v>
      </c>
      <c r="Q22" s="14">
        <v>-67.150000000000006</v>
      </c>
      <c r="R22" s="14">
        <v>0.96</v>
      </c>
      <c r="S22" s="14">
        <v>14.95</v>
      </c>
      <c r="T22" s="14">
        <v>88.12</v>
      </c>
      <c r="U22" s="14">
        <v>0.57999999999999996</v>
      </c>
      <c r="V22" s="1" t="s">
        <v>19639</v>
      </c>
      <c r="W22" s="1" t="s">
        <v>19640</v>
      </c>
      <c r="X22" s="1" t="s">
        <v>19641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29450</v>
      </c>
      <c r="AJ22" s="1" t="s">
        <v>29451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14314</v>
      </c>
      <c r="AR22">
        <v>0.96248809523809598</v>
      </c>
    </row>
    <row r="23" spans="1:44" x14ac:dyDescent="0.25">
      <c r="A23" s="1" t="s">
        <v>1748</v>
      </c>
      <c r="B23" s="99">
        <v>44211</v>
      </c>
      <c r="C23" s="1" t="s">
        <v>13954</v>
      </c>
      <c r="D23" s="14">
        <v>9.2799999999999994</v>
      </c>
      <c r="E23" s="1" t="s">
        <v>29452</v>
      </c>
      <c r="F23" s="99">
        <v>44104</v>
      </c>
      <c r="G23" s="1" t="s">
        <v>13959</v>
      </c>
      <c r="H23" s="14">
        <v>0.73</v>
      </c>
      <c r="I23" s="14">
        <v>8.14</v>
      </c>
      <c r="J23" s="14">
        <v>18.88</v>
      </c>
      <c r="K23" s="14">
        <v>22.99</v>
      </c>
      <c r="L23" s="14">
        <v>0.44</v>
      </c>
      <c r="M23" s="14">
        <v>39.630000000000003</v>
      </c>
      <c r="N23" s="14">
        <v>9.44</v>
      </c>
      <c r="O23" s="14">
        <v>-1.32</v>
      </c>
      <c r="P23" s="14">
        <v>51.72</v>
      </c>
      <c r="Q23" s="14">
        <v>45.23</v>
      </c>
      <c r="R23" s="14">
        <v>10.62</v>
      </c>
      <c r="S23" s="14">
        <v>24.63</v>
      </c>
      <c r="T23" s="14">
        <v>30</v>
      </c>
      <c r="U23" s="14">
        <v>0.56999999999999995</v>
      </c>
      <c r="V23" s="1" t="s">
        <v>20015</v>
      </c>
      <c r="W23" s="1" t="s">
        <v>20016</v>
      </c>
      <c r="X23" s="1" t="s">
        <v>20017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29453</v>
      </c>
      <c r="AJ23" s="1" t="s">
        <v>29454</v>
      </c>
      <c r="AK23" s="49">
        <v>-0.01</v>
      </c>
      <c r="AL23" s="49">
        <v>12.68</v>
      </c>
      <c r="AM23" s="1"/>
      <c r="AN23" s="1"/>
      <c r="AO23" s="1"/>
      <c r="AP23"/>
      <c r="AQ23" t="s">
        <v>14313</v>
      </c>
      <c r="AR23"/>
    </row>
    <row r="24" spans="1:44" x14ac:dyDescent="0.25">
      <c r="A24" s="1" t="s">
        <v>13977</v>
      </c>
      <c r="B24" s="99">
        <v>44211</v>
      </c>
      <c r="C24" s="1" t="s">
        <v>13954</v>
      </c>
      <c r="D24" s="14">
        <v>9.6</v>
      </c>
      <c r="E24" s="1" t="s">
        <v>29455</v>
      </c>
      <c r="F24" s="99">
        <v>44104</v>
      </c>
      <c r="G24" s="1" t="s">
        <v>13959</v>
      </c>
      <c r="H24" s="14">
        <v>0.66</v>
      </c>
      <c r="I24" s="14">
        <v>14.86</v>
      </c>
      <c r="J24" s="14">
        <v>29.06</v>
      </c>
      <c r="K24" s="14">
        <v>30.03</v>
      </c>
      <c r="L24" s="14">
        <v>0.45</v>
      </c>
      <c r="M24" s="14">
        <v>6.41</v>
      </c>
      <c r="N24" s="14">
        <v>2.76</v>
      </c>
      <c r="O24" s="14">
        <v>-3.66</v>
      </c>
      <c r="P24" s="14">
        <v>6.95</v>
      </c>
      <c r="Q24" s="14">
        <v>6.95</v>
      </c>
      <c r="R24" s="14">
        <v>16.13</v>
      </c>
      <c r="S24" s="14">
        <v>31.54</v>
      </c>
      <c r="T24" s="14">
        <v>32.6</v>
      </c>
      <c r="U24" s="14">
        <v>0.49</v>
      </c>
      <c r="V24" s="1" t="s">
        <v>19359</v>
      </c>
      <c r="W24" s="1" t="s">
        <v>19360</v>
      </c>
      <c r="X24" s="1" t="s">
        <v>19361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8.9999999999999993E-3</v>
      </c>
      <c r="AF24" s="14">
        <v>3</v>
      </c>
      <c r="AG24" s="14">
        <v>153</v>
      </c>
      <c r="AH24" s="14">
        <v>53</v>
      </c>
      <c r="AI24" s="1" t="s">
        <v>29456</v>
      </c>
      <c r="AJ24" s="1" t="s">
        <v>29457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14314</v>
      </c>
      <c r="AR24">
        <v>0.80039583333333397</v>
      </c>
    </row>
    <row r="25" spans="1:44" x14ac:dyDescent="0.25">
      <c r="A25" s="1" t="s">
        <v>1843</v>
      </c>
      <c r="B25" s="99">
        <v>44211</v>
      </c>
      <c r="C25" s="1" t="s">
        <v>13968</v>
      </c>
      <c r="D25" s="14">
        <v>14.37</v>
      </c>
      <c r="E25" s="1" t="s">
        <v>29458</v>
      </c>
      <c r="F25" s="99">
        <v>44104</v>
      </c>
      <c r="G25" s="1" t="s">
        <v>13959</v>
      </c>
      <c r="H25" s="14">
        <v>0.7</v>
      </c>
      <c r="I25" s="14">
        <v>0.6</v>
      </c>
      <c r="J25" s="14">
        <v>0.61</v>
      </c>
      <c r="K25" s="14"/>
      <c r="L25" s="14">
        <v>7.0000000000000007E-2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19652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4.5699999999999998E-2</v>
      </c>
      <c r="AF25" s="14">
        <v>11</v>
      </c>
      <c r="AG25" s="14">
        <v>1057</v>
      </c>
      <c r="AH25" s="14">
        <v>957</v>
      </c>
      <c r="AI25" s="1" t="s">
        <v>29367</v>
      </c>
      <c r="AJ25" s="1"/>
      <c r="AK25" s="49">
        <v>2</v>
      </c>
      <c r="AL25" s="49">
        <v>20.420000000000002</v>
      </c>
      <c r="AM25" s="1" t="s">
        <v>19630</v>
      </c>
      <c r="AN25" s="1" t="s">
        <v>19653</v>
      </c>
      <c r="AO25" s="1"/>
      <c r="AP25">
        <v>30.313400000000001</v>
      </c>
      <c r="AQ25" t="s">
        <v>14314</v>
      </c>
      <c r="AR25">
        <v>1.1094919972164199</v>
      </c>
    </row>
    <row r="26" spans="1:44" x14ac:dyDescent="0.25">
      <c r="A26" s="1" t="s">
        <v>9708</v>
      </c>
      <c r="B26" s="99">
        <v>44211</v>
      </c>
      <c r="C26" s="1" t="s">
        <v>13954</v>
      </c>
      <c r="D26" s="14">
        <v>81.3</v>
      </c>
      <c r="E26" s="1" t="s">
        <v>29459</v>
      </c>
      <c r="F26" s="99">
        <v>44104</v>
      </c>
      <c r="G26" s="1" t="s">
        <v>13961</v>
      </c>
      <c r="H26" s="14">
        <v>4.7699999999999996</v>
      </c>
      <c r="I26" s="14">
        <v>4.99</v>
      </c>
      <c r="J26" s="14">
        <v>-131.57</v>
      </c>
      <c r="K26" s="14">
        <v>-116.07</v>
      </c>
      <c r="L26" s="14">
        <v>2.39</v>
      </c>
      <c r="M26" s="14">
        <v>236.69</v>
      </c>
      <c r="N26" s="14">
        <v>6.15</v>
      </c>
      <c r="O26" s="14">
        <v>16.079999999999998</v>
      </c>
      <c r="P26" s="14">
        <v>221.35</v>
      </c>
      <c r="Q26" s="14">
        <v>54.92</v>
      </c>
      <c r="R26" s="14">
        <v>4.67</v>
      </c>
      <c r="S26" s="14">
        <v>-123.05</v>
      </c>
      <c r="T26" s="14">
        <v>-108.55</v>
      </c>
      <c r="U26" s="14">
        <v>2.23</v>
      </c>
      <c r="V26" s="1" t="s">
        <v>16732</v>
      </c>
      <c r="W26" s="1" t="s">
        <v>16733</v>
      </c>
      <c r="X26" s="1" t="s">
        <v>16734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29460</v>
      </c>
      <c r="AJ26" s="1" t="s">
        <v>29461</v>
      </c>
      <c r="AK26" s="49">
        <v>-0.31</v>
      </c>
      <c r="AL26" s="49">
        <v>17.03</v>
      </c>
      <c r="AM26" s="1"/>
      <c r="AN26" s="1"/>
      <c r="AO26" s="1"/>
      <c r="AP26"/>
      <c r="AQ26" t="s">
        <v>14313</v>
      </c>
      <c r="AR26"/>
    </row>
    <row r="27" spans="1:44" x14ac:dyDescent="0.25">
      <c r="A27" s="1" t="s">
        <v>14658</v>
      </c>
      <c r="B27" s="99">
        <v>44211</v>
      </c>
      <c r="C27" s="1" t="s">
        <v>13954</v>
      </c>
      <c r="D27" s="14">
        <v>11.38</v>
      </c>
      <c r="E27" s="1" t="s">
        <v>29462</v>
      </c>
      <c r="F27" s="99">
        <v>44165</v>
      </c>
      <c r="G27" s="1" t="s">
        <v>13966</v>
      </c>
      <c r="H27" s="14">
        <v>1.52</v>
      </c>
      <c r="I27" s="14">
        <v>0.59</v>
      </c>
      <c r="J27" s="14">
        <v>7.15</v>
      </c>
      <c r="K27" s="14">
        <v>9.51</v>
      </c>
      <c r="L27" s="14">
        <v>0.64</v>
      </c>
      <c r="M27" s="14">
        <v>6.85</v>
      </c>
      <c r="N27" s="14">
        <v>1.64</v>
      </c>
      <c r="O27" s="14">
        <v>9.02</v>
      </c>
      <c r="P27" s="14">
        <v>9.25</v>
      </c>
      <c r="Q27" s="14">
        <v>7.31</v>
      </c>
      <c r="R27" s="14">
        <v>0.8</v>
      </c>
      <c r="S27" s="14">
        <v>9.66</v>
      </c>
      <c r="T27" s="14">
        <v>12.85</v>
      </c>
      <c r="U27" s="14">
        <v>0.86</v>
      </c>
      <c r="V27" s="1" t="s">
        <v>29339</v>
      </c>
      <c r="W27" s="1" t="s">
        <v>29340</v>
      </c>
      <c r="X27" s="1" t="s">
        <v>29341</v>
      </c>
      <c r="Y27" s="14">
        <v>0.12670000000000001</v>
      </c>
      <c r="Z27" s="14">
        <v>0.18890000000000001</v>
      </c>
      <c r="AA27" s="14">
        <v>7.8299999999999995E-2</v>
      </c>
      <c r="AB27" s="14">
        <v>0.23219999999999999</v>
      </c>
      <c r="AC27" s="14">
        <v>6.4699999999999994E-2</v>
      </c>
      <c r="AD27" s="14">
        <v>8.6300000000000002E-2</v>
      </c>
      <c r="AE27" s="14">
        <v>5.1299999999999998E-2</v>
      </c>
      <c r="AF27" s="14">
        <v>121</v>
      </c>
      <c r="AG27" s="14">
        <v>241</v>
      </c>
      <c r="AH27" s="14">
        <v>141</v>
      </c>
      <c r="AI27" s="1" t="s">
        <v>29463</v>
      </c>
      <c r="AJ27" s="1" t="s">
        <v>29464</v>
      </c>
      <c r="AK27" s="49">
        <v>1.25</v>
      </c>
      <c r="AL27" s="49">
        <v>7.46</v>
      </c>
      <c r="AM27" s="1"/>
      <c r="AN27" s="1"/>
      <c r="AO27" s="1"/>
      <c r="AP27">
        <v>14.4849</v>
      </c>
      <c r="AQ27" t="s">
        <v>14314</v>
      </c>
      <c r="AR27">
        <v>0.27283831282952498</v>
      </c>
    </row>
    <row r="28" spans="1:44" x14ac:dyDescent="0.25">
      <c r="A28" s="1" t="s">
        <v>1887</v>
      </c>
      <c r="B28" s="99">
        <v>44211</v>
      </c>
      <c r="C28" s="1" t="s">
        <v>13954</v>
      </c>
      <c r="D28" s="14">
        <v>13.1</v>
      </c>
      <c r="E28" s="1" t="s">
        <v>29465</v>
      </c>
      <c r="F28" s="99">
        <v>44104</v>
      </c>
      <c r="G28" s="1" t="s">
        <v>13962</v>
      </c>
      <c r="H28" s="14">
        <v>3.23</v>
      </c>
      <c r="I28" s="14">
        <v>2.65</v>
      </c>
      <c r="J28" s="14">
        <v>5.82</v>
      </c>
      <c r="K28" s="14">
        <v>6.05</v>
      </c>
      <c r="L28" s="14">
        <v>0.75</v>
      </c>
      <c r="M28" s="14">
        <v>10.42</v>
      </c>
      <c r="N28" s="14">
        <v>31.88</v>
      </c>
      <c r="O28" s="14">
        <v>-1.44</v>
      </c>
      <c r="P28" s="14">
        <v>15.91</v>
      </c>
      <c r="Q28" s="14">
        <v>8.44</v>
      </c>
      <c r="R28" s="14">
        <v>4.04</v>
      </c>
      <c r="S28" s="14">
        <v>8.8800000000000008</v>
      </c>
      <c r="T28" s="14">
        <v>9.24</v>
      </c>
      <c r="U28" s="14">
        <v>1.1399999999999999</v>
      </c>
      <c r="V28" s="1" t="s">
        <v>20018</v>
      </c>
      <c r="W28" s="1" t="s">
        <v>20019</v>
      </c>
      <c r="X28" s="1" t="s">
        <v>20020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3.6799999999999999E-2</v>
      </c>
      <c r="AF28" s="14">
        <v>30</v>
      </c>
      <c r="AG28" s="14">
        <v>388</v>
      </c>
      <c r="AH28" s="14">
        <v>288</v>
      </c>
      <c r="AI28" s="1" t="s">
        <v>29466</v>
      </c>
      <c r="AJ28" s="1" t="s">
        <v>29467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14313</v>
      </c>
      <c r="AR28">
        <v>-0.61393129770992405</v>
      </c>
    </row>
    <row r="29" spans="1:44" x14ac:dyDescent="0.25">
      <c r="A29" s="1" t="s">
        <v>13978</v>
      </c>
      <c r="B29" s="99">
        <v>44211</v>
      </c>
      <c r="C29" s="1" t="s">
        <v>13954</v>
      </c>
      <c r="D29" s="14">
        <v>12.38</v>
      </c>
      <c r="E29" s="1" t="s">
        <v>29468</v>
      </c>
      <c r="F29" s="99">
        <v>44104</v>
      </c>
      <c r="G29" s="1" t="s">
        <v>13961</v>
      </c>
      <c r="H29" s="14">
        <v>1.5</v>
      </c>
      <c r="I29" s="14">
        <v>0.94</v>
      </c>
      <c r="J29" s="14">
        <v>6.93</v>
      </c>
      <c r="K29" s="14">
        <v>11.17</v>
      </c>
      <c r="L29" s="14">
        <v>0.56000000000000005</v>
      </c>
      <c r="M29" s="14">
        <v>-92.23</v>
      </c>
      <c r="N29" s="14">
        <v>3.01</v>
      </c>
      <c r="O29" s="14">
        <v>-3.36</v>
      </c>
      <c r="P29" s="14">
        <v>-129.93</v>
      </c>
      <c r="Q29" s="14">
        <v>11.45</v>
      </c>
      <c r="R29" s="14">
        <v>1.32</v>
      </c>
      <c r="S29" s="14">
        <v>9.77</v>
      </c>
      <c r="T29" s="14">
        <v>15.74</v>
      </c>
      <c r="U29" s="14">
        <v>0.79</v>
      </c>
      <c r="V29" s="1" t="s">
        <v>20021</v>
      </c>
      <c r="W29" s="1" t="s">
        <v>20022</v>
      </c>
      <c r="X29" s="1" t="s">
        <v>20023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0</v>
      </c>
      <c r="AF29" s="14">
        <v>66</v>
      </c>
      <c r="AG29" s="14">
        <v>276</v>
      </c>
      <c r="AH29" s="14">
        <v>176</v>
      </c>
      <c r="AI29" s="1" t="s">
        <v>29469</v>
      </c>
      <c r="AJ29" s="1" t="s">
        <v>29470</v>
      </c>
      <c r="AK29" s="49">
        <v>-0.32</v>
      </c>
      <c r="AL29" s="49">
        <v>8.27</v>
      </c>
      <c r="AM29" s="1"/>
      <c r="AN29" s="1"/>
      <c r="AO29" s="1"/>
      <c r="AP29"/>
      <c r="AQ29" t="s">
        <v>14313</v>
      </c>
      <c r="AR29"/>
    </row>
    <row r="30" spans="1:44" x14ac:dyDescent="0.25">
      <c r="A30" s="1" t="s">
        <v>1956</v>
      </c>
      <c r="B30" s="99">
        <v>44211</v>
      </c>
      <c r="C30" s="1" t="s">
        <v>13968</v>
      </c>
      <c r="D30" s="14">
        <v>30.59</v>
      </c>
      <c r="E30" s="1" t="s">
        <v>29471</v>
      </c>
      <c r="F30" s="99">
        <v>44104</v>
      </c>
      <c r="G30" s="1" t="s">
        <v>13960</v>
      </c>
      <c r="H30" s="14">
        <v>1.41</v>
      </c>
      <c r="I30" s="14">
        <v>5.42</v>
      </c>
      <c r="J30" s="14">
        <v>11.79</v>
      </c>
      <c r="K30" s="14">
        <v>11.93</v>
      </c>
      <c r="L30" s="14">
        <v>0.79</v>
      </c>
      <c r="M30" s="14">
        <v>10.02</v>
      </c>
      <c r="N30" s="14">
        <v>19.68</v>
      </c>
      <c r="O30" s="14">
        <v>-2.2799999999999998</v>
      </c>
      <c r="P30" s="14">
        <v>10.8</v>
      </c>
      <c r="Q30" s="14">
        <v>7.67</v>
      </c>
      <c r="R30" s="14">
        <v>5.84</v>
      </c>
      <c r="S30" s="14">
        <v>12.7</v>
      </c>
      <c r="T30" s="14">
        <v>12.85</v>
      </c>
      <c r="U30" s="14">
        <v>0.85</v>
      </c>
      <c r="V30" s="1" t="s">
        <v>16706</v>
      </c>
      <c r="W30" s="1" t="s">
        <v>16707</v>
      </c>
      <c r="X30" s="1" t="s">
        <v>16708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7.4399999999999994E-2</v>
      </c>
      <c r="AF30" s="14">
        <v>15</v>
      </c>
      <c r="AG30" s="14">
        <v>174</v>
      </c>
      <c r="AH30" s="14">
        <v>74</v>
      </c>
      <c r="AI30" s="1" t="s">
        <v>29472</v>
      </c>
      <c r="AJ30" s="1" t="s">
        <v>29473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14314</v>
      </c>
      <c r="AR30">
        <v>0.53136972866950005</v>
      </c>
    </row>
    <row r="31" spans="1:44" x14ac:dyDescent="0.25">
      <c r="A31" s="1" t="s">
        <v>1957</v>
      </c>
      <c r="B31" s="99">
        <v>44211</v>
      </c>
      <c r="C31" s="1" t="s">
        <v>13954</v>
      </c>
      <c r="D31" s="14">
        <v>3.82</v>
      </c>
      <c r="E31" s="1" t="s">
        <v>29474</v>
      </c>
      <c r="F31" s="99">
        <v>44104</v>
      </c>
      <c r="G31" s="1" t="s">
        <v>13959</v>
      </c>
      <c r="H31" s="14">
        <v>1.1299999999999999</v>
      </c>
      <c r="I31" s="14">
        <v>0.97</v>
      </c>
      <c r="J31" s="14">
        <v>-18.43</v>
      </c>
      <c r="K31" s="14">
        <v>-6.91</v>
      </c>
      <c r="L31" s="14">
        <v>0.13</v>
      </c>
      <c r="M31" s="14">
        <v>10.83</v>
      </c>
      <c r="N31" s="14">
        <v>1.63</v>
      </c>
      <c r="O31" s="14">
        <v>-2.66</v>
      </c>
      <c r="P31" s="14">
        <v>14.4</v>
      </c>
      <c r="Q31" s="14">
        <v>6.51</v>
      </c>
      <c r="R31" s="14">
        <v>1.29</v>
      </c>
      <c r="S31" s="14">
        <v>-24.51</v>
      </c>
      <c r="T31" s="14">
        <v>-9.19</v>
      </c>
      <c r="U31" s="14">
        <v>0.18</v>
      </c>
      <c r="V31" s="1" t="s">
        <v>16709</v>
      </c>
      <c r="W31" s="1" t="s">
        <v>16710</v>
      </c>
      <c r="X31" s="1" t="s">
        <v>16711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1.7000000000000001E-2</v>
      </c>
      <c r="AF31" s="14">
        <v>13</v>
      </c>
      <c r="AG31" s="14">
        <v>913</v>
      </c>
      <c r="AH31" s="14">
        <v>813</v>
      </c>
      <c r="AI31" s="1" t="s">
        <v>29475</v>
      </c>
      <c r="AJ31" s="1" t="s">
        <v>29476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14314</v>
      </c>
      <c r="AR31">
        <v>0.1167277486911</v>
      </c>
    </row>
    <row r="32" spans="1:44" x14ac:dyDescent="0.25">
      <c r="A32" s="1" t="s">
        <v>2059</v>
      </c>
      <c r="B32" s="99">
        <v>44211</v>
      </c>
      <c r="C32" s="1" t="s">
        <v>13954</v>
      </c>
      <c r="D32" s="14">
        <v>16.71</v>
      </c>
      <c r="E32" s="1" t="s">
        <v>29477</v>
      </c>
      <c r="F32" s="99">
        <v>44104</v>
      </c>
      <c r="G32" s="1" t="s">
        <v>13960</v>
      </c>
      <c r="H32" s="14">
        <v>1.47</v>
      </c>
      <c r="I32" s="14">
        <v>1.03</v>
      </c>
      <c r="J32" s="14">
        <v>3.29</v>
      </c>
      <c r="K32" s="14">
        <v>3.34</v>
      </c>
      <c r="L32" s="14">
        <v>0.48</v>
      </c>
      <c r="M32" s="14">
        <v>6.38</v>
      </c>
      <c r="N32" s="14">
        <v>3.98</v>
      </c>
      <c r="O32" s="14">
        <v>-1.23</v>
      </c>
      <c r="P32" s="14">
        <v>8.6199999999999992</v>
      </c>
      <c r="Q32" s="14">
        <v>6.93</v>
      </c>
      <c r="R32" s="14">
        <v>1.39</v>
      </c>
      <c r="S32" s="14">
        <v>4.4400000000000004</v>
      </c>
      <c r="T32" s="14">
        <v>4.51</v>
      </c>
      <c r="U32" s="14">
        <v>0.64</v>
      </c>
      <c r="V32" s="1" t="s">
        <v>20132</v>
      </c>
      <c r="W32" s="1" t="s">
        <v>14520</v>
      </c>
      <c r="X32" s="1" t="s">
        <v>20133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3.6799999999999999E-2</v>
      </c>
      <c r="AF32" s="14">
        <v>48</v>
      </c>
      <c r="AG32" s="14">
        <v>300</v>
      </c>
      <c r="AH32" s="14">
        <v>200</v>
      </c>
      <c r="AI32" s="1" t="s">
        <v>29478</v>
      </c>
      <c r="AJ32" s="1" t="s">
        <v>29479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14314</v>
      </c>
      <c r="AR32">
        <v>0.10899461400359101</v>
      </c>
    </row>
    <row r="33" spans="1:44" x14ac:dyDescent="0.25">
      <c r="A33" s="1" t="s">
        <v>2061</v>
      </c>
      <c r="B33" s="99">
        <v>44211</v>
      </c>
      <c r="C33" s="1" t="s">
        <v>13955</v>
      </c>
      <c r="D33" s="14">
        <v>14.67</v>
      </c>
      <c r="E33" s="1" t="s">
        <v>29480</v>
      </c>
      <c r="F33" s="99">
        <v>44104</v>
      </c>
      <c r="G33" s="1" t="s">
        <v>13960</v>
      </c>
      <c r="H33" s="14">
        <v>1.29</v>
      </c>
      <c r="I33" s="14">
        <v>0.9</v>
      </c>
      <c r="J33" s="14">
        <v>2.89</v>
      </c>
      <c r="K33" s="14">
        <v>2.93</v>
      </c>
      <c r="L33" s="14">
        <v>0.42</v>
      </c>
      <c r="M33" s="14">
        <v>5.6</v>
      </c>
      <c r="N33" s="14">
        <v>3.5</v>
      </c>
      <c r="O33" s="14">
        <v>-1.08</v>
      </c>
      <c r="P33" s="14">
        <v>8.6199999999999992</v>
      </c>
      <c r="Q33" s="14">
        <v>6.93</v>
      </c>
      <c r="R33" s="14">
        <v>1.39</v>
      </c>
      <c r="S33" s="14">
        <v>4.4400000000000004</v>
      </c>
      <c r="T33" s="14">
        <v>4.51</v>
      </c>
      <c r="U33" s="14">
        <v>0.64</v>
      </c>
      <c r="V33" s="1" t="s">
        <v>20132</v>
      </c>
      <c r="W33" s="1" t="s">
        <v>14520</v>
      </c>
      <c r="X33" s="1" t="s">
        <v>20133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4.19E-2</v>
      </c>
      <c r="AF33" s="14">
        <v>48</v>
      </c>
      <c r="AG33" s="14">
        <v>300</v>
      </c>
      <c r="AH33" s="14">
        <v>200</v>
      </c>
      <c r="AI33" s="1" t="s">
        <v>29478</v>
      </c>
      <c r="AJ33" s="1" t="s">
        <v>29479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14314</v>
      </c>
      <c r="AR33">
        <v>0.26321063394682997</v>
      </c>
    </row>
    <row r="34" spans="1:44" x14ac:dyDescent="0.25">
      <c r="A34" s="1" t="s">
        <v>13979</v>
      </c>
      <c r="B34" s="99">
        <v>44211</v>
      </c>
      <c r="C34" s="1" t="s">
        <v>13954</v>
      </c>
      <c r="D34" s="14">
        <v>26.43</v>
      </c>
      <c r="E34" s="1" t="s">
        <v>29481</v>
      </c>
      <c r="F34" s="99">
        <v>44104</v>
      </c>
      <c r="G34" s="1" t="s">
        <v>13961</v>
      </c>
      <c r="H34" s="14">
        <v>3.33</v>
      </c>
      <c r="I34" s="14">
        <v>2.95</v>
      </c>
      <c r="J34" s="14">
        <v>17.54</v>
      </c>
      <c r="K34" s="14">
        <v>17.54</v>
      </c>
      <c r="L34" s="14">
        <v>1.24</v>
      </c>
      <c r="M34" s="14">
        <v>53.77</v>
      </c>
      <c r="N34" s="14">
        <v>4.34</v>
      </c>
      <c r="O34" s="14">
        <v>-8.92</v>
      </c>
      <c r="P34" s="14">
        <v>56.4</v>
      </c>
      <c r="Q34" s="14">
        <v>19.25</v>
      </c>
      <c r="R34" s="14">
        <v>3.1</v>
      </c>
      <c r="S34" s="14">
        <v>18.399999999999999</v>
      </c>
      <c r="T34" s="14">
        <v>18.399999999999999</v>
      </c>
      <c r="U34" s="14">
        <v>1.3</v>
      </c>
      <c r="V34" s="1" t="s">
        <v>20024</v>
      </c>
      <c r="W34" s="1" t="s">
        <v>20025</v>
      </c>
      <c r="X34" s="1" t="s">
        <v>20026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29338</v>
      </c>
      <c r="AJ34" s="1" t="s">
        <v>29482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14313</v>
      </c>
      <c r="AR34">
        <v>-0.80413923571698798</v>
      </c>
    </row>
    <row r="35" spans="1:44" x14ac:dyDescent="0.25">
      <c r="A35" s="1" t="s">
        <v>9636</v>
      </c>
      <c r="B35" s="99">
        <v>44211</v>
      </c>
      <c r="C35" s="1" t="s">
        <v>13954</v>
      </c>
      <c r="D35" s="14">
        <v>4.76</v>
      </c>
      <c r="E35" s="1" t="s">
        <v>29483</v>
      </c>
      <c r="F35" s="99">
        <v>44104</v>
      </c>
      <c r="G35" s="1" t="s">
        <v>13961</v>
      </c>
      <c r="H35" s="14">
        <v>0.49</v>
      </c>
      <c r="I35" s="14">
        <v>1.44</v>
      </c>
      <c r="J35" s="14">
        <v>9.75</v>
      </c>
      <c r="K35" s="14">
        <v>13.51</v>
      </c>
      <c r="L35" s="14">
        <v>0.25</v>
      </c>
      <c r="M35" s="14">
        <v>-9.51</v>
      </c>
      <c r="N35" s="14">
        <v>2.2000000000000002</v>
      </c>
      <c r="O35" s="14">
        <v>-0.94</v>
      </c>
      <c r="P35" s="14">
        <v>-17.13</v>
      </c>
      <c r="Q35" s="14">
        <v>62.43</v>
      </c>
      <c r="R35" s="14">
        <v>2.6</v>
      </c>
      <c r="S35" s="14">
        <v>17.559999999999999</v>
      </c>
      <c r="T35" s="14">
        <v>24.32</v>
      </c>
      <c r="U35" s="14">
        <v>0.45</v>
      </c>
      <c r="V35" s="1" t="s">
        <v>20134</v>
      </c>
      <c r="W35" s="1" t="s">
        <v>20135</v>
      </c>
      <c r="X35" s="1" t="s">
        <v>20136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29484</v>
      </c>
      <c r="AJ35" s="1" t="s">
        <v>29485</v>
      </c>
      <c r="AK35" s="49">
        <v>-1.04</v>
      </c>
      <c r="AL35" s="49">
        <v>9.73</v>
      </c>
      <c r="AM35" s="1"/>
      <c r="AN35" s="1"/>
      <c r="AO35" s="1"/>
      <c r="AP35"/>
      <c r="AQ35" t="s">
        <v>14313</v>
      </c>
      <c r="AR35"/>
    </row>
    <row r="36" spans="1:44" x14ac:dyDescent="0.25">
      <c r="A36" s="1" t="s">
        <v>2256</v>
      </c>
      <c r="B36" s="99">
        <v>44211</v>
      </c>
      <c r="C36" s="1" t="s">
        <v>13954</v>
      </c>
      <c r="D36" s="14">
        <v>32.24</v>
      </c>
      <c r="E36" s="1" t="s">
        <v>29486</v>
      </c>
      <c r="F36" s="99">
        <v>44104</v>
      </c>
      <c r="G36" s="1" t="s">
        <v>13960</v>
      </c>
      <c r="H36" s="14">
        <v>2.5099999999999998</v>
      </c>
      <c r="I36" s="14">
        <v>1.25</v>
      </c>
      <c r="J36" s="14">
        <v>5.35</v>
      </c>
      <c r="K36" s="14">
        <v>5.59</v>
      </c>
      <c r="L36" s="14">
        <v>0.73</v>
      </c>
      <c r="M36" s="14">
        <v>7.57</v>
      </c>
      <c r="N36" s="14">
        <v>12.62</v>
      </c>
      <c r="O36" s="14">
        <v>-1.86</v>
      </c>
      <c r="P36" s="14">
        <v>10.029999999999999</v>
      </c>
      <c r="Q36" s="14">
        <v>7.79</v>
      </c>
      <c r="R36" s="14">
        <v>1.66</v>
      </c>
      <c r="S36" s="14">
        <v>7.09</v>
      </c>
      <c r="T36" s="14">
        <v>7.4</v>
      </c>
      <c r="U36" s="14">
        <v>0.97</v>
      </c>
      <c r="V36" s="1" t="s">
        <v>20027</v>
      </c>
      <c r="W36" s="1" t="s">
        <v>20009</v>
      </c>
      <c r="X36" s="1" t="s">
        <v>20028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5.5899999999999998E-2</v>
      </c>
      <c r="AF36" s="14">
        <v>62</v>
      </c>
      <c r="AG36" s="14">
        <v>331</v>
      </c>
      <c r="AH36" s="14">
        <v>231</v>
      </c>
      <c r="AI36" s="1" t="s">
        <v>29487</v>
      </c>
      <c r="AJ36" s="1" t="s">
        <v>29364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14313</v>
      </c>
      <c r="AR36">
        <v>-7.1039081885856198E-2</v>
      </c>
    </row>
    <row r="37" spans="1:44" x14ac:dyDescent="0.25">
      <c r="A37" s="1" t="s">
        <v>2261</v>
      </c>
      <c r="B37" s="99">
        <v>44211</v>
      </c>
      <c r="C37" s="1" t="s">
        <v>13968</v>
      </c>
      <c r="D37" s="14">
        <v>66.010000000000005</v>
      </c>
      <c r="E37" s="1" t="s">
        <v>29488</v>
      </c>
      <c r="F37" s="99">
        <v>44104</v>
      </c>
      <c r="G37" s="1" t="s">
        <v>13960</v>
      </c>
      <c r="H37" s="14">
        <v>0.89</v>
      </c>
      <c r="I37" s="14">
        <v>1.02</v>
      </c>
      <c r="J37" s="14">
        <v>4.3600000000000003</v>
      </c>
      <c r="K37" s="14">
        <v>4.95</v>
      </c>
      <c r="L37" s="14">
        <v>0.4</v>
      </c>
      <c r="M37" s="14">
        <v>4.68</v>
      </c>
      <c r="N37" s="14">
        <v>6.29</v>
      </c>
      <c r="O37" s="14">
        <v>-1.24</v>
      </c>
      <c r="P37" s="14">
        <v>6.31</v>
      </c>
      <c r="Q37" s="14">
        <v>4.8499999999999996</v>
      </c>
      <c r="R37" s="14">
        <v>1.38</v>
      </c>
      <c r="S37" s="14">
        <v>5.88</v>
      </c>
      <c r="T37" s="14">
        <v>6.68</v>
      </c>
      <c r="U37" s="14">
        <v>0.54</v>
      </c>
      <c r="V37" s="1" t="s">
        <v>16723</v>
      </c>
      <c r="W37" s="1" t="s">
        <v>20029</v>
      </c>
      <c r="X37" s="1" t="s">
        <v>20030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4.7E-2</v>
      </c>
      <c r="AF37" s="14">
        <v>43</v>
      </c>
      <c r="AG37" s="14">
        <v>214</v>
      </c>
      <c r="AH37" s="14">
        <v>114</v>
      </c>
      <c r="AI37" s="1" t="s">
        <v>29489</v>
      </c>
      <c r="AJ37" s="1" t="s">
        <v>29363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14314</v>
      </c>
      <c r="AR37">
        <v>1.1774882593546401</v>
      </c>
    </row>
    <row r="38" spans="1:44" x14ac:dyDescent="0.25">
      <c r="A38" s="1" t="s">
        <v>13908</v>
      </c>
      <c r="B38" s="99">
        <v>44211</v>
      </c>
      <c r="C38" s="1" t="s">
        <v>13954</v>
      </c>
      <c r="D38" s="14">
        <v>20.29</v>
      </c>
      <c r="E38" s="1" t="s">
        <v>29490</v>
      </c>
      <c r="F38" s="99">
        <v>44104</v>
      </c>
      <c r="G38" s="1" t="s">
        <v>13966</v>
      </c>
      <c r="H38" s="14">
        <v>2.5</v>
      </c>
      <c r="I38" s="14">
        <v>0.6</v>
      </c>
      <c r="J38" s="14">
        <v>17.64</v>
      </c>
      <c r="K38" s="14">
        <v>65.5</v>
      </c>
      <c r="L38" s="14">
        <v>0.87</v>
      </c>
      <c r="M38" s="14">
        <v>9.7899999999999991</v>
      </c>
      <c r="N38" s="14">
        <v>17.47</v>
      </c>
      <c r="O38" s="14">
        <v>-5.07</v>
      </c>
      <c r="P38" s="14">
        <v>11.11</v>
      </c>
      <c r="Q38" s="14">
        <v>8.76</v>
      </c>
      <c r="R38" s="14">
        <v>0.68</v>
      </c>
      <c r="S38" s="14">
        <v>20.02</v>
      </c>
      <c r="T38" s="14">
        <v>74.33</v>
      </c>
      <c r="U38" s="14">
        <v>0.98</v>
      </c>
      <c r="V38" s="1" t="s">
        <v>19613</v>
      </c>
      <c r="W38" s="1" t="s">
        <v>16750</v>
      </c>
      <c r="X38" s="1" t="s">
        <v>19614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1.23E-2</v>
      </c>
      <c r="AF38" s="14">
        <v>161</v>
      </c>
      <c r="AG38" s="14">
        <v>278</v>
      </c>
      <c r="AH38" s="14">
        <v>178</v>
      </c>
      <c r="AI38" s="1" t="s">
        <v>29491</v>
      </c>
      <c r="AJ38" s="1" t="s">
        <v>29492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14313</v>
      </c>
      <c r="AR38">
        <v>-0.240911779201577</v>
      </c>
    </row>
    <row r="39" spans="1:44" x14ac:dyDescent="0.25">
      <c r="A39" s="1" t="s">
        <v>2262</v>
      </c>
      <c r="B39" s="99">
        <v>44211</v>
      </c>
      <c r="C39" s="1" t="s">
        <v>13954</v>
      </c>
      <c r="D39" s="14">
        <v>81.44</v>
      </c>
      <c r="E39" s="1" t="s">
        <v>29493</v>
      </c>
      <c r="F39" s="99">
        <v>44104</v>
      </c>
      <c r="G39" s="1" t="s">
        <v>13964</v>
      </c>
      <c r="H39" s="14">
        <v>2.84</v>
      </c>
      <c r="I39" s="14">
        <v>2.4700000000000002</v>
      </c>
      <c r="J39" s="14">
        <v>13.2</v>
      </c>
      <c r="K39" s="14">
        <v>23.07</v>
      </c>
      <c r="L39" s="14">
        <v>0.89</v>
      </c>
      <c r="M39" s="14">
        <v>12.47</v>
      </c>
      <c r="N39" s="14">
        <v>5.62</v>
      </c>
      <c r="O39" s="14">
        <v>-2.46</v>
      </c>
      <c r="P39" s="14">
        <v>17.03</v>
      </c>
      <c r="Q39" s="14">
        <v>13.8</v>
      </c>
      <c r="R39" s="14">
        <v>3.37</v>
      </c>
      <c r="S39" s="14">
        <v>18.010000000000002</v>
      </c>
      <c r="T39" s="14">
        <v>31.48</v>
      </c>
      <c r="U39" s="14">
        <v>1.21</v>
      </c>
      <c r="V39" s="1" t="s">
        <v>19631</v>
      </c>
      <c r="W39" s="1" t="s">
        <v>20137</v>
      </c>
      <c r="X39" s="1" t="s">
        <v>20138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1.84E-2</v>
      </c>
      <c r="AF39" s="14">
        <v>39</v>
      </c>
      <c r="AG39" s="14">
        <v>301</v>
      </c>
      <c r="AH39" s="14">
        <v>201</v>
      </c>
      <c r="AI39" s="1" t="s">
        <v>29494</v>
      </c>
      <c r="AJ39" s="1" t="s">
        <v>29495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14313</v>
      </c>
      <c r="AR39">
        <v>-0.48900908644400798</v>
      </c>
    </row>
    <row r="40" spans="1:44" x14ac:dyDescent="0.25">
      <c r="A40" s="1" t="s">
        <v>13981</v>
      </c>
      <c r="B40" s="99">
        <v>44211</v>
      </c>
      <c r="C40" s="1" t="s">
        <v>13954</v>
      </c>
      <c r="D40" s="14">
        <v>16.71</v>
      </c>
      <c r="E40" s="1" t="s">
        <v>29496</v>
      </c>
      <c r="F40" s="99">
        <v>44104</v>
      </c>
      <c r="G40" s="1" t="s">
        <v>13960</v>
      </c>
      <c r="H40" s="14">
        <v>0.89</v>
      </c>
      <c r="I40" s="14">
        <v>1.2</v>
      </c>
      <c r="J40" s="14">
        <v>3.61</v>
      </c>
      <c r="K40" s="14">
        <v>3.63</v>
      </c>
      <c r="L40" s="14">
        <v>0.53</v>
      </c>
      <c r="M40" s="14">
        <v>5.0599999999999996</v>
      </c>
      <c r="N40" s="14">
        <v>7.56</v>
      </c>
      <c r="O40" s="14">
        <v>-2.4700000000000002</v>
      </c>
      <c r="P40" s="14">
        <v>6.83</v>
      </c>
      <c r="Q40" s="14">
        <v>4.54</v>
      </c>
      <c r="R40" s="14">
        <v>1.62</v>
      </c>
      <c r="S40" s="14">
        <v>4.87</v>
      </c>
      <c r="T40" s="14">
        <v>4.9000000000000004</v>
      </c>
      <c r="U40" s="14">
        <v>0.71</v>
      </c>
      <c r="V40" s="1" t="s">
        <v>19362</v>
      </c>
      <c r="W40" s="1" t="s">
        <v>19363</v>
      </c>
      <c r="X40" s="1" t="s">
        <v>19364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0.1668</v>
      </c>
      <c r="AF40" s="14">
        <v>45</v>
      </c>
      <c r="AG40" s="14">
        <v>171</v>
      </c>
      <c r="AH40" s="14">
        <v>71</v>
      </c>
      <c r="AI40" s="1" t="s">
        <v>29497</v>
      </c>
      <c r="AJ40" s="1" t="s">
        <v>29498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14314</v>
      </c>
      <c r="AR40">
        <v>0.78739078396170004</v>
      </c>
    </row>
    <row r="41" spans="1:44" x14ac:dyDescent="0.25">
      <c r="A41" s="1" t="s">
        <v>7073</v>
      </c>
      <c r="B41" s="99">
        <v>44211</v>
      </c>
      <c r="C41" s="1" t="s">
        <v>13954</v>
      </c>
      <c r="D41" s="14">
        <v>34.36</v>
      </c>
      <c r="E41" s="1" t="s">
        <v>29499</v>
      </c>
      <c r="F41" s="99">
        <v>44104</v>
      </c>
      <c r="G41" s="1" t="s">
        <v>13963</v>
      </c>
      <c r="H41" s="14">
        <v>7.52</v>
      </c>
      <c r="I41" s="14">
        <v>1.78</v>
      </c>
      <c r="J41" s="14">
        <v>7.12</v>
      </c>
      <c r="K41" s="14">
        <v>10.050000000000001</v>
      </c>
      <c r="L41" s="14">
        <v>0.84</v>
      </c>
      <c r="M41" s="14">
        <v>12.66</v>
      </c>
      <c r="N41" s="14">
        <v>8.39</v>
      </c>
      <c r="O41" s="14">
        <v>-1.48</v>
      </c>
      <c r="P41" s="14">
        <v>19.989999999999998</v>
      </c>
      <c r="Q41" s="14">
        <v>13.46</v>
      </c>
      <c r="R41" s="14">
        <v>2.81</v>
      </c>
      <c r="S41" s="14">
        <v>11.24</v>
      </c>
      <c r="T41" s="14">
        <v>15.88</v>
      </c>
      <c r="U41" s="14">
        <v>1.32</v>
      </c>
      <c r="V41" s="1" t="s">
        <v>14519</v>
      </c>
      <c r="W41" s="1" t="s">
        <v>15198</v>
      </c>
      <c r="X41" s="1" t="s">
        <v>15280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2.9999999999999997E-4</v>
      </c>
      <c r="AF41" s="14">
        <v>50</v>
      </c>
      <c r="AG41" s="14">
        <v>659</v>
      </c>
      <c r="AH41" s="14">
        <v>559</v>
      </c>
      <c r="AI41" s="1" t="s">
        <v>29500</v>
      </c>
      <c r="AJ41" s="1" t="s">
        <v>29501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14313</v>
      </c>
      <c r="AR41">
        <v>-0.69047729918509904</v>
      </c>
    </row>
    <row r="42" spans="1:44" x14ac:dyDescent="0.25">
      <c r="A42" s="1" t="s">
        <v>9639</v>
      </c>
      <c r="B42" s="99">
        <v>44211</v>
      </c>
      <c r="C42" s="1" t="s">
        <v>13954</v>
      </c>
      <c r="D42" s="14">
        <v>19.850000000000001</v>
      </c>
      <c r="E42" s="1" t="s">
        <v>29502</v>
      </c>
      <c r="F42" s="99">
        <v>44104</v>
      </c>
      <c r="G42" s="1" t="s">
        <v>13961</v>
      </c>
      <c r="H42" s="14">
        <v>-10.87</v>
      </c>
      <c r="I42" s="14">
        <v>4.32</v>
      </c>
      <c r="J42" s="14">
        <v>2.73</v>
      </c>
      <c r="K42" s="14">
        <v>2.8</v>
      </c>
      <c r="L42" s="14">
        <v>0.68</v>
      </c>
      <c r="M42" s="14">
        <v>-2.61</v>
      </c>
      <c r="N42" s="14">
        <v>-2.85</v>
      </c>
      <c r="O42" s="14">
        <v>-1.92</v>
      </c>
      <c r="P42" s="14">
        <v>-2.88</v>
      </c>
      <c r="Q42" s="14">
        <v>-3.53</v>
      </c>
      <c r="R42" s="14">
        <v>4.76</v>
      </c>
      <c r="S42" s="14">
        <v>3.01</v>
      </c>
      <c r="T42" s="14">
        <v>3.09</v>
      </c>
      <c r="U42" s="14">
        <v>0.75</v>
      </c>
      <c r="V42" s="1" t="s">
        <v>20139</v>
      </c>
      <c r="W42" s="1" t="s">
        <v>20140</v>
      </c>
      <c r="X42" s="1" t="s">
        <v>20141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0</v>
      </c>
      <c r="AF42" s="14">
        <v>13</v>
      </c>
      <c r="AG42" s="14">
        <v>1117</v>
      </c>
      <c r="AH42" s="14">
        <v>1017</v>
      </c>
      <c r="AI42" s="1" t="s">
        <v>29503</v>
      </c>
      <c r="AJ42" s="1" t="s">
        <v>29504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14314</v>
      </c>
      <c r="AR42">
        <v>1.8151133501259398E-2</v>
      </c>
    </row>
    <row r="43" spans="1:44" x14ac:dyDescent="0.25">
      <c r="A43" s="1" t="s">
        <v>2510</v>
      </c>
      <c r="B43" s="99">
        <v>44211</v>
      </c>
      <c r="C43" s="1" t="s">
        <v>13954</v>
      </c>
      <c r="D43" s="14">
        <v>28.58</v>
      </c>
      <c r="E43" s="1" t="s">
        <v>29505</v>
      </c>
      <c r="F43" s="99">
        <v>44104</v>
      </c>
      <c r="G43" s="1" t="s">
        <v>13961</v>
      </c>
      <c r="H43" s="14">
        <v>1.75</v>
      </c>
      <c r="I43" s="14">
        <v>2.86</v>
      </c>
      <c r="J43" s="14">
        <v>5.08</v>
      </c>
      <c r="K43" s="14">
        <v>5.29</v>
      </c>
      <c r="L43" s="14">
        <v>1</v>
      </c>
      <c r="M43" s="14">
        <v>5.23</v>
      </c>
      <c r="N43" s="14">
        <v>3.18</v>
      </c>
      <c r="O43" s="14">
        <v>21.68</v>
      </c>
      <c r="P43" s="14">
        <v>5.48</v>
      </c>
      <c r="Q43" s="14">
        <v>5.39</v>
      </c>
      <c r="R43" s="14">
        <v>2.99</v>
      </c>
      <c r="S43" s="14">
        <v>5.33</v>
      </c>
      <c r="T43" s="14">
        <v>5.55</v>
      </c>
      <c r="U43" s="14">
        <v>1.05</v>
      </c>
      <c r="V43" s="1" t="s">
        <v>20031</v>
      </c>
      <c r="W43" s="1" t="s">
        <v>20032</v>
      </c>
      <c r="X43" s="1" t="s">
        <v>20033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6.3600000000000004E-2</v>
      </c>
      <c r="AF43" s="14">
        <v>37</v>
      </c>
      <c r="AG43" s="14">
        <v>178</v>
      </c>
      <c r="AH43" s="14">
        <v>78</v>
      </c>
      <c r="AI43" s="1" t="s">
        <v>29506</v>
      </c>
      <c r="AJ43" s="1" t="s">
        <v>29507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14314</v>
      </c>
      <c r="AR43">
        <v>0.41220433869839002</v>
      </c>
    </row>
    <row r="44" spans="1:44" x14ac:dyDescent="0.25">
      <c r="A44" s="1" t="s">
        <v>2612</v>
      </c>
      <c r="B44" s="99">
        <v>44211</v>
      </c>
      <c r="C44" s="1" t="s">
        <v>13954</v>
      </c>
      <c r="D44" s="14">
        <v>14.5</v>
      </c>
      <c r="E44" s="1" t="s">
        <v>29508</v>
      </c>
      <c r="F44" s="99">
        <v>44104</v>
      </c>
      <c r="G44" s="1" t="s">
        <v>13961</v>
      </c>
      <c r="H44" s="14">
        <v>1.53</v>
      </c>
      <c r="I44" s="14">
        <v>1.54</v>
      </c>
      <c r="J44" s="14">
        <v>11.59</v>
      </c>
      <c r="K44" s="14">
        <v>12.23</v>
      </c>
      <c r="L44" s="14">
        <v>0.42</v>
      </c>
      <c r="M44" s="14">
        <v>11.76</v>
      </c>
      <c r="N44" s="14">
        <v>1.18</v>
      </c>
      <c r="O44" s="14">
        <v>-1.63</v>
      </c>
      <c r="P44" s="14">
        <v>12.12</v>
      </c>
      <c r="Q44" s="14">
        <v>10.11</v>
      </c>
      <c r="R44" s="14">
        <v>1.59</v>
      </c>
      <c r="S44" s="14">
        <v>11.95</v>
      </c>
      <c r="T44" s="14">
        <v>12.61</v>
      </c>
      <c r="U44" s="14">
        <v>0.44</v>
      </c>
      <c r="V44" s="1" t="s">
        <v>19642</v>
      </c>
      <c r="W44" s="1" t="s">
        <v>19643</v>
      </c>
      <c r="X44" s="1" t="s">
        <v>19644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5.5899999999999998E-2</v>
      </c>
      <c r="AF44" s="14">
        <v>29</v>
      </c>
      <c r="AG44" s="14">
        <v>347</v>
      </c>
      <c r="AH44" s="14">
        <v>247</v>
      </c>
      <c r="AI44" s="1" t="s">
        <v>29509</v>
      </c>
      <c r="AJ44" s="1" t="s">
        <v>20008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14313</v>
      </c>
      <c r="AR44">
        <v>-7.8324137931034404E-2</v>
      </c>
    </row>
    <row r="45" spans="1:44" x14ac:dyDescent="0.25">
      <c r="A45" s="1" t="s">
        <v>2616</v>
      </c>
      <c r="B45" s="99">
        <v>44211</v>
      </c>
      <c r="C45" s="1" t="s">
        <v>13954</v>
      </c>
      <c r="D45" s="14">
        <v>19.850000000000001</v>
      </c>
      <c r="E45" s="1" t="s">
        <v>29510</v>
      </c>
      <c r="F45" s="99">
        <v>44104</v>
      </c>
      <c r="G45" s="1" t="s">
        <v>13963</v>
      </c>
      <c r="H45" s="14">
        <v>2.81</v>
      </c>
      <c r="I45" s="14">
        <v>2.5099999999999998</v>
      </c>
      <c r="J45" s="14">
        <v>8.94</v>
      </c>
      <c r="K45" s="14">
        <v>8.61</v>
      </c>
      <c r="L45" s="14">
        <v>1.23</v>
      </c>
      <c r="M45" s="14">
        <v>19.32</v>
      </c>
      <c r="N45" s="14">
        <v>8.3800000000000008</v>
      </c>
      <c r="O45" s="14">
        <v>-5.79</v>
      </c>
      <c r="P45" s="14">
        <v>21.97</v>
      </c>
      <c r="Q45" s="14">
        <v>11.15</v>
      </c>
      <c r="R45" s="14">
        <v>2.85</v>
      </c>
      <c r="S45" s="14">
        <v>10.17</v>
      </c>
      <c r="T45" s="14">
        <v>9.7899999999999991</v>
      </c>
      <c r="U45" s="14">
        <v>1.39</v>
      </c>
      <c r="V45" s="1" t="s">
        <v>19313</v>
      </c>
      <c r="W45" s="1" t="s">
        <v>19314</v>
      </c>
      <c r="X45" s="1" t="s">
        <v>19315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1.5800000000000002E-2</v>
      </c>
      <c r="AF45" s="14">
        <v>50</v>
      </c>
      <c r="AG45" s="14">
        <v>229</v>
      </c>
      <c r="AH45" s="14">
        <v>129</v>
      </c>
      <c r="AI45" s="1" t="s">
        <v>29511</v>
      </c>
      <c r="AJ45" s="1" t="s">
        <v>29512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14313</v>
      </c>
      <c r="AR45">
        <v>-0.49638790931989901</v>
      </c>
    </row>
    <row r="46" spans="1:44" x14ac:dyDescent="0.25">
      <c r="A46" s="1" t="s">
        <v>2620</v>
      </c>
      <c r="B46" s="99">
        <v>44211</v>
      </c>
      <c r="C46" s="1" t="s">
        <v>13954</v>
      </c>
      <c r="D46" s="14">
        <v>13.09</v>
      </c>
      <c r="E46" s="1" t="s">
        <v>29513</v>
      </c>
      <c r="F46" s="99">
        <v>44104</v>
      </c>
      <c r="G46" s="1" t="s">
        <v>13962</v>
      </c>
      <c r="H46" s="14">
        <v>10.65</v>
      </c>
      <c r="I46" s="14">
        <v>1.81</v>
      </c>
      <c r="J46" s="14">
        <v>4.55</v>
      </c>
      <c r="K46" s="14">
        <v>14.27</v>
      </c>
      <c r="L46" s="14">
        <v>0.59</v>
      </c>
      <c r="M46" s="14">
        <v>5.62</v>
      </c>
      <c r="N46" s="14">
        <v>35.78</v>
      </c>
      <c r="O46" s="14">
        <v>-0.8</v>
      </c>
      <c r="P46" s="14">
        <v>11.04</v>
      </c>
      <c r="Q46" s="14">
        <v>7.67</v>
      </c>
      <c r="R46" s="14">
        <v>3.55</v>
      </c>
      <c r="S46" s="14">
        <v>8.93</v>
      </c>
      <c r="T46" s="14">
        <v>28</v>
      </c>
      <c r="U46" s="14">
        <v>1.1599999999999999</v>
      </c>
      <c r="V46" s="1" t="s">
        <v>19316</v>
      </c>
      <c r="W46" s="1" t="s">
        <v>19317</v>
      </c>
      <c r="X46" s="1" t="s">
        <v>19318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29514</v>
      </c>
      <c r="AJ46" s="1" t="s">
        <v>29368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14313</v>
      </c>
      <c r="AR46">
        <v>-0.71299465240641702</v>
      </c>
    </row>
    <row r="47" spans="1:44" x14ac:dyDescent="0.25">
      <c r="A47" s="1" t="s">
        <v>2668</v>
      </c>
      <c r="B47" s="99">
        <v>44211</v>
      </c>
      <c r="C47" s="1" t="s">
        <v>13954</v>
      </c>
      <c r="D47" s="14">
        <v>44.59</v>
      </c>
      <c r="E47" s="1" t="s">
        <v>29515</v>
      </c>
      <c r="F47" s="99">
        <v>44104</v>
      </c>
      <c r="G47" s="1" t="s">
        <v>13960</v>
      </c>
      <c r="H47" s="14">
        <v>5.09</v>
      </c>
      <c r="I47" s="14">
        <v>3.22</v>
      </c>
      <c r="J47" s="14">
        <v>14.52</v>
      </c>
      <c r="K47" s="14">
        <v>20.100000000000001</v>
      </c>
      <c r="L47" s="14">
        <v>1.06</v>
      </c>
      <c r="M47" s="14">
        <v>7.95</v>
      </c>
      <c r="N47" s="14">
        <v>11.18</v>
      </c>
      <c r="O47" s="14">
        <v>-2.0099999999999998</v>
      </c>
      <c r="P47" s="14">
        <v>10.64</v>
      </c>
      <c r="Q47" s="14">
        <v>8.83</v>
      </c>
      <c r="R47" s="14">
        <v>4.32</v>
      </c>
      <c r="S47" s="14">
        <v>19.43</v>
      </c>
      <c r="T47" s="14">
        <v>26.91</v>
      </c>
      <c r="U47" s="14">
        <v>1.42</v>
      </c>
      <c r="V47" s="1" t="s">
        <v>19319</v>
      </c>
      <c r="W47" s="1" t="s">
        <v>16723</v>
      </c>
      <c r="X47" s="1" t="s">
        <v>19320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3.8699999999999998E-2</v>
      </c>
      <c r="AF47" s="14">
        <v>36</v>
      </c>
      <c r="AG47" s="14">
        <v>423</v>
      </c>
      <c r="AH47" s="14">
        <v>323</v>
      </c>
      <c r="AI47" s="1" t="s">
        <v>29516</v>
      </c>
      <c r="AJ47" s="1" t="s">
        <v>29517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14313</v>
      </c>
      <c r="AR47">
        <v>-0.46198250728863</v>
      </c>
    </row>
    <row r="48" spans="1:44" x14ac:dyDescent="0.25">
      <c r="A48" s="1" t="s">
        <v>2716</v>
      </c>
      <c r="B48" s="99">
        <v>44211</v>
      </c>
      <c r="C48" s="1" t="s">
        <v>13954</v>
      </c>
      <c r="D48" s="14">
        <v>34.090000000000003</v>
      </c>
      <c r="E48" s="1" t="s">
        <v>29518</v>
      </c>
      <c r="F48" s="99">
        <v>44104</v>
      </c>
      <c r="G48" s="1" t="s">
        <v>13960</v>
      </c>
      <c r="H48" s="14">
        <v>0.7</v>
      </c>
      <c r="I48" s="14">
        <v>1.63</v>
      </c>
      <c r="J48" s="14">
        <v>-1385.73</v>
      </c>
      <c r="K48" s="14">
        <v>-29.17</v>
      </c>
      <c r="L48" s="14">
        <v>0.28999999999999998</v>
      </c>
      <c r="M48" s="14">
        <v>3.86</v>
      </c>
      <c r="N48" s="14">
        <v>2.4500000000000002</v>
      </c>
      <c r="O48" s="14">
        <v>-0.91</v>
      </c>
      <c r="P48" s="14">
        <v>6.45</v>
      </c>
      <c r="Q48" s="14">
        <v>5.67</v>
      </c>
      <c r="R48" s="14">
        <v>2.72</v>
      </c>
      <c r="S48" s="14">
        <v>-2315.11</v>
      </c>
      <c r="T48" s="14">
        <v>-48.73</v>
      </c>
      <c r="U48" s="14">
        <v>0.49</v>
      </c>
      <c r="V48" s="1" t="s">
        <v>19371</v>
      </c>
      <c r="W48" s="1" t="s">
        <v>16697</v>
      </c>
      <c r="X48" s="1" t="s">
        <v>20034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4.7699999999999999E-2</v>
      </c>
      <c r="AF48" s="14">
        <v>18</v>
      </c>
      <c r="AG48" s="14">
        <v>256</v>
      </c>
      <c r="AH48" s="14">
        <v>156</v>
      </c>
      <c r="AI48" s="1" t="s">
        <v>29519</v>
      </c>
      <c r="AJ48" s="1" t="s">
        <v>29520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14314</v>
      </c>
      <c r="AR48">
        <v>1.2095541214432399</v>
      </c>
    </row>
    <row r="49" spans="1:44" x14ac:dyDescent="0.25">
      <c r="A49" s="1" t="s">
        <v>9730</v>
      </c>
      <c r="B49" s="99">
        <v>44211</v>
      </c>
      <c r="C49" s="1" t="s">
        <v>13968</v>
      </c>
      <c r="D49" s="14">
        <v>34.58</v>
      </c>
      <c r="E49" s="1" t="s">
        <v>29521</v>
      </c>
      <c r="F49" s="99">
        <v>44104</v>
      </c>
      <c r="G49" s="1" t="s">
        <v>13960</v>
      </c>
      <c r="H49" s="14">
        <v>0.71</v>
      </c>
      <c r="I49" s="14">
        <v>1.65</v>
      </c>
      <c r="J49" s="14">
        <v>-1405.64</v>
      </c>
      <c r="K49" s="14">
        <v>-29.59</v>
      </c>
      <c r="L49" s="14">
        <v>0.3</v>
      </c>
      <c r="M49" s="14">
        <v>3.92</v>
      </c>
      <c r="N49" s="14">
        <v>2.4900000000000002</v>
      </c>
      <c r="O49" s="14">
        <v>-0.92</v>
      </c>
      <c r="P49" s="14">
        <v>6.45</v>
      </c>
      <c r="Q49" s="14">
        <v>5.67</v>
      </c>
      <c r="R49" s="14">
        <v>2.72</v>
      </c>
      <c r="S49" s="14">
        <v>-2315.11</v>
      </c>
      <c r="T49" s="14">
        <v>-48.73</v>
      </c>
      <c r="U49" s="14">
        <v>0.49</v>
      </c>
      <c r="V49" s="1" t="s">
        <v>19371</v>
      </c>
      <c r="W49" s="1" t="s">
        <v>16697</v>
      </c>
      <c r="X49" s="1" t="s">
        <v>20034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5.1700000000000003E-2</v>
      </c>
      <c r="AF49" s="14">
        <v>18</v>
      </c>
      <c r="AG49" s="14">
        <v>256</v>
      </c>
      <c r="AH49" s="14">
        <v>156</v>
      </c>
      <c r="AI49" s="1" t="s">
        <v>29519</v>
      </c>
      <c r="AJ49" s="1" t="s">
        <v>29520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14314</v>
      </c>
      <c r="AR49">
        <v>1.17824465008676</v>
      </c>
    </row>
    <row r="50" spans="1:44" x14ac:dyDescent="0.25">
      <c r="A50" s="1" t="s">
        <v>2812</v>
      </c>
      <c r="B50" s="99">
        <v>44211</v>
      </c>
      <c r="C50" s="1" t="s">
        <v>13954</v>
      </c>
      <c r="D50" s="14">
        <v>9.52</v>
      </c>
      <c r="E50" s="1" t="s">
        <v>29522</v>
      </c>
      <c r="F50" s="99">
        <v>44104</v>
      </c>
      <c r="G50" s="1" t="s">
        <v>13962</v>
      </c>
      <c r="H50" s="14">
        <v>0.43</v>
      </c>
      <c r="I50" s="14">
        <v>1</v>
      </c>
      <c r="J50" s="14">
        <v>-1.33</v>
      </c>
      <c r="K50" s="14">
        <v>-1.1599999999999999</v>
      </c>
      <c r="L50" s="14">
        <v>0.12</v>
      </c>
      <c r="M50" s="14">
        <v>-2.48</v>
      </c>
      <c r="N50" s="14">
        <v>0.35</v>
      </c>
      <c r="O50" s="14">
        <v>-0.81</v>
      </c>
      <c r="P50" s="14">
        <v>-7.18</v>
      </c>
      <c r="Q50" s="14">
        <v>-14.41</v>
      </c>
      <c r="R50" s="14">
        <v>2.88</v>
      </c>
      <c r="S50" s="14">
        <v>-3.85</v>
      </c>
      <c r="T50" s="14">
        <v>-3.34</v>
      </c>
      <c r="U50" s="14">
        <v>0.33</v>
      </c>
      <c r="V50" s="1" t="s">
        <v>19615</v>
      </c>
      <c r="W50" s="1" t="s">
        <v>19616</v>
      </c>
      <c r="X50" s="1" t="s">
        <v>19617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29523</v>
      </c>
      <c r="AJ50" s="1" t="s">
        <v>29524</v>
      </c>
      <c r="AK50" s="49">
        <v>-6</v>
      </c>
      <c r="AL50" s="49">
        <v>22.09</v>
      </c>
      <c r="AM50" s="1"/>
      <c r="AN50" s="1"/>
      <c r="AO50" s="1"/>
      <c r="AP50"/>
      <c r="AQ50" t="s">
        <v>14313</v>
      </c>
      <c r="AR50"/>
    </row>
    <row r="51" spans="1:44" x14ac:dyDescent="0.25">
      <c r="A51" s="1" t="s">
        <v>2902</v>
      </c>
      <c r="B51" s="99">
        <v>44211</v>
      </c>
      <c r="C51" s="1" t="s">
        <v>13954</v>
      </c>
      <c r="D51" s="14">
        <v>20.420000000000002</v>
      </c>
      <c r="E51" s="1" t="s">
        <v>29525</v>
      </c>
      <c r="F51" s="99">
        <v>44104</v>
      </c>
      <c r="G51" s="1" t="s">
        <v>13960</v>
      </c>
      <c r="H51" s="14">
        <v>1.1200000000000001</v>
      </c>
      <c r="I51" s="14">
        <v>0.84</v>
      </c>
      <c r="J51" s="14">
        <v>4.78</v>
      </c>
      <c r="K51" s="14">
        <v>33.42</v>
      </c>
      <c r="L51" s="14">
        <v>0.43</v>
      </c>
      <c r="M51" s="14">
        <v>5.33</v>
      </c>
      <c r="N51" s="14">
        <v>20.74</v>
      </c>
      <c r="O51" s="14">
        <v>-1.21</v>
      </c>
      <c r="P51" s="14">
        <v>7.83</v>
      </c>
      <c r="Q51" s="14">
        <v>6.11</v>
      </c>
      <c r="R51" s="14">
        <v>1.23</v>
      </c>
      <c r="S51" s="14">
        <v>7.02</v>
      </c>
      <c r="T51" s="14">
        <v>49.09</v>
      </c>
      <c r="U51" s="14">
        <v>0.64</v>
      </c>
      <c r="V51" s="1" t="s">
        <v>16712</v>
      </c>
      <c r="W51" s="1" t="s">
        <v>16713</v>
      </c>
      <c r="X51" s="1" t="s">
        <v>16714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9.4999999999999998E-3</v>
      </c>
      <c r="AF51" s="14">
        <v>54</v>
      </c>
      <c r="AG51" s="14">
        <v>253</v>
      </c>
      <c r="AH51" s="14">
        <v>153</v>
      </c>
      <c r="AI51" s="1" t="s">
        <v>29526</v>
      </c>
      <c r="AJ51" s="1" t="s">
        <v>29527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14314</v>
      </c>
      <c r="AR51">
        <v>0.52519588638589598</v>
      </c>
    </row>
    <row r="52" spans="1:44" x14ac:dyDescent="0.25">
      <c r="A52" s="1" t="s">
        <v>2943</v>
      </c>
      <c r="B52" s="99">
        <v>44211</v>
      </c>
      <c r="C52" s="1" t="s">
        <v>13954</v>
      </c>
      <c r="D52" s="14">
        <v>66.819999999999993</v>
      </c>
      <c r="E52" s="1" t="s">
        <v>29528</v>
      </c>
      <c r="F52" s="99">
        <v>44104</v>
      </c>
      <c r="G52" s="1" t="s">
        <v>13960</v>
      </c>
      <c r="H52" s="14">
        <v>2.9</v>
      </c>
      <c r="I52" s="14">
        <v>6.74</v>
      </c>
      <c r="J52" s="14">
        <v>14.23</v>
      </c>
      <c r="K52" s="14">
        <v>-62.39</v>
      </c>
      <c r="L52" s="14">
        <v>1.34</v>
      </c>
      <c r="M52" s="14">
        <v>20.54</v>
      </c>
      <c r="N52" s="14">
        <v>11.47</v>
      </c>
      <c r="O52" s="14">
        <v>-4.1500000000000004</v>
      </c>
      <c r="P52" s="14">
        <v>25.12</v>
      </c>
      <c r="Q52" s="14">
        <v>17.010000000000002</v>
      </c>
      <c r="R52" s="14">
        <v>8.24</v>
      </c>
      <c r="S52" s="14">
        <v>17.399999999999999</v>
      </c>
      <c r="T52" s="14">
        <v>-76.31</v>
      </c>
      <c r="U52" s="14">
        <v>1.64</v>
      </c>
      <c r="V52" s="1" t="s">
        <v>20035</v>
      </c>
      <c r="W52" s="1" t="s">
        <v>20036</v>
      </c>
      <c r="X52" s="1" t="s">
        <v>20037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29529</v>
      </c>
      <c r="AJ52" s="1" t="s">
        <v>29530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14313</v>
      </c>
      <c r="AR52">
        <v>-0.49805597126608803</v>
      </c>
    </row>
    <row r="53" spans="1:44" x14ac:dyDescent="0.25">
      <c r="A53" s="1" t="s">
        <v>13910</v>
      </c>
      <c r="B53" s="99">
        <v>44211</v>
      </c>
      <c r="C53" s="1" t="s">
        <v>13956</v>
      </c>
      <c r="D53" s="14">
        <v>48.4</v>
      </c>
      <c r="E53" s="1" t="s">
        <v>29531</v>
      </c>
      <c r="F53" s="99">
        <v>44104</v>
      </c>
      <c r="G53" s="1" t="s">
        <v>13960</v>
      </c>
      <c r="H53" s="14">
        <v>2.2799999999999998</v>
      </c>
      <c r="I53" s="14">
        <v>0.9</v>
      </c>
      <c r="J53" s="14">
        <v>3.66</v>
      </c>
      <c r="K53" s="14">
        <v>7</v>
      </c>
      <c r="L53" s="14">
        <v>0.41</v>
      </c>
      <c r="M53" s="14">
        <v>6.77</v>
      </c>
      <c r="N53" s="14">
        <v>13.88</v>
      </c>
      <c r="O53" s="14">
        <v>-0.74</v>
      </c>
      <c r="P53" s="14">
        <v>13.51</v>
      </c>
      <c r="Q53" s="14">
        <v>9.27</v>
      </c>
      <c r="R53" s="14">
        <v>1.8</v>
      </c>
      <c r="S53" s="14">
        <v>7.29</v>
      </c>
      <c r="T53" s="14">
        <v>13.97</v>
      </c>
      <c r="U53" s="14">
        <v>0.81</v>
      </c>
      <c r="V53" s="1" t="s">
        <v>20038</v>
      </c>
      <c r="W53" s="1" t="s">
        <v>20039</v>
      </c>
      <c r="X53" s="1" t="s">
        <v>20040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1.24E-2</v>
      </c>
      <c r="AF53" s="14">
        <v>48</v>
      </c>
      <c r="AG53" s="14">
        <v>586</v>
      </c>
      <c r="AH53" s="14">
        <v>486</v>
      </c>
      <c r="AI53" s="1" t="s">
        <v>29532</v>
      </c>
      <c r="AJ53" s="1" t="s">
        <v>29533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14313</v>
      </c>
      <c r="AR53">
        <v>-4.4214876033057404E-3</v>
      </c>
    </row>
    <row r="54" spans="1:44" x14ac:dyDescent="0.25">
      <c r="A54" s="1" t="s">
        <v>2946</v>
      </c>
      <c r="B54" s="99">
        <v>44211</v>
      </c>
      <c r="C54" s="1" t="s">
        <v>13954</v>
      </c>
      <c r="D54" s="14">
        <v>23.36</v>
      </c>
      <c r="E54" s="1" t="s">
        <v>29534</v>
      </c>
      <c r="F54" s="99">
        <v>44104</v>
      </c>
      <c r="G54" s="1" t="s">
        <v>13960</v>
      </c>
      <c r="H54" s="14">
        <v>2.0299999999999998</v>
      </c>
      <c r="I54" s="14">
        <v>1.31</v>
      </c>
      <c r="J54" s="14">
        <v>8.92</v>
      </c>
      <c r="K54" s="14">
        <v>10.68</v>
      </c>
      <c r="L54" s="14">
        <v>0.56000000000000005</v>
      </c>
      <c r="M54" s="14">
        <v>4.82</v>
      </c>
      <c r="N54" s="14">
        <v>4.0199999999999996</v>
      </c>
      <c r="O54" s="14">
        <v>-1.39</v>
      </c>
      <c r="P54" s="14">
        <v>6.91</v>
      </c>
      <c r="Q54" s="14">
        <v>6.08</v>
      </c>
      <c r="R54" s="14">
        <v>1.87</v>
      </c>
      <c r="S54" s="14">
        <v>12.79</v>
      </c>
      <c r="T54" s="14">
        <v>15.31</v>
      </c>
      <c r="U54" s="14">
        <v>0.8</v>
      </c>
      <c r="V54" s="1" t="s">
        <v>20142</v>
      </c>
      <c r="W54" s="1" t="s">
        <v>19374</v>
      </c>
      <c r="X54" s="1" t="s">
        <v>20143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1.37E-2</v>
      </c>
      <c r="AF54" s="14">
        <v>48</v>
      </c>
      <c r="AG54" s="14">
        <v>393</v>
      </c>
      <c r="AH54" s="14">
        <v>293</v>
      </c>
      <c r="AI54" s="1" t="s">
        <v>29535</v>
      </c>
      <c r="AJ54" s="1" t="s">
        <v>29536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14314</v>
      </c>
      <c r="AR54">
        <v>0.237029109589041</v>
      </c>
    </row>
    <row r="55" spans="1:44" x14ac:dyDescent="0.25">
      <c r="A55" s="1" t="s">
        <v>14731</v>
      </c>
      <c r="B55" s="99">
        <v>44211</v>
      </c>
      <c r="C55" s="1" t="s">
        <v>13954</v>
      </c>
      <c r="D55" s="14">
        <v>12</v>
      </c>
      <c r="E55" s="1" t="s">
        <v>29537</v>
      </c>
      <c r="F55" s="99">
        <v>44104</v>
      </c>
      <c r="G55" s="1" t="s">
        <v>13962</v>
      </c>
      <c r="H55" s="14">
        <v>7.61</v>
      </c>
      <c r="I55" s="14">
        <v>1.08</v>
      </c>
      <c r="J55" s="14">
        <v>22.72</v>
      </c>
      <c r="K55" s="14">
        <v>36.64</v>
      </c>
      <c r="L55" s="14">
        <v>0.99</v>
      </c>
      <c r="M55" s="14">
        <v>6.97</v>
      </c>
      <c r="N55" s="14">
        <v>8.14</v>
      </c>
      <c r="O55" s="14">
        <v>-2.58</v>
      </c>
      <c r="P55" s="14">
        <v>7.05</v>
      </c>
      <c r="Q55" s="14">
        <v>5.84</v>
      </c>
      <c r="R55" s="14">
        <v>1.0900000000000001</v>
      </c>
      <c r="S55" s="14">
        <v>23.01</v>
      </c>
      <c r="T55" s="14">
        <v>37.11</v>
      </c>
      <c r="U55" s="14">
        <v>1.01</v>
      </c>
      <c r="V55" s="1" t="s">
        <v>19618</v>
      </c>
      <c r="W55" s="1" t="s">
        <v>19619</v>
      </c>
      <c r="X55" s="1" t="s">
        <v>19620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29538</v>
      </c>
      <c r="AJ55" s="1" t="s">
        <v>29539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14313</v>
      </c>
      <c r="AR55">
        <v>-0.53922499999999995</v>
      </c>
    </row>
    <row r="56" spans="1:44" x14ac:dyDescent="0.25">
      <c r="A56" s="1" t="s">
        <v>13911</v>
      </c>
      <c r="B56" s="99">
        <v>44211</v>
      </c>
      <c r="C56" s="1" t="s">
        <v>13954</v>
      </c>
      <c r="D56" s="14">
        <v>11.69</v>
      </c>
      <c r="E56" s="1" t="s">
        <v>29540</v>
      </c>
      <c r="F56" s="99">
        <v>44104</v>
      </c>
      <c r="G56" s="1" t="s">
        <v>13961</v>
      </c>
      <c r="H56" s="14">
        <v>0.97</v>
      </c>
      <c r="I56" s="14">
        <v>1.46</v>
      </c>
      <c r="J56" s="14">
        <v>5.19</v>
      </c>
      <c r="K56" s="14">
        <v>5.21</v>
      </c>
      <c r="L56" s="14">
        <v>0.44</v>
      </c>
      <c r="M56" s="14">
        <v>13.99</v>
      </c>
      <c r="N56" s="14">
        <v>0.93</v>
      </c>
      <c r="O56" s="14">
        <v>2.0699999999999998</v>
      </c>
      <c r="P56" s="14">
        <v>11.8</v>
      </c>
      <c r="Q56" s="14">
        <v>11.31</v>
      </c>
      <c r="R56" s="14">
        <v>1.23</v>
      </c>
      <c r="S56" s="14">
        <v>4.38</v>
      </c>
      <c r="T56" s="14">
        <v>4.4000000000000004</v>
      </c>
      <c r="U56" s="14">
        <v>0.38</v>
      </c>
      <c r="V56" s="1" t="s">
        <v>20041</v>
      </c>
      <c r="W56" s="1" t="s">
        <v>20042</v>
      </c>
      <c r="X56" s="1" t="s">
        <v>20043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1.23E-2</v>
      </c>
      <c r="AF56" s="14">
        <v>33</v>
      </c>
      <c r="AG56" s="14">
        <v>234</v>
      </c>
      <c r="AH56" s="14">
        <v>134</v>
      </c>
      <c r="AI56" s="1" t="s">
        <v>29541</v>
      </c>
      <c r="AJ56" s="1" t="s">
        <v>29542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14314</v>
      </c>
      <c r="AR56">
        <v>0.26140290846877701</v>
      </c>
    </row>
    <row r="57" spans="1:44" x14ac:dyDescent="0.25">
      <c r="A57" s="1" t="s">
        <v>2993</v>
      </c>
      <c r="B57" s="99">
        <v>44211</v>
      </c>
      <c r="C57" s="1" t="s">
        <v>13954</v>
      </c>
      <c r="D57" s="14">
        <v>39.39</v>
      </c>
      <c r="E57" s="1" t="s">
        <v>29543</v>
      </c>
      <c r="F57" s="99">
        <v>44104</v>
      </c>
      <c r="G57" s="1" t="s">
        <v>13961</v>
      </c>
      <c r="H57" s="14">
        <v>2.19</v>
      </c>
      <c r="I57" s="14">
        <v>9.1</v>
      </c>
      <c r="J57" s="14">
        <v>265.39999999999998</v>
      </c>
      <c r="K57" s="14">
        <v>277.17</v>
      </c>
      <c r="L57" s="14">
        <v>1.98</v>
      </c>
      <c r="M57" s="14">
        <v>31.9</v>
      </c>
      <c r="N57" s="14">
        <v>4.5599999999999996</v>
      </c>
      <c r="O57" s="14">
        <v>4.8</v>
      </c>
      <c r="P57" s="14">
        <v>27.29</v>
      </c>
      <c r="Q57" s="14">
        <v>26.21</v>
      </c>
      <c r="R57" s="14">
        <v>7.78</v>
      </c>
      <c r="S57" s="14">
        <v>227.07</v>
      </c>
      <c r="T57" s="14">
        <v>237.14</v>
      </c>
      <c r="U57" s="14">
        <v>1.69</v>
      </c>
      <c r="V57" s="1" t="s">
        <v>20044</v>
      </c>
      <c r="W57" s="1" t="s">
        <v>20045</v>
      </c>
      <c r="X57" s="1" t="s">
        <v>20046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7.4999999999999997E-3</v>
      </c>
      <c r="AF57" s="14">
        <v>23</v>
      </c>
      <c r="AG57" s="14">
        <v>111</v>
      </c>
      <c r="AH57" s="14">
        <v>11</v>
      </c>
      <c r="AI57" s="1" t="s">
        <v>29544</v>
      </c>
      <c r="AJ57" s="1" t="s">
        <v>29545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14313</v>
      </c>
      <c r="AR57">
        <v>-0.337605991368368</v>
      </c>
    </row>
    <row r="58" spans="1:44" x14ac:dyDescent="0.25">
      <c r="A58" s="1" t="s">
        <v>2999</v>
      </c>
      <c r="B58" s="99">
        <v>44211</v>
      </c>
      <c r="C58" s="1" t="s">
        <v>13954</v>
      </c>
      <c r="D58" s="14">
        <v>28.03</v>
      </c>
      <c r="E58" s="1" t="s">
        <v>29546</v>
      </c>
      <c r="F58" s="99">
        <v>44104</v>
      </c>
      <c r="G58" s="1" t="s">
        <v>13967</v>
      </c>
      <c r="H58" s="14">
        <v>5.27</v>
      </c>
      <c r="I58" s="14">
        <v>3.22</v>
      </c>
      <c r="J58" s="14">
        <v>15.4</v>
      </c>
      <c r="K58" s="14">
        <v>22.95</v>
      </c>
      <c r="L58" s="14">
        <v>1.59</v>
      </c>
      <c r="M58" s="14">
        <v>21.8</v>
      </c>
      <c r="N58" s="14">
        <v>9.94</v>
      </c>
      <c r="O58" s="14">
        <v>-4.55</v>
      </c>
      <c r="P58" s="14">
        <v>23.73</v>
      </c>
      <c r="Q58" s="14">
        <v>13.2</v>
      </c>
      <c r="R58" s="14">
        <v>3.5</v>
      </c>
      <c r="S58" s="14">
        <v>16.77</v>
      </c>
      <c r="T58" s="14">
        <v>24.98</v>
      </c>
      <c r="U58" s="14">
        <v>1.73</v>
      </c>
      <c r="V58" s="1" t="s">
        <v>16735</v>
      </c>
      <c r="W58" s="1" t="s">
        <v>16736</v>
      </c>
      <c r="X58" s="1" t="s">
        <v>16737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2.23E-2</v>
      </c>
      <c r="AF58" s="14">
        <v>53</v>
      </c>
      <c r="AG58" s="14">
        <v>302</v>
      </c>
      <c r="AH58" s="14">
        <v>202</v>
      </c>
      <c r="AI58" s="1" t="s">
        <v>29547</v>
      </c>
      <c r="AJ58" s="1" t="s">
        <v>29548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14313</v>
      </c>
      <c r="AR58">
        <v>-0.71052800570816999</v>
      </c>
    </row>
    <row r="59" spans="1:44" x14ac:dyDescent="0.25">
      <c r="A59" s="1" t="s">
        <v>9644</v>
      </c>
      <c r="B59" s="99">
        <v>44211</v>
      </c>
      <c r="C59" s="1" t="s">
        <v>13954</v>
      </c>
      <c r="D59" s="14">
        <v>4.18</v>
      </c>
      <c r="E59" s="1" t="s">
        <v>29549</v>
      </c>
      <c r="F59" s="99">
        <v>44104</v>
      </c>
      <c r="G59" s="1" t="s">
        <v>13961</v>
      </c>
      <c r="H59" s="14">
        <v>0.83</v>
      </c>
      <c r="I59" s="14">
        <v>2.99</v>
      </c>
      <c r="J59" s="14">
        <v>-5.18</v>
      </c>
      <c r="K59" s="14">
        <v>-5.0999999999999996</v>
      </c>
      <c r="L59" s="14">
        <v>0.36</v>
      </c>
      <c r="M59" s="14">
        <v>-34.71</v>
      </c>
      <c r="N59" s="14">
        <v>1.04</v>
      </c>
      <c r="O59" s="14">
        <v>1.75</v>
      </c>
      <c r="P59" s="14">
        <v>-37.880000000000003</v>
      </c>
      <c r="Q59" s="14">
        <v>-49.37</v>
      </c>
      <c r="R59" s="14">
        <v>3.26</v>
      </c>
      <c r="S59" s="14">
        <v>-5.66</v>
      </c>
      <c r="T59" s="14">
        <v>-5.57</v>
      </c>
      <c r="U59" s="14">
        <v>0.4</v>
      </c>
      <c r="V59" s="1" t="s">
        <v>21272</v>
      </c>
      <c r="W59" s="1" t="s">
        <v>21273</v>
      </c>
      <c r="X59" s="1" t="s">
        <v>21274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15280</v>
      </c>
      <c r="AJ59" s="1" t="s">
        <v>20142</v>
      </c>
      <c r="AK59" s="49">
        <v>-0.2</v>
      </c>
      <c r="AL59" s="49">
        <v>5.03</v>
      </c>
      <c r="AM59" s="1"/>
      <c r="AN59" s="1"/>
      <c r="AO59" s="1"/>
      <c r="AP59"/>
      <c r="AQ59" t="s">
        <v>14313</v>
      </c>
      <c r="AR59"/>
    </row>
    <row r="60" spans="1:44" x14ac:dyDescent="0.25">
      <c r="A60" s="1" t="s">
        <v>9646</v>
      </c>
      <c r="B60" s="99">
        <v>44211</v>
      </c>
      <c r="C60" s="1" t="s">
        <v>13955</v>
      </c>
      <c r="D60" s="14">
        <v>26.08</v>
      </c>
      <c r="E60" s="1" t="s">
        <v>29550</v>
      </c>
      <c r="F60" s="99">
        <v>44104</v>
      </c>
      <c r="G60" s="1" t="s">
        <v>13963</v>
      </c>
      <c r="H60" s="14">
        <v>1.42</v>
      </c>
      <c r="I60" s="14">
        <v>1.1299999999999999</v>
      </c>
      <c r="J60" s="14">
        <v>12.28</v>
      </c>
      <c r="K60" s="14">
        <v>21.14</v>
      </c>
      <c r="L60" s="14">
        <v>0.71</v>
      </c>
      <c r="M60" s="14">
        <v>14.03</v>
      </c>
      <c r="N60" s="14">
        <v>3.46</v>
      </c>
      <c r="O60" s="14">
        <v>-4.58</v>
      </c>
      <c r="P60" s="14">
        <v>17.16</v>
      </c>
      <c r="Q60" s="14">
        <v>9.92</v>
      </c>
      <c r="R60" s="14">
        <v>1.38</v>
      </c>
      <c r="S60" s="14">
        <v>15.01</v>
      </c>
      <c r="T60" s="14">
        <v>25.85</v>
      </c>
      <c r="U60" s="14">
        <v>0.86</v>
      </c>
      <c r="V60" s="1" t="s">
        <v>16689</v>
      </c>
      <c r="W60" s="1" t="s">
        <v>16690</v>
      </c>
      <c r="X60" s="1" t="s">
        <v>16691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1.23E-2</v>
      </c>
      <c r="AF60" s="14">
        <v>68</v>
      </c>
      <c r="AG60" s="14">
        <v>197</v>
      </c>
      <c r="AH60" s="14">
        <v>97</v>
      </c>
      <c r="AI60" s="1" t="s">
        <v>29551</v>
      </c>
      <c r="AJ60" s="1" t="s">
        <v>29552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14313</v>
      </c>
      <c r="AR60">
        <v>-0.29096625766871198</v>
      </c>
    </row>
    <row r="61" spans="1:44" x14ac:dyDescent="0.25">
      <c r="A61" s="1" t="s">
        <v>15282</v>
      </c>
      <c r="B61" s="99">
        <v>44211</v>
      </c>
      <c r="C61" s="1" t="s">
        <v>13954</v>
      </c>
      <c r="D61" s="14">
        <v>8.85</v>
      </c>
      <c r="E61" s="1" t="s">
        <v>29553</v>
      </c>
      <c r="F61" s="99">
        <v>44104</v>
      </c>
      <c r="G61" s="1" t="s">
        <v>13966</v>
      </c>
      <c r="H61" s="14">
        <v>7.66</v>
      </c>
      <c r="I61" s="14">
        <v>1.85</v>
      </c>
      <c r="J61" s="14">
        <v>34.21</v>
      </c>
      <c r="K61" s="14">
        <v>65.34</v>
      </c>
      <c r="L61" s="14">
        <v>3.39</v>
      </c>
      <c r="M61" s="14">
        <v>24.71</v>
      </c>
      <c r="N61" s="14">
        <v>8.1300000000000008</v>
      </c>
      <c r="O61" s="14">
        <v>24.77</v>
      </c>
      <c r="P61" s="14">
        <v>26.01</v>
      </c>
      <c r="Q61" s="14">
        <v>21.31</v>
      </c>
      <c r="R61" s="14">
        <v>1.95</v>
      </c>
      <c r="S61" s="14">
        <v>36.01</v>
      </c>
      <c r="T61" s="14">
        <v>68.78</v>
      </c>
      <c r="U61" s="14">
        <v>3.57</v>
      </c>
      <c r="V61" s="1" t="s">
        <v>20047</v>
      </c>
      <c r="W61" s="1" t="s">
        <v>20048</v>
      </c>
      <c r="X61" s="1" t="s">
        <v>20049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29554</v>
      </c>
      <c r="AJ61" s="1" t="s">
        <v>29555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14313</v>
      </c>
      <c r="AR61">
        <v>-0.69454237288135601</v>
      </c>
    </row>
    <row r="62" spans="1:44" x14ac:dyDescent="0.25">
      <c r="A62" s="1" t="s">
        <v>3176</v>
      </c>
      <c r="B62" s="99">
        <v>44211</v>
      </c>
      <c r="C62" s="1" t="s">
        <v>13954</v>
      </c>
      <c r="D62" s="14">
        <v>95.5</v>
      </c>
      <c r="E62" s="1" t="s">
        <v>29556</v>
      </c>
      <c r="F62" s="99">
        <v>44104</v>
      </c>
      <c r="G62" s="1" t="s">
        <v>13967</v>
      </c>
      <c r="H62" s="14">
        <v>8.1999999999999993</v>
      </c>
      <c r="I62" s="14">
        <v>5.73</v>
      </c>
      <c r="J62" s="14">
        <v>64.23</v>
      </c>
      <c r="K62" s="14">
        <v>84.78</v>
      </c>
      <c r="L62" s="14">
        <v>3.67</v>
      </c>
      <c r="M62" s="14">
        <v>42.51</v>
      </c>
      <c r="N62" s="14">
        <v>33.72</v>
      </c>
      <c r="O62" s="14">
        <v>-14.84</v>
      </c>
      <c r="P62" s="14">
        <v>42.38</v>
      </c>
      <c r="Q62" s="14">
        <v>34.369999999999997</v>
      </c>
      <c r="R62" s="14">
        <v>5.71</v>
      </c>
      <c r="S62" s="14">
        <v>64.05</v>
      </c>
      <c r="T62" s="14">
        <v>84.53</v>
      </c>
      <c r="U62" s="14">
        <v>3.66</v>
      </c>
      <c r="V62" s="1" t="s">
        <v>21275</v>
      </c>
      <c r="W62" s="1" t="s">
        <v>21276</v>
      </c>
      <c r="X62" s="1" t="s">
        <v>21277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1.6999999999999999E-3</v>
      </c>
      <c r="AF62" s="14">
        <v>80</v>
      </c>
      <c r="AG62" s="14">
        <v>260</v>
      </c>
      <c r="AH62" s="14">
        <v>160</v>
      </c>
      <c r="AI62" s="1" t="s">
        <v>29557</v>
      </c>
      <c r="AJ62" s="1" t="s">
        <v>29558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14313</v>
      </c>
      <c r="AR62">
        <v>-0.81662303664921498</v>
      </c>
    </row>
    <row r="63" spans="1:44" x14ac:dyDescent="0.25">
      <c r="A63" s="1" t="s">
        <v>7074</v>
      </c>
      <c r="B63" s="99">
        <v>44211</v>
      </c>
      <c r="C63" s="1" t="s">
        <v>13955</v>
      </c>
      <c r="D63" s="14">
        <v>11.8</v>
      </c>
      <c r="E63" s="1" t="s">
        <v>29559</v>
      </c>
      <c r="F63" s="99">
        <v>44104</v>
      </c>
      <c r="G63" s="1" t="s">
        <v>13963</v>
      </c>
      <c r="H63" s="14">
        <v>0.41</v>
      </c>
      <c r="I63" s="14">
        <v>0.32</v>
      </c>
      <c r="J63" s="14">
        <v>3.52</v>
      </c>
      <c r="K63" s="14">
        <v>6.05</v>
      </c>
      <c r="L63" s="14">
        <v>0.2</v>
      </c>
      <c r="M63" s="14">
        <v>4.01</v>
      </c>
      <c r="N63" s="14">
        <v>0.99</v>
      </c>
      <c r="O63" s="14">
        <v>-1.32</v>
      </c>
      <c r="P63" s="14">
        <v>7.72</v>
      </c>
      <c r="Q63" s="14">
        <v>4.47</v>
      </c>
      <c r="R63" s="14">
        <v>0.62</v>
      </c>
      <c r="S63" s="14">
        <v>6.77</v>
      </c>
      <c r="T63" s="14">
        <v>11.66</v>
      </c>
      <c r="U63" s="14">
        <v>0.39</v>
      </c>
      <c r="V63" s="1" t="s">
        <v>16689</v>
      </c>
      <c r="W63" s="1" t="s">
        <v>16715</v>
      </c>
      <c r="X63" s="1" t="s">
        <v>16716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1.5299999999999999E-2</v>
      </c>
      <c r="AF63" s="14">
        <v>68</v>
      </c>
      <c r="AG63" s="14">
        <v>197</v>
      </c>
      <c r="AH63" s="14">
        <v>97</v>
      </c>
      <c r="AI63" s="1" t="s">
        <v>29560</v>
      </c>
      <c r="AJ63" s="1" t="s">
        <v>29561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14314</v>
      </c>
      <c r="AR63">
        <v>1.4879661016949199</v>
      </c>
    </row>
    <row r="64" spans="1:44" x14ac:dyDescent="0.25">
      <c r="A64" s="1" t="s">
        <v>7075</v>
      </c>
      <c r="B64" s="99">
        <v>44211</v>
      </c>
      <c r="C64" s="1" t="s">
        <v>13955</v>
      </c>
      <c r="D64" s="14">
        <v>23.55</v>
      </c>
      <c r="E64" s="1" t="s">
        <v>29562</v>
      </c>
      <c r="F64" s="99">
        <v>44104</v>
      </c>
      <c r="G64" s="1" t="s">
        <v>13962</v>
      </c>
      <c r="H64" s="14">
        <v>-5.23</v>
      </c>
      <c r="I64" s="14">
        <v>8.92</v>
      </c>
      <c r="J64" s="14">
        <v>60.41</v>
      </c>
      <c r="K64" s="14">
        <v>229.54</v>
      </c>
      <c r="L64" s="14">
        <v>5.76</v>
      </c>
      <c r="M64" s="14">
        <v>1190.8399999999999</v>
      </c>
      <c r="N64" s="14">
        <v>-8.11</v>
      </c>
      <c r="O64" s="14">
        <v>-3.07</v>
      </c>
      <c r="P64" s="14">
        <v>255.25</v>
      </c>
      <c r="Q64" s="14">
        <v>7.96</v>
      </c>
      <c r="R64" s="14">
        <v>1.91</v>
      </c>
      <c r="S64" s="14">
        <v>12.95</v>
      </c>
      <c r="T64" s="14">
        <v>49.2</v>
      </c>
      <c r="U64" s="14">
        <v>1.24</v>
      </c>
      <c r="V64" s="1" t="s">
        <v>19321</v>
      </c>
      <c r="W64" s="1" t="s">
        <v>19322</v>
      </c>
      <c r="X64" s="1" t="s">
        <v>19323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29563</v>
      </c>
      <c r="AJ64" s="1" t="s">
        <v>29564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14313</v>
      </c>
      <c r="AR64">
        <v>-0.43252653927813201</v>
      </c>
    </row>
    <row r="65" spans="1:44" x14ac:dyDescent="0.25">
      <c r="A65" s="1" t="s">
        <v>9733</v>
      </c>
      <c r="B65" s="99">
        <v>44211</v>
      </c>
      <c r="C65" s="1" t="s">
        <v>13954</v>
      </c>
      <c r="D65" s="14">
        <v>14.48</v>
      </c>
      <c r="E65" s="1" t="s">
        <v>29565</v>
      </c>
      <c r="F65" s="99">
        <v>44104</v>
      </c>
      <c r="G65" s="1" t="s">
        <v>13961</v>
      </c>
      <c r="H65" s="14">
        <v>1.49</v>
      </c>
      <c r="I65" s="14">
        <v>1.1200000000000001</v>
      </c>
      <c r="J65" s="14">
        <v>5.32</v>
      </c>
      <c r="K65" s="14">
        <v>6.02</v>
      </c>
      <c r="L65" s="14">
        <v>0.55000000000000004</v>
      </c>
      <c r="M65" s="14">
        <v>218.74</v>
      </c>
      <c r="N65" s="14">
        <v>2.9</v>
      </c>
      <c r="O65" s="14">
        <v>-17.850000000000001</v>
      </c>
      <c r="P65" s="14">
        <v>253.99</v>
      </c>
      <c r="Q65" s="14">
        <v>15.68</v>
      </c>
      <c r="R65" s="14">
        <v>1.3</v>
      </c>
      <c r="S65" s="14">
        <v>6.17</v>
      </c>
      <c r="T65" s="14">
        <v>6.99</v>
      </c>
      <c r="U65" s="14">
        <v>0.64</v>
      </c>
      <c r="V65" s="1" t="s">
        <v>20050</v>
      </c>
      <c r="W65" s="1" t="s">
        <v>20051</v>
      </c>
      <c r="X65" s="1" t="s">
        <v>20052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2.8000000000000001E-2</v>
      </c>
      <c r="AF65" s="14">
        <v>52</v>
      </c>
      <c r="AG65" s="14">
        <v>254</v>
      </c>
      <c r="AH65" s="14">
        <v>154</v>
      </c>
      <c r="AI65" s="1" t="s">
        <v>29342</v>
      </c>
      <c r="AJ65" s="1" t="s">
        <v>29566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14313</v>
      </c>
      <c r="AR65">
        <v>-0.69345303867403296</v>
      </c>
    </row>
    <row r="66" spans="1:44" x14ac:dyDescent="0.25">
      <c r="A66" s="1" t="s">
        <v>3284</v>
      </c>
      <c r="B66" s="99">
        <v>44211</v>
      </c>
      <c r="C66" s="1" t="s">
        <v>13954</v>
      </c>
      <c r="D66" s="14">
        <v>17.3</v>
      </c>
      <c r="E66" s="1" t="s">
        <v>29567</v>
      </c>
      <c r="F66" s="99">
        <v>44104</v>
      </c>
      <c r="G66" s="1" t="s">
        <v>13967</v>
      </c>
      <c r="H66" s="14">
        <v>8.19</v>
      </c>
      <c r="I66" s="14">
        <v>7.97</v>
      </c>
      <c r="J66" s="14">
        <v>53.58</v>
      </c>
      <c r="K66" s="14">
        <v>70.38</v>
      </c>
      <c r="L66" s="14">
        <v>4.8899999999999997</v>
      </c>
      <c r="M66" s="14">
        <v>47.29</v>
      </c>
      <c r="N66" s="14">
        <v>41.61</v>
      </c>
      <c r="O66" s="14">
        <v>-34.22</v>
      </c>
      <c r="P66" s="14">
        <v>46.92</v>
      </c>
      <c r="Q66" s="14">
        <v>32.49</v>
      </c>
      <c r="R66" s="14">
        <v>7.9</v>
      </c>
      <c r="S66" s="14">
        <v>53.16</v>
      </c>
      <c r="T66" s="14">
        <v>69.83</v>
      </c>
      <c r="U66" s="14">
        <v>4.8499999999999996</v>
      </c>
      <c r="V66" s="1" t="s">
        <v>20053</v>
      </c>
      <c r="W66" s="1" t="s">
        <v>20054</v>
      </c>
      <c r="X66" s="1" t="s">
        <v>20055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1.9E-3</v>
      </c>
      <c r="AF66" s="14">
        <v>67</v>
      </c>
      <c r="AG66" s="14">
        <v>165</v>
      </c>
      <c r="AH66" s="14">
        <v>65</v>
      </c>
      <c r="AI66" s="1" t="s">
        <v>29568</v>
      </c>
      <c r="AJ66" s="1" t="s">
        <v>29569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14313</v>
      </c>
      <c r="AR66">
        <v>-0.80488439306358395</v>
      </c>
    </row>
    <row r="67" spans="1:44" x14ac:dyDescent="0.25">
      <c r="A67" s="1" t="s">
        <v>13983</v>
      </c>
      <c r="B67" s="99">
        <v>44211</v>
      </c>
      <c r="C67" s="1" t="s">
        <v>13954</v>
      </c>
      <c r="D67" s="14">
        <v>10.85</v>
      </c>
      <c r="E67" s="1" t="s">
        <v>29570</v>
      </c>
      <c r="F67" s="99">
        <v>44104</v>
      </c>
      <c r="G67" s="1" t="s">
        <v>13961</v>
      </c>
      <c r="H67" s="14">
        <v>0.9</v>
      </c>
      <c r="I67" s="14">
        <v>1.2</v>
      </c>
      <c r="J67" s="14">
        <v>-17.27</v>
      </c>
      <c r="K67" s="14">
        <v>-14.64</v>
      </c>
      <c r="L67" s="14">
        <v>0.32</v>
      </c>
      <c r="M67" s="14">
        <v>143.62</v>
      </c>
      <c r="N67" s="14">
        <v>0.62</v>
      </c>
      <c r="O67" s="14">
        <v>3.23</v>
      </c>
      <c r="P67" s="14">
        <v>237.93</v>
      </c>
      <c r="Q67" s="14">
        <v>122.75</v>
      </c>
      <c r="R67" s="14">
        <v>1.99</v>
      </c>
      <c r="S67" s="14">
        <v>-28.61</v>
      </c>
      <c r="T67" s="14">
        <v>-24.26</v>
      </c>
      <c r="U67" s="14">
        <v>0.54</v>
      </c>
      <c r="V67" s="1" t="s">
        <v>20056</v>
      </c>
      <c r="W67" s="1" t="s">
        <v>20057</v>
      </c>
      <c r="X67" s="1" t="s">
        <v>20058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20132</v>
      </c>
      <c r="AJ67" s="1" t="s">
        <v>29571</v>
      </c>
      <c r="AK67" s="49">
        <v>-0.11</v>
      </c>
      <c r="AL67" s="49">
        <v>12.08</v>
      </c>
      <c r="AM67" s="1"/>
      <c r="AN67" s="1"/>
      <c r="AO67" s="1"/>
      <c r="AP67"/>
      <c r="AQ67" t="s">
        <v>14313</v>
      </c>
      <c r="AR67"/>
    </row>
    <row r="68" spans="1:44" x14ac:dyDescent="0.25">
      <c r="A68" s="1" t="s">
        <v>19324</v>
      </c>
      <c r="B68" s="99">
        <v>44211</v>
      </c>
      <c r="C68" s="1" t="s">
        <v>13954</v>
      </c>
      <c r="D68" s="14">
        <v>6.8</v>
      </c>
      <c r="E68" s="1" t="s">
        <v>29572</v>
      </c>
      <c r="F68" s="99">
        <v>44104</v>
      </c>
      <c r="G68" s="1" t="s">
        <v>13962</v>
      </c>
      <c r="H68" s="14">
        <v>3.55</v>
      </c>
      <c r="I68" s="14">
        <v>3.9</v>
      </c>
      <c r="J68" s="14">
        <v>22.94</v>
      </c>
      <c r="K68" s="14">
        <v>147.52000000000001</v>
      </c>
      <c r="L68" s="14">
        <v>0.89</v>
      </c>
      <c r="M68" s="14">
        <v>30.07</v>
      </c>
      <c r="N68" s="14">
        <v>4.46</v>
      </c>
      <c r="O68" s="14">
        <v>-1.84</v>
      </c>
      <c r="P68" s="14">
        <v>47.34</v>
      </c>
      <c r="Q68" s="14">
        <v>21.01</v>
      </c>
      <c r="R68" s="14">
        <v>6.14</v>
      </c>
      <c r="S68" s="14">
        <v>36.119999999999997</v>
      </c>
      <c r="T68" s="14">
        <v>232.23</v>
      </c>
      <c r="U68" s="14">
        <v>1.4</v>
      </c>
      <c r="V68" s="1" t="s">
        <v>20144</v>
      </c>
      <c r="W68" s="1" t="s">
        <v>20145</v>
      </c>
      <c r="X68" s="1" t="s">
        <v>20146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29573</v>
      </c>
      <c r="AJ68" s="1" t="s">
        <v>29574</v>
      </c>
      <c r="AK68" s="49">
        <v>-0.2</v>
      </c>
      <c r="AL68" s="49">
        <v>1.91</v>
      </c>
      <c r="AM68" s="1"/>
      <c r="AN68" s="1"/>
      <c r="AO68" s="1"/>
      <c r="AP68"/>
      <c r="AQ68" t="s">
        <v>14313</v>
      </c>
      <c r="AR68"/>
    </row>
    <row r="69" spans="1:44" x14ac:dyDescent="0.25">
      <c r="A69" s="1" t="s">
        <v>3288</v>
      </c>
      <c r="B69" s="99">
        <v>44211</v>
      </c>
      <c r="C69" s="1" t="s">
        <v>13954</v>
      </c>
      <c r="D69" s="14">
        <v>16.899999999999999</v>
      </c>
      <c r="E69" s="1" t="s">
        <v>29575</v>
      </c>
      <c r="F69" s="99">
        <v>44104</v>
      </c>
      <c r="G69" s="1" t="s">
        <v>13961</v>
      </c>
      <c r="H69" s="14">
        <v>1.7</v>
      </c>
      <c r="I69" s="14">
        <v>2.5499999999999998</v>
      </c>
      <c r="J69" s="14">
        <v>18.91</v>
      </c>
      <c r="K69" s="14">
        <v>25.73</v>
      </c>
      <c r="L69" s="14">
        <v>1.22</v>
      </c>
      <c r="M69" s="14">
        <v>29.14</v>
      </c>
      <c r="N69" s="14">
        <v>3.42</v>
      </c>
      <c r="O69" s="14">
        <v>3.69</v>
      </c>
      <c r="P69" s="14">
        <v>26.69</v>
      </c>
      <c r="Q69" s="14">
        <v>13.66</v>
      </c>
      <c r="R69" s="14">
        <v>2.34</v>
      </c>
      <c r="S69" s="14">
        <v>17.32</v>
      </c>
      <c r="T69" s="14">
        <v>23.57</v>
      </c>
      <c r="U69" s="14">
        <v>1.1200000000000001</v>
      </c>
      <c r="V69" s="1" t="s">
        <v>19365</v>
      </c>
      <c r="W69" s="1" t="s">
        <v>19366</v>
      </c>
      <c r="X69" s="1" t="s">
        <v>19367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2.5999999999999999E-2</v>
      </c>
      <c r="AF69" s="14">
        <v>53</v>
      </c>
      <c r="AG69" s="14">
        <v>136</v>
      </c>
      <c r="AH69" s="14">
        <v>36</v>
      </c>
      <c r="AI69" s="1" t="s">
        <v>20070</v>
      </c>
      <c r="AJ69" s="1" t="s">
        <v>29576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14314</v>
      </c>
      <c r="AR69">
        <v>0.30054437869822498</v>
      </c>
    </row>
    <row r="70" spans="1:44" x14ac:dyDescent="0.25">
      <c r="A70" s="1" t="s">
        <v>3291</v>
      </c>
      <c r="B70" s="99">
        <v>44211</v>
      </c>
      <c r="C70" s="1" t="s">
        <v>13954</v>
      </c>
      <c r="D70" s="14">
        <v>34.799999999999997</v>
      </c>
      <c r="E70" s="1" t="s">
        <v>29577</v>
      </c>
      <c r="F70" s="99">
        <v>44104</v>
      </c>
      <c r="G70" s="1" t="s">
        <v>13967</v>
      </c>
      <c r="H70" s="14">
        <v>2.37</v>
      </c>
      <c r="I70" s="14">
        <v>5.68</v>
      </c>
      <c r="J70" s="14">
        <v>19.59</v>
      </c>
      <c r="K70" s="14">
        <v>31.33</v>
      </c>
      <c r="L70" s="14">
        <v>1.29</v>
      </c>
      <c r="M70" s="14">
        <v>18.47</v>
      </c>
      <c r="N70" s="14">
        <v>3.81</v>
      </c>
      <c r="O70" s="14">
        <v>83.28</v>
      </c>
      <c r="P70" s="14">
        <v>19</v>
      </c>
      <c r="Q70" s="14">
        <v>17.239999999999998</v>
      </c>
      <c r="R70" s="14">
        <v>5.84</v>
      </c>
      <c r="S70" s="14">
        <v>20.16</v>
      </c>
      <c r="T70" s="14">
        <v>32.24</v>
      </c>
      <c r="U70" s="14">
        <v>1.33</v>
      </c>
      <c r="V70" s="1" t="s">
        <v>15307</v>
      </c>
      <c r="W70" s="1" t="s">
        <v>15308</v>
      </c>
      <c r="X70" s="1" t="s">
        <v>15309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3.3700000000000001E-2</v>
      </c>
      <c r="AF70" s="14">
        <v>28</v>
      </c>
      <c r="AG70" s="14">
        <v>156</v>
      </c>
      <c r="AH70" s="14">
        <v>56</v>
      </c>
      <c r="AI70" s="1" t="s">
        <v>29578</v>
      </c>
      <c r="AJ70" s="1" t="s">
        <v>29579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14313</v>
      </c>
      <c r="AR70">
        <v>-0.276353448275862</v>
      </c>
    </row>
    <row r="71" spans="1:44" x14ac:dyDescent="0.25">
      <c r="A71" s="1" t="s">
        <v>3379</v>
      </c>
      <c r="B71" s="99">
        <v>44211</v>
      </c>
      <c r="C71" s="1" t="s">
        <v>13954</v>
      </c>
      <c r="D71" s="14">
        <v>34.14</v>
      </c>
      <c r="E71" s="1" t="s">
        <v>29580</v>
      </c>
      <c r="F71" s="99">
        <v>44104</v>
      </c>
      <c r="G71" s="1" t="s">
        <v>13959</v>
      </c>
      <c r="H71" s="14">
        <v>1.94</v>
      </c>
      <c r="I71" s="14">
        <v>8.5500000000000007</v>
      </c>
      <c r="J71" s="14">
        <v>29.78</v>
      </c>
      <c r="K71" s="14">
        <v>29.78</v>
      </c>
      <c r="L71" s="14">
        <v>0.96</v>
      </c>
      <c r="M71" s="14">
        <v>14.96</v>
      </c>
      <c r="N71" s="14">
        <v>9.6</v>
      </c>
      <c r="O71" s="14">
        <v>-3.27</v>
      </c>
      <c r="P71" s="14">
        <v>19.54</v>
      </c>
      <c r="Q71" s="14">
        <v>14.39</v>
      </c>
      <c r="R71" s="14">
        <v>11.17</v>
      </c>
      <c r="S71" s="14">
        <v>38.9</v>
      </c>
      <c r="T71" s="14">
        <v>38.9</v>
      </c>
      <c r="U71" s="14">
        <v>1.25</v>
      </c>
      <c r="V71" s="1" t="s">
        <v>19325</v>
      </c>
      <c r="W71" s="1" t="s">
        <v>19326</v>
      </c>
      <c r="X71" s="1" t="s">
        <v>19327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1.2200000000000001E-2</v>
      </c>
      <c r="AF71" s="14">
        <v>12</v>
      </c>
      <c r="AG71" s="14">
        <v>191</v>
      </c>
      <c r="AH71" s="14">
        <v>91</v>
      </c>
      <c r="AI71" s="1" t="s">
        <v>29581</v>
      </c>
      <c r="AJ71" s="1" t="s">
        <v>29582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14313</v>
      </c>
      <c r="AR71">
        <v>-0.33228763913298198</v>
      </c>
    </row>
    <row r="72" spans="1:44" x14ac:dyDescent="0.25">
      <c r="A72" s="1" t="s">
        <v>9710</v>
      </c>
      <c r="B72" s="99">
        <v>44211</v>
      </c>
      <c r="C72" s="1" t="s">
        <v>13954</v>
      </c>
      <c r="D72" s="14">
        <v>7.71</v>
      </c>
      <c r="E72" s="1" t="s">
        <v>29583</v>
      </c>
      <c r="F72" s="99">
        <v>44104</v>
      </c>
      <c r="G72" s="1" t="s">
        <v>13959</v>
      </c>
      <c r="H72" s="14">
        <v>2</v>
      </c>
      <c r="I72" s="14">
        <v>1.21</v>
      </c>
      <c r="J72" s="14">
        <v>-15.6</v>
      </c>
      <c r="K72" s="14"/>
      <c r="L72" s="14">
        <v>0.42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19376</v>
      </c>
      <c r="W72" s="1" t="s">
        <v>19377</v>
      </c>
      <c r="X72" s="1" t="s">
        <v>19378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1.7100000000000001E-2</v>
      </c>
      <c r="AF72" s="14">
        <v>41</v>
      </c>
      <c r="AG72" s="14">
        <v>438</v>
      </c>
      <c r="AH72" s="14">
        <v>338</v>
      </c>
      <c r="AI72" s="1" t="s">
        <v>29584</v>
      </c>
      <c r="AJ72" s="1"/>
      <c r="AK72" s="49">
        <v>-0.19</v>
      </c>
      <c r="AL72" s="49">
        <v>3.85</v>
      </c>
      <c r="AM72" s="1"/>
      <c r="AN72" s="1"/>
      <c r="AO72" s="1" t="s">
        <v>19379</v>
      </c>
      <c r="AP72"/>
      <c r="AQ72" t="s">
        <v>14313</v>
      </c>
      <c r="AR72"/>
    </row>
    <row r="73" spans="1:44" x14ac:dyDescent="0.25">
      <c r="A73" s="1" t="s">
        <v>3455</v>
      </c>
      <c r="B73" s="99">
        <v>44211</v>
      </c>
      <c r="C73" s="1" t="s">
        <v>13955</v>
      </c>
      <c r="D73" s="14">
        <v>11.61</v>
      </c>
      <c r="E73" s="1" t="s">
        <v>29585</v>
      </c>
      <c r="F73" s="99">
        <v>44104</v>
      </c>
      <c r="G73" s="1" t="s">
        <v>13959</v>
      </c>
      <c r="H73" s="14">
        <v>1.7</v>
      </c>
      <c r="I73" s="14">
        <v>17.850000000000001</v>
      </c>
      <c r="J73" s="14">
        <v>72.44</v>
      </c>
      <c r="K73" s="14">
        <v>80.3</v>
      </c>
      <c r="L73" s="14">
        <v>1.45</v>
      </c>
      <c r="M73" s="14">
        <v>12.68</v>
      </c>
      <c r="N73" s="14">
        <v>25.56</v>
      </c>
      <c r="O73" s="14">
        <v>-30.08</v>
      </c>
      <c r="P73" s="14">
        <v>12.96</v>
      </c>
      <c r="Q73" s="14">
        <v>11.89</v>
      </c>
      <c r="R73" s="14">
        <v>18.239999999999998</v>
      </c>
      <c r="S73" s="14">
        <v>74.05</v>
      </c>
      <c r="T73" s="14">
        <v>82.09</v>
      </c>
      <c r="U73" s="14">
        <v>1.48</v>
      </c>
      <c r="V73" s="1" t="s">
        <v>19645</v>
      </c>
      <c r="W73" s="1" t="s">
        <v>19646</v>
      </c>
      <c r="X73" s="1" t="s">
        <v>14518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5.5599999999999997E-2</v>
      </c>
      <c r="AF73" s="14">
        <v>8</v>
      </c>
      <c r="AG73" s="14">
        <v>117</v>
      </c>
      <c r="AH73" s="14">
        <v>17</v>
      </c>
      <c r="AI73" s="1" t="s">
        <v>29586</v>
      </c>
      <c r="AJ73" s="1" t="s">
        <v>29587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14313</v>
      </c>
      <c r="AR73">
        <v>-1.41429801894918E-2</v>
      </c>
    </row>
    <row r="74" spans="1:44" x14ac:dyDescent="0.25">
      <c r="A74" s="1" t="s">
        <v>15</v>
      </c>
      <c r="B74" s="99">
        <v>44211</v>
      </c>
      <c r="C74" s="1" t="s">
        <v>13955</v>
      </c>
      <c r="D74" s="14">
        <v>31.36</v>
      </c>
      <c r="E74" s="1" t="s">
        <v>29588</v>
      </c>
      <c r="F74" s="99">
        <v>44104</v>
      </c>
      <c r="G74" s="1" t="s">
        <v>13959</v>
      </c>
      <c r="H74" s="14">
        <v>2.08</v>
      </c>
      <c r="I74" s="14">
        <v>1.77</v>
      </c>
      <c r="J74" s="14">
        <v>3.15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19385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4.1599999999999998E-2</v>
      </c>
      <c r="AF74" s="14">
        <v>10</v>
      </c>
      <c r="AG74" s="14">
        <v>1238</v>
      </c>
      <c r="AH74" s="14">
        <v>1138</v>
      </c>
      <c r="AI74" s="1" t="s">
        <v>29589</v>
      </c>
      <c r="AJ74" s="1"/>
      <c r="AK74" s="49">
        <v>1.59</v>
      </c>
      <c r="AL74" s="49">
        <v>15.09</v>
      </c>
      <c r="AM74" s="1" t="s">
        <v>19386</v>
      </c>
      <c r="AN74" s="1" t="s">
        <v>13949</v>
      </c>
      <c r="AO74" s="1"/>
      <c r="AP74">
        <v>23.2346</v>
      </c>
      <c r="AQ74" t="s">
        <v>14313</v>
      </c>
      <c r="AR74">
        <v>-0.25910076530612203</v>
      </c>
    </row>
    <row r="75" spans="1:44" x14ac:dyDescent="0.25">
      <c r="A75" s="1" t="s">
        <v>9652</v>
      </c>
      <c r="B75" s="99">
        <v>44211</v>
      </c>
      <c r="C75" s="1" t="s">
        <v>13954</v>
      </c>
      <c r="D75" s="14">
        <v>24.42</v>
      </c>
      <c r="E75" s="1" t="s">
        <v>29590</v>
      </c>
      <c r="F75" s="99">
        <v>44104</v>
      </c>
      <c r="G75" s="1" t="s">
        <v>13966</v>
      </c>
      <c r="H75" s="14">
        <v>1.49</v>
      </c>
      <c r="I75" s="14">
        <v>0.26</v>
      </c>
      <c r="J75" s="14">
        <v>2.89</v>
      </c>
      <c r="K75" s="14">
        <v>3.67</v>
      </c>
      <c r="L75" s="14">
        <v>0.38</v>
      </c>
      <c r="M75" s="14">
        <v>3.23</v>
      </c>
      <c r="N75" s="14">
        <v>2.46</v>
      </c>
      <c r="O75" s="14">
        <v>-1.08</v>
      </c>
      <c r="P75" s="14">
        <v>5.83</v>
      </c>
      <c r="Q75" s="14">
        <v>4.26</v>
      </c>
      <c r="R75" s="14">
        <v>0.46</v>
      </c>
      <c r="S75" s="14">
        <v>5.21</v>
      </c>
      <c r="T75" s="14">
        <v>6.61</v>
      </c>
      <c r="U75" s="14">
        <v>0.69</v>
      </c>
      <c r="V75" s="1" t="s">
        <v>20059</v>
      </c>
      <c r="W75" s="1" t="s">
        <v>20060</v>
      </c>
      <c r="X75" s="1" t="s">
        <v>20061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2.2100000000000002E-2</v>
      </c>
      <c r="AF75" s="14">
        <v>174</v>
      </c>
      <c r="AG75" s="14">
        <v>378</v>
      </c>
      <c r="AH75" s="14">
        <v>278</v>
      </c>
      <c r="AI75" s="1" t="s">
        <v>29591</v>
      </c>
      <c r="AJ75" s="1" t="s">
        <v>29592</v>
      </c>
      <c r="AK75" s="49">
        <v>1.2</v>
      </c>
      <c r="AL75" s="49">
        <v>16.38</v>
      </c>
      <c r="AM75" s="1"/>
      <c r="AN75" s="1"/>
      <c r="AO75" s="1"/>
      <c r="AP75">
        <v>21.03</v>
      </c>
      <c r="AQ75" t="s">
        <v>14313</v>
      </c>
      <c r="AR75">
        <v>-0.138820638820639</v>
      </c>
    </row>
    <row r="76" spans="1:44" x14ac:dyDescent="0.25">
      <c r="A76" s="1" t="s">
        <v>9732</v>
      </c>
      <c r="B76" s="99">
        <v>44211</v>
      </c>
      <c r="C76" s="1" t="s">
        <v>13954</v>
      </c>
      <c r="D76" s="14">
        <v>7.48</v>
      </c>
      <c r="E76" s="1" t="s">
        <v>29593</v>
      </c>
      <c r="F76" s="99">
        <v>44104</v>
      </c>
      <c r="G76" s="1" t="s">
        <v>13961</v>
      </c>
      <c r="H76" s="14">
        <v>1.34</v>
      </c>
      <c r="I76" s="14">
        <v>5.34</v>
      </c>
      <c r="J76" s="14">
        <v>18.86</v>
      </c>
      <c r="K76" s="14">
        <v>-44.29</v>
      </c>
      <c r="L76" s="14">
        <v>0.73</v>
      </c>
      <c r="M76" s="14">
        <v>5.59</v>
      </c>
      <c r="N76" s="14">
        <v>5.78</v>
      </c>
      <c r="O76" s="14">
        <v>-2.98</v>
      </c>
      <c r="P76" s="14">
        <v>6.06</v>
      </c>
      <c r="Q76" s="14">
        <v>5.89</v>
      </c>
      <c r="R76" s="14">
        <v>5.79</v>
      </c>
      <c r="S76" s="14">
        <v>20.45</v>
      </c>
      <c r="T76" s="14">
        <v>-48.01</v>
      </c>
      <c r="U76" s="14">
        <v>0.79</v>
      </c>
      <c r="V76" s="1" t="s">
        <v>19368</v>
      </c>
      <c r="W76" s="1" t="s">
        <v>19369</v>
      </c>
      <c r="X76" s="1" t="s">
        <v>19370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1.95E-2</v>
      </c>
      <c r="AF76" s="14">
        <v>16</v>
      </c>
      <c r="AG76" s="14">
        <v>194</v>
      </c>
      <c r="AH76" s="14">
        <v>94</v>
      </c>
      <c r="AI76" s="1" t="s">
        <v>29594</v>
      </c>
      <c r="AJ76" s="1" t="s">
        <v>29595</v>
      </c>
      <c r="AK76" s="49">
        <v>0.96</v>
      </c>
      <c r="AL76" s="49">
        <v>5.59</v>
      </c>
      <c r="AM76" s="1"/>
      <c r="AN76" s="1"/>
      <c r="AO76" s="1"/>
      <c r="AP76">
        <v>10.9884</v>
      </c>
      <c r="AQ76" t="s">
        <v>14314</v>
      </c>
      <c r="AR76">
        <v>0.46903743315508001</v>
      </c>
    </row>
    <row r="77" spans="1:44" x14ac:dyDescent="0.25">
      <c r="A77" s="1" t="s">
        <v>4017</v>
      </c>
      <c r="B77" s="99">
        <v>44211</v>
      </c>
      <c r="C77" s="1" t="s">
        <v>13956</v>
      </c>
      <c r="D77" s="14">
        <v>28.73</v>
      </c>
      <c r="E77" s="1" t="s">
        <v>29596</v>
      </c>
      <c r="F77" s="99">
        <v>44104</v>
      </c>
      <c r="G77" s="1" t="s">
        <v>13963</v>
      </c>
      <c r="H77" s="14">
        <v>10.17</v>
      </c>
      <c r="I77" s="14">
        <v>2.84</v>
      </c>
      <c r="J77" s="14">
        <v>6.09</v>
      </c>
      <c r="K77" s="14">
        <v>17.98</v>
      </c>
      <c r="L77" s="14">
        <v>0.9</v>
      </c>
      <c r="M77" s="14">
        <v>12.79</v>
      </c>
      <c r="N77" s="14">
        <v>3.54</v>
      </c>
      <c r="O77" s="14">
        <v>-1.58</v>
      </c>
      <c r="P77" s="14">
        <v>21.45</v>
      </c>
      <c r="Q77" s="14">
        <v>10.87</v>
      </c>
      <c r="R77" s="14">
        <v>4.76</v>
      </c>
      <c r="S77" s="14">
        <v>10.199999999999999</v>
      </c>
      <c r="T77" s="14">
        <v>30.14</v>
      </c>
      <c r="U77" s="14">
        <v>1.51</v>
      </c>
      <c r="V77" s="1" t="s">
        <v>14305</v>
      </c>
      <c r="W77" s="1" t="s">
        <v>16487</v>
      </c>
      <c r="X77" s="1" t="s">
        <v>16488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8.0000000000000004E-4</v>
      </c>
      <c r="AF77" s="14">
        <v>31</v>
      </c>
      <c r="AG77" s="14">
        <v>779</v>
      </c>
      <c r="AH77" s="14">
        <v>679</v>
      </c>
      <c r="AI77" s="1" t="s">
        <v>29597</v>
      </c>
      <c r="AJ77" s="1" t="s">
        <v>29598</v>
      </c>
      <c r="AK77" s="49">
        <v>-2.75</v>
      </c>
      <c r="AL77" s="49">
        <v>2.83</v>
      </c>
      <c r="AM77" s="1"/>
      <c r="AN77" s="1"/>
      <c r="AO77" s="1"/>
      <c r="AP77"/>
      <c r="AQ77" t="s">
        <v>14313</v>
      </c>
      <c r="AR77"/>
    </row>
    <row r="78" spans="1:44" x14ac:dyDescent="0.25">
      <c r="A78" s="1" t="s">
        <v>4155</v>
      </c>
      <c r="B78" s="99">
        <v>44211</v>
      </c>
      <c r="C78" s="1" t="s">
        <v>13954</v>
      </c>
      <c r="D78" s="14">
        <v>19.25</v>
      </c>
      <c r="E78" s="1" t="s">
        <v>29599</v>
      </c>
      <c r="F78" s="99">
        <v>44104</v>
      </c>
      <c r="G78" s="1" t="s">
        <v>13961</v>
      </c>
      <c r="H78" s="14">
        <v>2.23</v>
      </c>
      <c r="I78" s="14">
        <v>1.74</v>
      </c>
      <c r="J78" s="14">
        <v>18.489999999999998</v>
      </c>
      <c r="K78" s="14">
        <v>31.75</v>
      </c>
      <c r="L78" s="14">
        <v>0.89</v>
      </c>
      <c r="M78" s="14">
        <v>20.18</v>
      </c>
      <c r="N78" s="14">
        <v>2.4700000000000002</v>
      </c>
      <c r="O78" s="14">
        <v>27.52</v>
      </c>
      <c r="P78" s="14">
        <v>23.63</v>
      </c>
      <c r="Q78" s="14">
        <v>12.82</v>
      </c>
      <c r="R78" s="14">
        <v>2.04</v>
      </c>
      <c r="S78" s="14">
        <v>21.66</v>
      </c>
      <c r="T78" s="14">
        <v>37.18</v>
      </c>
      <c r="U78" s="14">
        <v>1.05</v>
      </c>
      <c r="V78" s="1" t="s">
        <v>16689</v>
      </c>
      <c r="W78" s="1" t="s">
        <v>16738</v>
      </c>
      <c r="X78" s="1" t="s">
        <v>16739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0</v>
      </c>
      <c r="AF78" s="14">
        <v>57</v>
      </c>
      <c r="AG78" s="14">
        <v>313</v>
      </c>
      <c r="AH78" s="14">
        <v>213</v>
      </c>
      <c r="AI78" s="1" t="s">
        <v>29600</v>
      </c>
      <c r="AJ78" s="1" t="s">
        <v>29601</v>
      </c>
      <c r="AK78" s="49">
        <v>0.28000000000000003</v>
      </c>
      <c r="AL78" s="49">
        <v>8.61</v>
      </c>
      <c r="AM78" s="1"/>
      <c r="AN78" s="1"/>
      <c r="AO78" s="1"/>
      <c r="AP78">
        <v>7.3650000000000002</v>
      </c>
      <c r="AQ78" t="s">
        <v>14313</v>
      </c>
      <c r="AR78">
        <v>-0.61740259740259695</v>
      </c>
    </row>
    <row r="79" spans="1:44" x14ac:dyDescent="0.25">
      <c r="A79" s="1" t="s">
        <v>4114</v>
      </c>
      <c r="B79" s="99">
        <v>44211</v>
      </c>
      <c r="C79" s="1" t="s">
        <v>13955</v>
      </c>
      <c r="D79" s="14">
        <v>24.3</v>
      </c>
      <c r="E79" s="1" t="s">
        <v>29602</v>
      </c>
      <c r="F79" s="99">
        <v>44104</v>
      </c>
      <c r="G79" s="1" t="s">
        <v>13961</v>
      </c>
      <c r="H79" s="14">
        <v>2.82</v>
      </c>
      <c r="I79" s="14">
        <v>2.2000000000000002</v>
      </c>
      <c r="J79" s="14">
        <v>23.34</v>
      </c>
      <c r="K79" s="14">
        <v>40.08</v>
      </c>
      <c r="L79" s="14">
        <v>1.1299999999999999</v>
      </c>
      <c r="M79" s="14">
        <v>25.47</v>
      </c>
      <c r="N79" s="14">
        <v>3.12</v>
      </c>
      <c r="O79" s="14">
        <v>34.74</v>
      </c>
      <c r="P79" s="14">
        <v>23.63</v>
      </c>
      <c r="Q79" s="14">
        <v>12.82</v>
      </c>
      <c r="R79" s="14">
        <v>2.04</v>
      </c>
      <c r="S79" s="14">
        <v>21.66</v>
      </c>
      <c r="T79" s="14">
        <v>37.18</v>
      </c>
      <c r="U79" s="14">
        <v>1.05</v>
      </c>
      <c r="V79" s="1" t="s">
        <v>16689</v>
      </c>
      <c r="W79" s="1" t="s">
        <v>16738</v>
      </c>
      <c r="X79" s="1" t="s">
        <v>16739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0</v>
      </c>
      <c r="AF79" s="14">
        <v>57</v>
      </c>
      <c r="AG79" s="14">
        <v>313</v>
      </c>
      <c r="AH79" s="14">
        <v>213</v>
      </c>
      <c r="AI79" s="1" t="s">
        <v>29600</v>
      </c>
      <c r="AJ79" s="1" t="s">
        <v>29601</v>
      </c>
      <c r="AK79" s="49">
        <v>0.28000000000000003</v>
      </c>
      <c r="AL79" s="49">
        <v>8.61</v>
      </c>
      <c r="AM79" s="1"/>
      <c r="AN79" s="1"/>
      <c r="AO79" s="1"/>
      <c r="AP79">
        <v>7.3650000000000002</v>
      </c>
      <c r="AQ79" t="s">
        <v>14313</v>
      </c>
      <c r="AR79">
        <v>-0.69691358024691397</v>
      </c>
    </row>
    <row r="80" spans="1:44" x14ac:dyDescent="0.25">
      <c r="A80" s="1" t="s">
        <v>4187</v>
      </c>
      <c r="B80" s="99">
        <v>44211</v>
      </c>
      <c r="C80" s="1" t="s">
        <v>13954</v>
      </c>
      <c r="D80" s="14">
        <v>28.83</v>
      </c>
      <c r="E80" s="1" t="s">
        <v>29603</v>
      </c>
      <c r="F80" s="99">
        <v>44104</v>
      </c>
      <c r="G80" s="1" t="s">
        <v>13961</v>
      </c>
      <c r="H80" s="14">
        <v>3.62</v>
      </c>
      <c r="I80" s="14">
        <v>2.82</v>
      </c>
      <c r="J80" s="14">
        <v>92.98</v>
      </c>
      <c r="K80" s="14">
        <v>249.67</v>
      </c>
      <c r="L80" s="14">
        <v>1.21</v>
      </c>
      <c r="M80" s="14">
        <v>22.85</v>
      </c>
      <c r="N80" s="14">
        <v>33.549999999999997</v>
      </c>
      <c r="O80" s="14">
        <v>-3.24</v>
      </c>
      <c r="P80" s="14">
        <v>27.29</v>
      </c>
      <c r="Q80" s="14">
        <v>14.74</v>
      </c>
      <c r="R80" s="14">
        <v>3.36</v>
      </c>
      <c r="S80" s="14">
        <v>111.06</v>
      </c>
      <c r="T80" s="14">
        <v>298.22000000000003</v>
      </c>
      <c r="U80" s="14">
        <v>1.45</v>
      </c>
      <c r="V80" s="1" t="s">
        <v>16489</v>
      </c>
      <c r="W80" s="1" t="s">
        <v>16490</v>
      </c>
      <c r="X80" s="1" t="s">
        <v>16491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9.4999999999999998E-3</v>
      </c>
      <c r="AF80" s="14">
        <v>49</v>
      </c>
      <c r="AG80" s="14">
        <v>317</v>
      </c>
      <c r="AH80" s="14">
        <v>217</v>
      </c>
      <c r="AI80" s="1" t="s">
        <v>29604</v>
      </c>
      <c r="AJ80" s="1" t="s">
        <v>29605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14313</v>
      </c>
      <c r="AR80">
        <v>-0.65262573707943095</v>
      </c>
    </row>
    <row r="81" spans="1:44" x14ac:dyDescent="0.25">
      <c r="A81" s="1" t="s">
        <v>4192</v>
      </c>
      <c r="B81" s="99">
        <v>44211</v>
      </c>
      <c r="C81" s="1" t="s">
        <v>13954</v>
      </c>
      <c r="D81" s="14">
        <v>23.25</v>
      </c>
      <c r="E81" s="1" t="s">
        <v>29606</v>
      </c>
      <c r="F81" s="99">
        <v>44104</v>
      </c>
      <c r="G81" s="1" t="s">
        <v>13960</v>
      </c>
      <c r="H81" s="14">
        <v>1.04</v>
      </c>
      <c r="I81" s="14">
        <v>0.59</v>
      </c>
      <c r="J81" s="14">
        <v>3.75</v>
      </c>
      <c r="K81" s="14">
        <v>3.97</v>
      </c>
      <c r="L81" s="14">
        <v>0.28000000000000003</v>
      </c>
      <c r="M81" s="14">
        <v>16.170000000000002</v>
      </c>
      <c r="N81" s="14">
        <v>6.54</v>
      </c>
      <c r="O81" s="14">
        <v>-0.62</v>
      </c>
      <c r="P81" s="14">
        <v>32.6</v>
      </c>
      <c r="Q81" s="14">
        <v>13.84</v>
      </c>
      <c r="R81" s="14">
        <v>1.18</v>
      </c>
      <c r="S81" s="14">
        <v>7.56</v>
      </c>
      <c r="T81" s="14">
        <v>8.01</v>
      </c>
      <c r="U81" s="14">
        <v>0.56000000000000005</v>
      </c>
      <c r="V81" s="1" t="s">
        <v>20062</v>
      </c>
      <c r="W81" s="1" t="s">
        <v>20063</v>
      </c>
      <c r="X81" s="1" t="s">
        <v>19632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29607</v>
      </c>
      <c r="AJ81" s="1" t="s">
        <v>29608</v>
      </c>
      <c r="AK81" s="49">
        <v>-0.36</v>
      </c>
      <c r="AL81" s="49">
        <v>22.41</v>
      </c>
      <c r="AM81" s="1"/>
      <c r="AN81" s="1"/>
      <c r="AO81" s="1"/>
      <c r="AP81"/>
      <c r="AQ81" t="s">
        <v>14313</v>
      </c>
      <c r="AR81"/>
    </row>
    <row r="82" spans="1:44" x14ac:dyDescent="0.25">
      <c r="A82" s="1" t="s">
        <v>4196</v>
      </c>
      <c r="B82" s="99">
        <v>44211</v>
      </c>
      <c r="C82" s="1" t="s">
        <v>13954</v>
      </c>
      <c r="D82" s="14">
        <v>37.97</v>
      </c>
      <c r="E82" s="1" t="s">
        <v>29609</v>
      </c>
      <c r="F82" s="99">
        <v>44104</v>
      </c>
      <c r="G82" s="1" t="s">
        <v>13969</v>
      </c>
      <c r="H82" s="14">
        <v>4.2699999999999996</v>
      </c>
      <c r="I82" s="14">
        <v>8.32</v>
      </c>
      <c r="J82" s="14">
        <v>55.98</v>
      </c>
      <c r="K82" s="14">
        <v>81.510000000000005</v>
      </c>
      <c r="L82" s="14">
        <v>2.67</v>
      </c>
      <c r="M82" s="14">
        <v>211</v>
      </c>
      <c r="N82" s="14">
        <v>10.47</v>
      </c>
      <c r="O82" s="14">
        <v>32.770000000000003</v>
      </c>
      <c r="P82" s="14">
        <v>203.89</v>
      </c>
      <c r="Q82" s="14">
        <v>37.28</v>
      </c>
      <c r="R82" s="14">
        <v>8.0399999999999991</v>
      </c>
      <c r="S82" s="14">
        <v>54.09</v>
      </c>
      <c r="T82" s="14">
        <v>78.77</v>
      </c>
      <c r="U82" s="14">
        <v>2.58</v>
      </c>
      <c r="V82" s="1" t="s">
        <v>19621</v>
      </c>
      <c r="W82" s="1" t="s">
        <v>19622</v>
      </c>
      <c r="X82" s="1" t="s">
        <v>19623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3.0000000000000001E-3</v>
      </c>
      <c r="AF82" s="14">
        <v>33</v>
      </c>
      <c r="AG82" s="14">
        <v>151</v>
      </c>
      <c r="AH82" s="14">
        <v>51</v>
      </c>
      <c r="AI82" s="1" t="s">
        <v>29610</v>
      </c>
      <c r="AJ82" s="1" t="s">
        <v>29611</v>
      </c>
      <c r="AK82" s="49">
        <v>-0.03</v>
      </c>
      <c r="AL82" s="49">
        <v>8.89</v>
      </c>
      <c r="AM82" s="1"/>
      <c r="AN82" s="1"/>
      <c r="AO82" s="1"/>
      <c r="AP82"/>
      <c r="AQ82" t="s">
        <v>14313</v>
      </c>
      <c r="AR82"/>
    </row>
    <row r="83" spans="1:44" x14ac:dyDescent="0.25">
      <c r="A83" s="1" t="s">
        <v>19328</v>
      </c>
      <c r="B83" s="99">
        <v>44211</v>
      </c>
      <c r="C83" s="1" t="s">
        <v>13954</v>
      </c>
      <c r="D83" s="14">
        <v>16.079999999999998</v>
      </c>
      <c r="E83" s="1" t="s">
        <v>29612</v>
      </c>
      <c r="F83" s="99">
        <v>44104</v>
      </c>
      <c r="G83" s="1" t="s">
        <v>13961</v>
      </c>
      <c r="H83" s="14">
        <v>6.52</v>
      </c>
      <c r="I83" s="14">
        <v>1.99</v>
      </c>
      <c r="J83" s="14">
        <v>19.690000000000001</v>
      </c>
      <c r="K83" s="14">
        <v>26.56</v>
      </c>
      <c r="L83" s="14">
        <v>1.38</v>
      </c>
      <c r="M83" s="14">
        <v>23.13</v>
      </c>
      <c r="N83" s="14">
        <v>4.49</v>
      </c>
      <c r="O83" s="14">
        <v>-24.82</v>
      </c>
      <c r="P83" s="14">
        <v>21.39</v>
      </c>
      <c r="Q83" s="14">
        <v>14.9</v>
      </c>
      <c r="R83" s="14">
        <v>1.84</v>
      </c>
      <c r="S83" s="14">
        <v>18.21</v>
      </c>
      <c r="T83" s="14">
        <v>24.56</v>
      </c>
      <c r="U83" s="14">
        <v>1.28</v>
      </c>
      <c r="V83" s="1" t="s">
        <v>20064</v>
      </c>
      <c r="W83" s="1" t="s">
        <v>20065</v>
      </c>
      <c r="X83" s="1" t="s">
        <v>20066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4.1999999999999997E-3</v>
      </c>
      <c r="AF83" s="14">
        <v>79</v>
      </c>
      <c r="AG83" s="14">
        <v>630</v>
      </c>
      <c r="AH83" s="14">
        <v>530</v>
      </c>
      <c r="AI83" s="1" t="s">
        <v>29613</v>
      </c>
      <c r="AJ83" s="1" t="s">
        <v>29614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14313</v>
      </c>
      <c r="AR83">
        <v>-0.76360696517412896</v>
      </c>
    </row>
    <row r="84" spans="1:44" x14ac:dyDescent="0.25">
      <c r="A84" s="1" t="s">
        <v>9656</v>
      </c>
      <c r="B84" s="99">
        <v>44211</v>
      </c>
      <c r="C84" s="1" t="s">
        <v>13954</v>
      </c>
      <c r="D84" s="14">
        <v>43.08</v>
      </c>
      <c r="E84" s="1" t="s">
        <v>29615</v>
      </c>
      <c r="F84" s="99">
        <v>44104</v>
      </c>
      <c r="G84" s="1" t="s">
        <v>13961</v>
      </c>
      <c r="H84" s="14">
        <v>6.49</v>
      </c>
      <c r="I84" s="14">
        <v>4.49</v>
      </c>
      <c r="J84" s="14">
        <v>69.88</v>
      </c>
      <c r="K84" s="14">
        <v>-193.46</v>
      </c>
      <c r="L84" s="14">
        <v>2.64</v>
      </c>
      <c r="M84" s="14">
        <v>32.42</v>
      </c>
      <c r="N84" s="14">
        <v>13.73</v>
      </c>
      <c r="O84" s="14">
        <v>-80.05</v>
      </c>
      <c r="P84" s="14">
        <v>33.47</v>
      </c>
      <c r="Q84" s="14">
        <v>19.059999999999999</v>
      </c>
      <c r="R84" s="14">
        <v>4.63</v>
      </c>
      <c r="S84" s="14">
        <v>72.12</v>
      </c>
      <c r="T84" s="14">
        <v>-199.68</v>
      </c>
      <c r="U84" s="14">
        <v>2.73</v>
      </c>
      <c r="V84" s="1" t="s">
        <v>19329</v>
      </c>
      <c r="W84" s="1" t="s">
        <v>19330</v>
      </c>
      <c r="X84" s="1" t="s">
        <v>19331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7.4999999999999997E-3</v>
      </c>
      <c r="AF84" s="14">
        <v>65</v>
      </c>
      <c r="AG84" s="14">
        <v>246</v>
      </c>
      <c r="AH84" s="14">
        <v>146</v>
      </c>
      <c r="AI84" s="1" t="s">
        <v>29616</v>
      </c>
      <c r="AJ84" s="1" t="s">
        <v>29617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14313</v>
      </c>
      <c r="AR84">
        <v>-0.64223537604456804</v>
      </c>
    </row>
    <row r="85" spans="1:44" x14ac:dyDescent="0.25">
      <c r="A85" s="1" t="s">
        <v>13985</v>
      </c>
      <c r="B85" s="99">
        <v>44211</v>
      </c>
      <c r="C85" s="1" t="s">
        <v>13954</v>
      </c>
      <c r="D85" s="14">
        <v>108.28</v>
      </c>
      <c r="E85" s="1" t="s">
        <v>29618</v>
      </c>
      <c r="F85" s="99">
        <v>44104</v>
      </c>
      <c r="G85" s="1" t="s">
        <v>13969</v>
      </c>
      <c r="H85" s="14">
        <v>20.9</v>
      </c>
      <c r="I85" s="14">
        <v>30.3</v>
      </c>
      <c r="J85" s="14">
        <v>178.97</v>
      </c>
      <c r="K85" s="14">
        <v>266.23</v>
      </c>
      <c r="L85" s="14">
        <v>11.27</v>
      </c>
      <c r="M85" s="14">
        <v>290.54000000000002</v>
      </c>
      <c r="N85" s="14">
        <v>29.95</v>
      </c>
      <c r="O85" s="14">
        <v>45.04</v>
      </c>
      <c r="P85" s="14">
        <v>282.61</v>
      </c>
      <c r="Q85" s="14">
        <v>128.32</v>
      </c>
      <c r="R85" s="14">
        <v>29.47</v>
      </c>
      <c r="S85" s="14">
        <v>174.08</v>
      </c>
      <c r="T85" s="14">
        <v>258.95999999999998</v>
      </c>
      <c r="U85" s="14">
        <v>10.97</v>
      </c>
      <c r="V85" s="1" t="s">
        <v>20067</v>
      </c>
      <c r="W85" s="1" t="s">
        <v>20068</v>
      </c>
      <c r="X85" s="1" t="s">
        <v>20069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1.1999999999999999E-3</v>
      </c>
      <c r="AF85" s="14">
        <v>52</v>
      </c>
      <c r="AG85" s="14">
        <v>233</v>
      </c>
      <c r="AH85" s="14">
        <v>133</v>
      </c>
      <c r="AI85" s="1" t="s">
        <v>29511</v>
      </c>
      <c r="AJ85" s="1" t="s">
        <v>29619</v>
      </c>
      <c r="AK85" s="49">
        <v>0.14000000000000001</v>
      </c>
      <c r="AL85" s="49">
        <v>5.18</v>
      </c>
      <c r="AM85" s="1"/>
      <c r="AN85" s="1"/>
      <c r="AO85" s="1"/>
      <c r="AP85">
        <v>4.0393999999999997</v>
      </c>
      <c r="AQ85" t="s">
        <v>14313</v>
      </c>
      <c r="AR85">
        <v>-0.96269486516438896</v>
      </c>
    </row>
    <row r="86" spans="1:44" x14ac:dyDescent="0.25">
      <c r="A86" s="1" t="s">
        <v>4326</v>
      </c>
      <c r="B86" s="99">
        <v>44211</v>
      </c>
      <c r="C86" s="1" t="s">
        <v>13954</v>
      </c>
      <c r="D86" s="14">
        <v>32.909999999999997</v>
      </c>
      <c r="E86" s="1" t="s">
        <v>29620</v>
      </c>
      <c r="F86" s="99">
        <v>44104</v>
      </c>
      <c r="G86" s="1" t="s">
        <v>13966</v>
      </c>
      <c r="H86" s="14">
        <v>1.72</v>
      </c>
      <c r="I86" s="14">
        <v>1.54</v>
      </c>
      <c r="J86" s="14">
        <v>16.09</v>
      </c>
      <c r="K86" s="14">
        <v>25.61</v>
      </c>
      <c r="L86" s="14">
        <v>1.1499999999999999</v>
      </c>
      <c r="M86" s="14">
        <v>13.64</v>
      </c>
      <c r="N86" s="14">
        <v>6.28</v>
      </c>
      <c r="O86" s="14">
        <v>13.73</v>
      </c>
      <c r="P86" s="14">
        <v>14.04</v>
      </c>
      <c r="Q86" s="14">
        <v>10.72</v>
      </c>
      <c r="R86" s="14">
        <v>1.59</v>
      </c>
      <c r="S86" s="14">
        <v>16.559999999999999</v>
      </c>
      <c r="T86" s="14">
        <v>26.36</v>
      </c>
      <c r="U86" s="14">
        <v>1.19</v>
      </c>
      <c r="V86" s="1" t="s">
        <v>19332</v>
      </c>
      <c r="W86" s="1" t="s">
        <v>19333</v>
      </c>
      <c r="X86" s="1" t="s">
        <v>19334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1.3899999999999999E-2</v>
      </c>
      <c r="AF86" s="14">
        <v>82</v>
      </c>
      <c r="AG86" s="14">
        <v>144</v>
      </c>
      <c r="AH86" s="14">
        <v>44</v>
      </c>
      <c r="AI86" s="1" t="s">
        <v>29621</v>
      </c>
      <c r="AJ86" s="1" t="s">
        <v>29622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14313</v>
      </c>
      <c r="AR86">
        <v>-1.80370707991491E-2</v>
      </c>
    </row>
    <row r="87" spans="1:44" x14ac:dyDescent="0.25">
      <c r="A87" s="1" t="s">
        <v>13986</v>
      </c>
      <c r="B87" s="99">
        <v>44211</v>
      </c>
      <c r="C87" s="1" t="s">
        <v>13954</v>
      </c>
      <c r="D87" s="14">
        <v>3.91</v>
      </c>
      <c r="E87" s="1" t="s">
        <v>29623</v>
      </c>
      <c r="F87" s="99">
        <v>44104</v>
      </c>
      <c r="G87" s="1" t="s">
        <v>13961</v>
      </c>
      <c r="H87" s="14">
        <v>0.89</v>
      </c>
      <c r="I87" s="14">
        <v>0.91</v>
      </c>
      <c r="J87" s="14">
        <v>-220.76</v>
      </c>
      <c r="K87" s="14">
        <v>-8.5299999999999994</v>
      </c>
      <c r="L87" s="14">
        <v>0.42</v>
      </c>
      <c r="M87" s="14">
        <v>-2.16</v>
      </c>
      <c r="N87" s="14">
        <v>3.58</v>
      </c>
      <c r="O87" s="14">
        <v>-1.58</v>
      </c>
      <c r="P87" s="14">
        <v>-2.2400000000000002</v>
      </c>
      <c r="Q87" s="14">
        <v>-3.21</v>
      </c>
      <c r="R87" s="14">
        <v>0.94</v>
      </c>
      <c r="S87" s="14">
        <v>-228.37</v>
      </c>
      <c r="T87" s="14">
        <v>-8.83</v>
      </c>
      <c r="U87" s="14">
        <v>0.43</v>
      </c>
      <c r="V87" s="1" t="s">
        <v>21278</v>
      </c>
      <c r="W87" s="1" t="s">
        <v>21279</v>
      </c>
      <c r="X87" s="1" t="s">
        <v>21280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29624</v>
      </c>
      <c r="AJ87" s="1" t="s">
        <v>29625</v>
      </c>
      <c r="AK87" s="49">
        <v>-1.6</v>
      </c>
      <c r="AL87" s="49">
        <v>4.38</v>
      </c>
      <c r="AM87" s="1"/>
      <c r="AN87" s="1"/>
      <c r="AO87" s="1"/>
      <c r="AP87"/>
      <c r="AQ87" t="s">
        <v>14313</v>
      </c>
      <c r="AR87"/>
    </row>
    <row r="88" spans="1:44" x14ac:dyDescent="0.25">
      <c r="A88" s="1" t="s">
        <v>9658</v>
      </c>
      <c r="B88" s="99">
        <v>44211</v>
      </c>
      <c r="C88" s="1" t="s">
        <v>13954</v>
      </c>
      <c r="D88" s="14">
        <v>23.96</v>
      </c>
      <c r="E88" s="1" t="s">
        <v>29626</v>
      </c>
      <c r="F88" s="99">
        <v>44104</v>
      </c>
      <c r="G88" s="1" t="s">
        <v>13961</v>
      </c>
      <c r="H88" s="14">
        <v>21.11</v>
      </c>
      <c r="I88" s="14">
        <v>6.11</v>
      </c>
      <c r="J88" s="14">
        <v>-73.25</v>
      </c>
      <c r="K88" s="14">
        <v>-63.11</v>
      </c>
      <c r="L88" s="14">
        <v>7.14</v>
      </c>
      <c r="M88" s="14">
        <v>176.36</v>
      </c>
      <c r="N88" s="14">
        <v>42.82</v>
      </c>
      <c r="O88" s="14">
        <v>-1892.49</v>
      </c>
      <c r="P88" s="14">
        <v>174.96</v>
      </c>
      <c r="Q88" s="14">
        <v>101.53</v>
      </c>
      <c r="R88" s="14">
        <v>6.06</v>
      </c>
      <c r="S88" s="14">
        <v>-72.66</v>
      </c>
      <c r="T88" s="14">
        <v>-62.61</v>
      </c>
      <c r="U88" s="14">
        <v>7.08</v>
      </c>
      <c r="V88" s="1" t="s">
        <v>19624</v>
      </c>
      <c r="W88" s="1" t="s">
        <v>19625</v>
      </c>
      <c r="X88" s="1" t="s">
        <v>19626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2.0999999999999999E-3</v>
      </c>
      <c r="AF88" s="14">
        <v>145</v>
      </c>
      <c r="AG88" s="14">
        <v>332</v>
      </c>
      <c r="AH88" s="14">
        <v>232</v>
      </c>
      <c r="AI88" s="1" t="s">
        <v>29627</v>
      </c>
      <c r="AJ88" s="1" t="s">
        <v>29628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14313</v>
      </c>
      <c r="AR88">
        <v>-0.95273372287145197</v>
      </c>
    </row>
    <row r="89" spans="1:44" x14ac:dyDescent="0.25">
      <c r="A89" s="1" t="s">
        <v>9660</v>
      </c>
      <c r="B89" s="99">
        <v>44211</v>
      </c>
      <c r="C89" s="1" t="s">
        <v>13954</v>
      </c>
      <c r="D89" s="14">
        <v>20.399999999999999</v>
      </c>
      <c r="E89" s="1" t="s">
        <v>29629</v>
      </c>
      <c r="F89" s="99">
        <v>44104</v>
      </c>
      <c r="G89" s="1" t="s">
        <v>13961</v>
      </c>
      <c r="H89" s="14">
        <v>2.75</v>
      </c>
      <c r="I89" s="14">
        <v>1.45</v>
      </c>
      <c r="J89" s="14">
        <v>-76.069999999999993</v>
      </c>
      <c r="K89" s="14">
        <v>-37.369999999999997</v>
      </c>
      <c r="L89" s="14">
        <v>0.79</v>
      </c>
      <c r="M89" s="14">
        <v>37.56</v>
      </c>
      <c r="N89" s="14">
        <v>1016.67</v>
      </c>
      <c r="O89" s="14">
        <v>-1.9</v>
      </c>
      <c r="P89" s="14">
        <v>51</v>
      </c>
      <c r="Q89" s="14">
        <v>14.01</v>
      </c>
      <c r="R89" s="14">
        <v>1.97</v>
      </c>
      <c r="S89" s="14">
        <v>-103.28</v>
      </c>
      <c r="T89" s="14">
        <v>-50.73</v>
      </c>
      <c r="U89" s="14">
        <v>1.07</v>
      </c>
      <c r="V89" s="1" t="s">
        <v>19627</v>
      </c>
      <c r="W89" s="1" t="s">
        <v>19628</v>
      </c>
      <c r="X89" s="1" t="s">
        <v>19629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0</v>
      </c>
      <c r="AF89" s="14">
        <v>55</v>
      </c>
      <c r="AG89" s="14">
        <v>341</v>
      </c>
      <c r="AH89" s="14">
        <v>241</v>
      </c>
      <c r="AI89" s="1" t="s">
        <v>29630</v>
      </c>
      <c r="AJ89" s="1" t="s">
        <v>29631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14313</v>
      </c>
      <c r="AR89">
        <v>-0.89029411764705901</v>
      </c>
    </row>
    <row r="90" spans="1:44" x14ac:dyDescent="0.25">
      <c r="A90" s="1" t="s">
        <v>9662</v>
      </c>
      <c r="B90" s="99">
        <v>44211</v>
      </c>
      <c r="C90" s="1" t="s">
        <v>13954</v>
      </c>
      <c r="D90" s="14">
        <v>13.97</v>
      </c>
      <c r="E90" s="1" t="s">
        <v>29632</v>
      </c>
      <c r="F90" s="99">
        <v>44104</v>
      </c>
      <c r="G90" s="1" t="s">
        <v>13966</v>
      </c>
      <c r="H90" s="14">
        <v>3.62</v>
      </c>
      <c r="I90" s="14">
        <v>0.16</v>
      </c>
      <c r="J90" s="14">
        <v>1.52</v>
      </c>
      <c r="K90" s="14">
        <v>1.87</v>
      </c>
      <c r="L90" s="14">
        <v>0.26</v>
      </c>
      <c r="M90" s="14">
        <v>1.35</v>
      </c>
      <c r="N90" s="14">
        <v>1.96</v>
      </c>
      <c r="O90" s="14">
        <v>-0.52</v>
      </c>
      <c r="P90" s="14">
        <v>3.77</v>
      </c>
      <c r="Q90" s="14">
        <v>3.19</v>
      </c>
      <c r="R90" s="14">
        <v>0.44</v>
      </c>
      <c r="S90" s="14">
        <v>4.24</v>
      </c>
      <c r="T90" s="14">
        <v>5.21</v>
      </c>
      <c r="U90" s="14">
        <v>0.72</v>
      </c>
      <c r="V90" s="1" t="s">
        <v>20070</v>
      </c>
      <c r="W90" s="1" t="s">
        <v>20071</v>
      </c>
      <c r="X90" s="1" t="s">
        <v>20072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29633</v>
      </c>
      <c r="AJ90" s="1" t="s">
        <v>29634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14314</v>
      </c>
      <c r="AR90">
        <v>0.48119541875447402</v>
      </c>
    </row>
    <row r="91" spans="1:44" x14ac:dyDescent="0.25">
      <c r="A91" s="1" t="s">
        <v>4446</v>
      </c>
      <c r="B91" s="99">
        <v>44211</v>
      </c>
      <c r="C91" s="1" t="s">
        <v>13954</v>
      </c>
      <c r="D91" s="14">
        <v>20.3</v>
      </c>
      <c r="E91" s="1" t="s">
        <v>29635</v>
      </c>
      <c r="F91" s="99">
        <v>44104</v>
      </c>
      <c r="G91" s="1" t="s">
        <v>13961</v>
      </c>
      <c r="H91" s="14">
        <v>1.64</v>
      </c>
      <c r="I91" s="14">
        <v>1.54</v>
      </c>
      <c r="J91" s="14">
        <v>22.58</v>
      </c>
      <c r="K91" s="14">
        <v>37.479999999999997</v>
      </c>
      <c r="L91" s="14">
        <v>0.56000000000000005</v>
      </c>
      <c r="M91" s="14">
        <v>15.56</v>
      </c>
      <c r="N91" s="14">
        <v>1.88</v>
      </c>
      <c r="O91" s="14">
        <v>-3.34</v>
      </c>
      <c r="P91" s="14">
        <v>21.59</v>
      </c>
      <c r="Q91" s="14">
        <v>18.559999999999999</v>
      </c>
      <c r="R91" s="14">
        <v>2.14</v>
      </c>
      <c r="S91" s="14">
        <v>31.33</v>
      </c>
      <c r="T91" s="14">
        <v>52</v>
      </c>
      <c r="U91" s="14">
        <v>0.77</v>
      </c>
      <c r="V91" s="1" t="s">
        <v>20073</v>
      </c>
      <c r="W91" s="1" t="s">
        <v>20074</v>
      </c>
      <c r="X91" s="1" t="s">
        <v>20075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1.6799999999999999E-2</v>
      </c>
      <c r="AF91" s="14">
        <v>40</v>
      </c>
      <c r="AG91" s="14">
        <v>291</v>
      </c>
      <c r="AH91" s="14">
        <v>191</v>
      </c>
      <c r="AI91" s="1" t="s">
        <v>29636</v>
      </c>
      <c r="AJ91" s="1" t="s">
        <v>29637</v>
      </c>
      <c r="AK91" s="49">
        <v>1.18</v>
      </c>
      <c r="AL91" s="49">
        <v>12.36</v>
      </c>
      <c r="AM91" s="1"/>
      <c r="AN91" s="1"/>
      <c r="AO91" s="1"/>
      <c r="AP91">
        <v>18.115100000000002</v>
      </c>
      <c r="AQ91" t="s">
        <v>14313</v>
      </c>
      <c r="AR91">
        <v>-0.107630541871921</v>
      </c>
    </row>
    <row r="92" spans="1:44" x14ac:dyDescent="0.25">
      <c r="A92" s="1" t="s">
        <v>4568</v>
      </c>
      <c r="B92" s="99">
        <v>44211</v>
      </c>
      <c r="C92" s="1" t="s">
        <v>13954</v>
      </c>
      <c r="D92" s="14">
        <v>15.4</v>
      </c>
      <c r="E92" s="1" t="s">
        <v>29638</v>
      </c>
      <c r="F92" s="99">
        <v>44104</v>
      </c>
      <c r="G92" s="1" t="s">
        <v>13961</v>
      </c>
      <c r="H92" s="14">
        <v>0.56999999999999995</v>
      </c>
      <c r="I92" s="14">
        <v>0.28999999999999998</v>
      </c>
      <c r="J92" s="14">
        <v>9.86</v>
      </c>
      <c r="K92" s="14">
        <v>-20.239999999999998</v>
      </c>
      <c r="L92" s="14">
        <v>0.18</v>
      </c>
      <c r="M92" s="14">
        <v>-33.36</v>
      </c>
      <c r="N92" s="14">
        <v>4.04</v>
      </c>
      <c r="O92" s="14">
        <v>-0.66</v>
      </c>
      <c r="P92" s="14">
        <v>-86.05</v>
      </c>
      <c r="Q92" s="14">
        <v>14.25</v>
      </c>
      <c r="R92" s="14">
        <v>0.74</v>
      </c>
      <c r="S92" s="14">
        <v>25.43</v>
      </c>
      <c r="T92" s="14">
        <v>-52.21</v>
      </c>
      <c r="U92" s="14">
        <v>0.47</v>
      </c>
      <c r="V92" s="1" t="s">
        <v>19335</v>
      </c>
      <c r="W92" s="1" t="s">
        <v>19336</v>
      </c>
      <c r="X92" s="1" t="s">
        <v>19337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4.3099999999999999E-2</v>
      </c>
      <c r="AF92" s="14">
        <v>72</v>
      </c>
      <c r="AG92" s="14">
        <v>296</v>
      </c>
      <c r="AH92" s="14">
        <v>196</v>
      </c>
      <c r="AI92" s="1" t="s">
        <v>29369</v>
      </c>
      <c r="AJ92" s="1" t="s">
        <v>29639</v>
      </c>
      <c r="AK92" s="49">
        <v>-1.71</v>
      </c>
      <c r="AL92" s="49">
        <v>27.03</v>
      </c>
      <c r="AM92" s="1"/>
      <c r="AN92" s="1"/>
      <c r="AO92" s="1"/>
      <c r="AP92"/>
      <c r="AQ92" t="s">
        <v>14313</v>
      </c>
      <c r="AR92"/>
    </row>
    <row r="93" spans="1:44" x14ac:dyDescent="0.25">
      <c r="A93" s="1" t="s">
        <v>7068</v>
      </c>
      <c r="B93" s="99">
        <v>44211</v>
      </c>
      <c r="C93" s="1" t="s">
        <v>13954</v>
      </c>
      <c r="D93" s="14">
        <v>18.8</v>
      </c>
      <c r="E93" s="1" t="s">
        <v>29640</v>
      </c>
      <c r="F93" s="99">
        <v>44104</v>
      </c>
      <c r="G93" s="1" t="s">
        <v>13960</v>
      </c>
      <c r="H93" s="14">
        <v>1.08</v>
      </c>
      <c r="I93" s="14">
        <v>0.79</v>
      </c>
      <c r="J93" s="14">
        <v>4.8</v>
      </c>
      <c r="K93" s="14">
        <v>5.7</v>
      </c>
      <c r="L93" s="14">
        <v>0.37</v>
      </c>
      <c r="M93" s="14">
        <v>5.23</v>
      </c>
      <c r="N93" s="14">
        <v>7.37</v>
      </c>
      <c r="O93" s="14">
        <v>-0.88</v>
      </c>
      <c r="P93" s="14">
        <v>10</v>
      </c>
      <c r="Q93" s="14">
        <v>7.35</v>
      </c>
      <c r="R93" s="14">
        <v>1.51</v>
      </c>
      <c r="S93" s="14">
        <v>9.18</v>
      </c>
      <c r="T93" s="14">
        <v>10.89</v>
      </c>
      <c r="U93" s="14">
        <v>0.7</v>
      </c>
      <c r="V93" s="1" t="s">
        <v>14517</v>
      </c>
      <c r="W93" s="1" t="s">
        <v>15281</v>
      </c>
      <c r="X93" s="1" t="s">
        <v>15297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1.2200000000000001E-2</v>
      </c>
      <c r="AF93" s="14">
        <v>50</v>
      </c>
      <c r="AG93" s="14">
        <v>288</v>
      </c>
      <c r="AH93" s="14">
        <v>188</v>
      </c>
      <c r="AI93" s="1" t="s">
        <v>29641</v>
      </c>
      <c r="AJ93" s="1" t="s">
        <v>29642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14314</v>
      </c>
      <c r="AR93">
        <v>0.51727659574468099</v>
      </c>
    </row>
    <row r="94" spans="1:44" x14ac:dyDescent="0.25">
      <c r="A94" s="1" t="s">
        <v>4576</v>
      </c>
      <c r="B94" s="99">
        <v>44211</v>
      </c>
      <c r="C94" s="1" t="s">
        <v>13954</v>
      </c>
      <c r="D94" s="14">
        <v>49.39</v>
      </c>
      <c r="E94" s="1" t="s">
        <v>29643</v>
      </c>
      <c r="F94" s="99">
        <v>44104</v>
      </c>
      <c r="G94" s="1" t="s">
        <v>13966</v>
      </c>
      <c r="H94" s="14">
        <v>2.76</v>
      </c>
      <c r="I94" s="14">
        <v>2.2999999999999998</v>
      </c>
      <c r="J94" s="14">
        <v>77.819999999999993</v>
      </c>
      <c r="K94" s="14">
        <v>224.59</v>
      </c>
      <c r="L94" s="14">
        <v>1.06</v>
      </c>
      <c r="M94" s="14">
        <v>81.89</v>
      </c>
      <c r="N94" s="14">
        <v>28.51</v>
      </c>
      <c r="O94" s="14">
        <v>-3.3</v>
      </c>
      <c r="P94" s="14">
        <v>97.04</v>
      </c>
      <c r="Q94" s="14">
        <v>25.4</v>
      </c>
      <c r="R94" s="14">
        <v>2.72</v>
      </c>
      <c r="S94" s="14">
        <v>92.22</v>
      </c>
      <c r="T94" s="14">
        <v>266.14999999999998</v>
      </c>
      <c r="U94" s="14">
        <v>1.25</v>
      </c>
      <c r="V94" s="1" t="s">
        <v>20076</v>
      </c>
      <c r="W94" s="1" t="s">
        <v>20077</v>
      </c>
      <c r="X94" s="1" t="s">
        <v>20078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29644</v>
      </c>
      <c r="AJ94" s="1" t="s">
        <v>29645</v>
      </c>
      <c r="AK94" s="49">
        <v>-0.59</v>
      </c>
      <c r="AL94" s="49">
        <v>17.91</v>
      </c>
      <c r="AM94" s="1"/>
      <c r="AN94" s="1"/>
      <c r="AO94" s="1"/>
      <c r="AP94"/>
      <c r="AQ94" t="s">
        <v>14313</v>
      </c>
      <c r="AR94"/>
    </row>
    <row r="95" spans="1:44" x14ac:dyDescent="0.25">
      <c r="A95" s="1" t="s">
        <v>4614</v>
      </c>
      <c r="B95" s="99">
        <v>44211</v>
      </c>
      <c r="C95" s="1" t="s">
        <v>13954</v>
      </c>
      <c r="D95" s="14">
        <v>15.05</v>
      </c>
      <c r="E95" s="1" t="s">
        <v>29646</v>
      </c>
      <c r="F95" s="99">
        <v>44104</v>
      </c>
      <c r="G95" s="1" t="s">
        <v>13967</v>
      </c>
      <c r="H95" s="14">
        <v>6.62</v>
      </c>
      <c r="I95" s="14">
        <v>4.51</v>
      </c>
      <c r="J95" s="14">
        <v>58.1</v>
      </c>
      <c r="K95" s="14">
        <v>61.89</v>
      </c>
      <c r="L95" s="14">
        <v>3.93</v>
      </c>
      <c r="M95" s="14">
        <v>16.22</v>
      </c>
      <c r="N95" s="14">
        <v>17.55</v>
      </c>
      <c r="O95" s="14">
        <v>27.81</v>
      </c>
      <c r="P95" s="14">
        <v>14.48</v>
      </c>
      <c r="Q95" s="14">
        <v>13.82</v>
      </c>
      <c r="R95" s="14">
        <v>4.0199999999999996</v>
      </c>
      <c r="S95" s="14">
        <v>51.87</v>
      </c>
      <c r="T95" s="14">
        <v>55.25</v>
      </c>
      <c r="U95" s="14">
        <v>3.51</v>
      </c>
      <c r="V95" s="1" t="s">
        <v>16692</v>
      </c>
      <c r="W95" s="1" t="s">
        <v>16693</v>
      </c>
      <c r="X95" s="1" t="s">
        <v>16694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3.3599999999999998E-2</v>
      </c>
      <c r="AF95" s="14">
        <v>94</v>
      </c>
      <c r="AG95" s="14">
        <v>165</v>
      </c>
      <c r="AH95" s="14">
        <v>65</v>
      </c>
      <c r="AI95" s="1" t="s">
        <v>29647</v>
      </c>
      <c r="AJ95" s="1" t="s">
        <v>29648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14313</v>
      </c>
      <c r="AR95">
        <v>-0.61631229235880403</v>
      </c>
    </row>
    <row r="96" spans="1:44" x14ac:dyDescent="0.25">
      <c r="A96" s="1" t="s">
        <v>13987</v>
      </c>
      <c r="B96" s="99">
        <v>44211</v>
      </c>
      <c r="C96" s="1" t="s">
        <v>13954</v>
      </c>
      <c r="D96" s="14">
        <v>2.4700000000000002</v>
      </c>
      <c r="E96" s="1" t="s">
        <v>29649</v>
      </c>
      <c r="F96" s="99">
        <v>44104</v>
      </c>
      <c r="G96" s="1" t="s">
        <v>13965</v>
      </c>
      <c r="H96" s="14">
        <v>2.4500000000000002</v>
      </c>
      <c r="I96" s="14">
        <v>0.78</v>
      </c>
      <c r="J96" s="14">
        <v>2.87</v>
      </c>
      <c r="K96" s="14">
        <v>-4.97</v>
      </c>
      <c r="L96" s="14">
        <v>0.2</v>
      </c>
      <c r="M96" s="14">
        <v>-17.55</v>
      </c>
      <c r="N96" s="14">
        <v>2.4300000000000002</v>
      </c>
      <c r="O96" s="14">
        <v>-0.3</v>
      </c>
      <c r="P96" s="14">
        <v>-43.02</v>
      </c>
      <c r="Q96" s="14">
        <v>5.97</v>
      </c>
      <c r="R96" s="14">
        <v>1.91</v>
      </c>
      <c r="S96" s="14">
        <v>7.04</v>
      </c>
      <c r="T96" s="14">
        <v>-12.18</v>
      </c>
      <c r="U96" s="14">
        <v>0.5</v>
      </c>
      <c r="V96" s="1" t="s">
        <v>20079</v>
      </c>
      <c r="W96" s="1" t="s">
        <v>20080</v>
      </c>
      <c r="X96" s="1" t="s">
        <v>20081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29650</v>
      </c>
      <c r="AJ96" s="1" t="s">
        <v>29651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14313</v>
      </c>
      <c r="AR96"/>
    </row>
    <row r="97" spans="1:44" x14ac:dyDescent="0.25">
      <c r="A97" s="1" t="s">
        <v>14716</v>
      </c>
      <c r="B97" s="99">
        <v>44211</v>
      </c>
      <c r="C97" s="1" t="s">
        <v>13955</v>
      </c>
      <c r="D97" s="14">
        <v>2.96</v>
      </c>
      <c r="E97" s="1" t="s">
        <v>29652</v>
      </c>
      <c r="F97" s="99">
        <v>44104</v>
      </c>
      <c r="G97" s="1" t="s">
        <v>13965</v>
      </c>
      <c r="H97" s="14">
        <v>2.94</v>
      </c>
      <c r="I97" s="14">
        <v>0.93</v>
      </c>
      <c r="J97" s="14">
        <v>3.44</v>
      </c>
      <c r="K97" s="14">
        <v>-5.95</v>
      </c>
      <c r="L97" s="14">
        <v>0.24</v>
      </c>
      <c r="M97" s="14">
        <v>-21.03</v>
      </c>
      <c r="N97" s="14">
        <v>2.92</v>
      </c>
      <c r="O97" s="14">
        <v>-0.36</v>
      </c>
      <c r="P97" s="14">
        <v>-43.02</v>
      </c>
      <c r="Q97" s="14">
        <v>5.97</v>
      </c>
      <c r="R97" s="14">
        <v>1.91</v>
      </c>
      <c r="S97" s="14">
        <v>7.04</v>
      </c>
      <c r="T97" s="14">
        <v>-12.18</v>
      </c>
      <c r="U97" s="14">
        <v>0.5</v>
      </c>
      <c r="V97" s="1" t="s">
        <v>20079</v>
      </c>
      <c r="W97" s="1" t="s">
        <v>20080</v>
      </c>
      <c r="X97" s="1" t="s">
        <v>20081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29650</v>
      </c>
      <c r="AJ97" s="1" t="s">
        <v>29651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14313</v>
      </c>
      <c r="AR97"/>
    </row>
    <row r="98" spans="1:44" x14ac:dyDescent="0.25">
      <c r="A98" s="1" t="s">
        <v>13988</v>
      </c>
      <c r="B98" s="99">
        <v>44211</v>
      </c>
      <c r="C98" s="1" t="s">
        <v>13954</v>
      </c>
      <c r="D98" s="14">
        <v>42.14</v>
      </c>
      <c r="E98" s="1" t="s">
        <v>29653</v>
      </c>
      <c r="F98" s="99">
        <v>44104</v>
      </c>
      <c r="G98" s="1" t="s">
        <v>13960</v>
      </c>
      <c r="H98" s="14">
        <v>2191.8000000000002</v>
      </c>
      <c r="I98" s="14">
        <v>8.14</v>
      </c>
      <c r="J98" s="14">
        <v>42.67</v>
      </c>
      <c r="K98" s="14">
        <v>64.069999999999993</v>
      </c>
      <c r="L98" s="14">
        <v>932.32</v>
      </c>
      <c r="M98" s="14">
        <v>21.38</v>
      </c>
      <c r="N98" s="14">
        <v>4880.5</v>
      </c>
      <c r="O98" s="14">
        <v>-2762.99</v>
      </c>
      <c r="P98" s="14">
        <v>21.39</v>
      </c>
      <c r="Q98" s="14">
        <v>14.41</v>
      </c>
      <c r="R98" s="14">
        <v>8.14</v>
      </c>
      <c r="S98" s="14">
        <v>42.68</v>
      </c>
      <c r="T98" s="14">
        <v>64.09</v>
      </c>
      <c r="U98" s="14">
        <v>932.64</v>
      </c>
      <c r="V98" s="1" t="s">
        <v>19338</v>
      </c>
      <c r="W98" s="1" t="s">
        <v>19339</v>
      </c>
      <c r="X98" s="1" t="s">
        <v>19340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29654</v>
      </c>
      <c r="AJ98" s="1" t="s">
        <v>29654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14313</v>
      </c>
      <c r="AR98">
        <v>-0.99343616516374</v>
      </c>
    </row>
    <row r="99" spans="1:44" x14ac:dyDescent="0.25">
      <c r="A99" s="1" t="s">
        <v>4617</v>
      </c>
      <c r="B99" s="99">
        <v>44211</v>
      </c>
      <c r="C99" s="1" t="s">
        <v>13954</v>
      </c>
      <c r="D99" s="14">
        <v>76.42</v>
      </c>
      <c r="E99" s="1" t="s">
        <v>29655</v>
      </c>
      <c r="F99" s="99">
        <v>44104</v>
      </c>
      <c r="G99" s="1" t="s">
        <v>13966</v>
      </c>
      <c r="H99" s="14">
        <v>1.26</v>
      </c>
      <c r="I99" s="14">
        <v>0.26</v>
      </c>
      <c r="J99" s="14">
        <v>5.69</v>
      </c>
      <c r="K99" s="14">
        <v>6.9</v>
      </c>
      <c r="L99" s="14">
        <v>0.32</v>
      </c>
      <c r="M99" s="14">
        <v>7.26</v>
      </c>
      <c r="N99" s="14">
        <v>-9.6199999999999992</v>
      </c>
      <c r="O99" s="14">
        <v>-0.78</v>
      </c>
      <c r="P99" s="14">
        <v>10.85</v>
      </c>
      <c r="Q99" s="14">
        <v>5.92</v>
      </c>
      <c r="R99" s="14">
        <v>0.39</v>
      </c>
      <c r="S99" s="14">
        <v>8.5</v>
      </c>
      <c r="T99" s="14">
        <v>10.31</v>
      </c>
      <c r="U99" s="14">
        <v>0.48</v>
      </c>
      <c r="V99" s="1" t="s">
        <v>14522</v>
      </c>
      <c r="W99" s="1" t="s">
        <v>16717</v>
      </c>
      <c r="X99" s="1" t="s">
        <v>16718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7.6E-3</v>
      </c>
      <c r="AF99" s="14">
        <v>150</v>
      </c>
      <c r="AG99" s="14">
        <v>389</v>
      </c>
      <c r="AH99" s="14">
        <v>289</v>
      </c>
      <c r="AI99" s="1" t="s">
        <v>29656</v>
      </c>
      <c r="AJ99" s="1" t="s">
        <v>29657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14313</v>
      </c>
      <c r="AR99">
        <v>-0.16636220884585201</v>
      </c>
    </row>
    <row r="100" spans="1:44" x14ac:dyDescent="0.25">
      <c r="A100" s="1" t="s">
        <v>4729</v>
      </c>
      <c r="B100" s="99">
        <v>44211</v>
      </c>
      <c r="C100" s="1" t="s">
        <v>13954</v>
      </c>
      <c r="D100" s="14">
        <v>28.81</v>
      </c>
      <c r="E100" s="1" t="s">
        <v>29658</v>
      </c>
      <c r="F100" s="99">
        <v>44104</v>
      </c>
      <c r="G100" s="1" t="s">
        <v>13964</v>
      </c>
      <c r="H100" s="14">
        <v>1.5</v>
      </c>
      <c r="I100" s="14">
        <v>1.35</v>
      </c>
      <c r="J100" s="14">
        <v>2.66</v>
      </c>
      <c r="K100" s="14">
        <v>3.56</v>
      </c>
      <c r="L100" s="14">
        <v>0.39</v>
      </c>
      <c r="M100" s="14">
        <v>-88.36</v>
      </c>
      <c r="N100" s="14">
        <v>34.36</v>
      </c>
      <c r="O100" s="14">
        <v>-0.67</v>
      </c>
      <c r="P100" s="14">
        <v>-175.28</v>
      </c>
      <c r="Q100" s="14">
        <v>12.1</v>
      </c>
      <c r="R100" s="14">
        <v>2.67</v>
      </c>
      <c r="S100" s="14">
        <v>5.28</v>
      </c>
      <c r="T100" s="14">
        <v>7.06</v>
      </c>
      <c r="U100" s="14">
        <v>0.77</v>
      </c>
      <c r="V100" s="1" t="s">
        <v>16695</v>
      </c>
      <c r="W100" s="1" t="s">
        <v>16696</v>
      </c>
      <c r="X100" s="1" t="s">
        <v>14316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8.3000000000000001E-3</v>
      </c>
      <c r="AF100" s="14">
        <v>30</v>
      </c>
      <c r="AG100" s="14">
        <v>337</v>
      </c>
      <c r="AH100" s="14">
        <v>237</v>
      </c>
      <c r="AI100" s="1" t="s">
        <v>29659</v>
      </c>
      <c r="AJ100" s="1" t="s">
        <v>29660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14313</v>
      </c>
      <c r="AR100"/>
    </row>
    <row r="101" spans="1:44" x14ac:dyDescent="0.25">
      <c r="A101" s="1" t="s">
        <v>26</v>
      </c>
      <c r="B101" s="99">
        <v>44211</v>
      </c>
      <c r="C101" s="1" t="s">
        <v>13955</v>
      </c>
      <c r="D101" s="14">
        <v>28.12</v>
      </c>
      <c r="E101" s="1" t="s">
        <v>20008</v>
      </c>
      <c r="F101" s="99">
        <v>44104</v>
      </c>
      <c r="G101" s="1" t="s">
        <v>13964</v>
      </c>
      <c r="H101" s="14">
        <v>1.47</v>
      </c>
      <c r="I101" s="14">
        <v>1.32</v>
      </c>
      <c r="J101" s="14">
        <v>2.6</v>
      </c>
      <c r="K101" s="14">
        <v>3.47</v>
      </c>
      <c r="L101" s="14">
        <v>0.38</v>
      </c>
      <c r="M101" s="14">
        <v>-86.25</v>
      </c>
      <c r="N101" s="14">
        <v>33.54</v>
      </c>
      <c r="O101" s="14">
        <v>-0.65</v>
      </c>
      <c r="P101" s="14">
        <v>-175.28</v>
      </c>
      <c r="Q101" s="14">
        <v>12.1</v>
      </c>
      <c r="R101" s="14">
        <v>2.67</v>
      </c>
      <c r="S101" s="14">
        <v>5.28</v>
      </c>
      <c r="T101" s="14">
        <v>7.06</v>
      </c>
      <c r="U101" s="14">
        <v>0.77</v>
      </c>
      <c r="V101" s="1" t="s">
        <v>16695</v>
      </c>
      <c r="W101" s="1" t="s">
        <v>16696</v>
      </c>
      <c r="X101" s="1" t="s">
        <v>14316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0</v>
      </c>
      <c r="AF101" s="14">
        <v>30</v>
      </c>
      <c r="AG101" s="14">
        <v>337</v>
      </c>
      <c r="AH101" s="14">
        <v>237</v>
      </c>
      <c r="AI101" s="1" t="s">
        <v>29659</v>
      </c>
      <c r="AJ101" s="1" t="s">
        <v>29660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14313</v>
      </c>
      <c r="AR101"/>
    </row>
    <row r="102" spans="1:44" x14ac:dyDescent="0.25">
      <c r="A102" s="1" t="s">
        <v>9694</v>
      </c>
      <c r="B102" s="99">
        <v>44211</v>
      </c>
      <c r="C102" s="1" t="s">
        <v>13954</v>
      </c>
      <c r="D102" s="14">
        <v>74.28</v>
      </c>
      <c r="E102" s="1" t="s">
        <v>29661</v>
      </c>
      <c r="F102" s="99">
        <v>44104</v>
      </c>
      <c r="G102" s="1" t="s">
        <v>13964</v>
      </c>
      <c r="H102" s="14">
        <v>4.26</v>
      </c>
      <c r="I102" s="14">
        <v>6.85</v>
      </c>
      <c r="J102" s="14">
        <v>9.2100000000000009</v>
      </c>
      <c r="K102" s="14">
        <v>11.86</v>
      </c>
      <c r="L102" s="14">
        <v>1.54</v>
      </c>
      <c r="M102" s="14">
        <v>11.95</v>
      </c>
      <c r="N102" s="14">
        <v>-27.12</v>
      </c>
      <c r="O102" s="14">
        <v>-3.79</v>
      </c>
      <c r="P102" s="14">
        <v>14.55</v>
      </c>
      <c r="Q102" s="14">
        <v>7.81</v>
      </c>
      <c r="R102" s="14">
        <v>8.34</v>
      </c>
      <c r="S102" s="14">
        <v>11.21</v>
      </c>
      <c r="T102" s="14">
        <v>14.43</v>
      </c>
      <c r="U102" s="14">
        <v>1.87</v>
      </c>
      <c r="V102" s="1" t="s">
        <v>21281</v>
      </c>
      <c r="W102" s="1" t="s">
        <v>21282</v>
      </c>
      <c r="X102" s="1" t="s">
        <v>21283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29662</v>
      </c>
      <c r="AJ102" s="1" t="s">
        <v>29663</v>
      </c>
      <c r="AK102" s="49">
        <v>3.58</v>
      </c>
      <c r="AL102" s="49">
        <v>17.420000000000002</v>
      </c>
      <c r="AM102" s="1"/>
      <c r="AN102" s="1"/>
      <c r="AO102" s="1"/>
      <c r="AP102">
        <v>37.459099999999999</v>
      </c>
      <c r="AQ102" t="s">
        <v>14313</v>
      </c>
      <c r="AR102">
        <v>-0.49570409262250997</v>
      </c>
    </row>
    <row r="103" spans="1:44" x14ac:dyDescent="0.25">
      <c r="A103" s="1" t="s">
        <v>5290</v>
      </c>
      <c r="B103" s="99">
        <v>44211</v>
      </c>
      <c r="C103" s="1" t="s">
        <v>13954</v>
      </c>
      <c r="D103" s="14">
        <v>49.56</v>
      </c>
      <c r="E103" s="1" t="s">
        <v>29664</v>
      </c>
      <c r="F103" s="99">
        <v>44104</v>
      </c>
      <c r="G103" s="1" t="s">
        <v>13959</v>
      </c>
      <c r="H103" s="14">
        <v>1.81</v>
      </c>
      <c r="I103" s="14">
        <v>0.88</v>
      </c>
      <c r="J103" s="14">
        <v>6.17</v>
      </c>
      <c r="K103" s="14">
        <v>6.61</v>
      </c>
      <c r="L103" s="14">
        <v>0.46</v>
      </c>
      <c r="M103" s="14">
        <v>9.61</v>
      </c>
      <c r="N103" s="14">
        <v>2.1800000000000002</v>
      </c>
      <c r="O103" s="14">
        <v>26.67</v>
      </c>
      <c r="P103" s="14">
        <v>1.66</v>
      </c>
      <c r="Q103" s="14">
        <v>1.45</v>
      </c>
      <c r="R103" s="14">
        <v>0.15</v>
      </c>
      <c r="S103" s="14">
        <v>1.06</v>
      </c>
      <c r="T103" s="14">
        <v>1.1399999999999999</v>
      </c>
      <c r="U103" s="14">
        <v>0.08</v>
      </c>
      <c r="V103" s="1" t="s">
        <v>16726</v>
      </c>
      <c r="W103" s="1" t="s">
        <v>19372</v>
      </c>
      <c r="X103" s="1" t="s">
        <v>19373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4.3200000000000002E-2</v>
      </c>
      <c r="AF103" s="14">
        <v>56</v>
      </c>
      <c r="AG103" s="14">
        <v>389</v>
      </c>
      <c r="AH103" s="14">
        <v>289</v>
      </c>
      <c r="AI103" s="1" t="s">
        <v>29366</v>
      </c>
      <c r="AJ103" s="1" t="s">
        <v>20100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14314</v>
      </c>
      <c r="AR103">
        <v>0.13355326876513299</v>
      </c>
    </row>
    <row r="104" spans="1:44" x14ac:dyDescent="0.25">
      <c r="A104" s="1" t="s">
        <v>14720</v>
      </c>
      <c r="B104" s="99">
        <v>44211</v>
      </c>
      <c r="C104" s="1" t="s">
        <v>13954</v>
      </c>
      <c r="D104" s="14">
        <v>6.74</v>
      </c>
      <c r="E104" s="1" t="s">
        <v>29665</v>
      </c>
      <c r="F104" s="99">
        <v>44104</v>
      </c>
      <c r="G104" s="1" t="s">
        <v>13962</v>
      </c>
      <c r="H104" s="14">
        <v>2.5299999999999998</v>
      </c>
      <c r="I104" s="14">
        <v>0.87</v>
      </c>
      <c r="J104" s="14">
        <v>6.57</v>
      </c>
      <c r="K104" s="14">
        <v>17.25</v>
      </c>
      <c r="L104" s="14">
        <v>0.53</v>
      </c>
      <c r="M104" s="14">
        <v>14.41</v>
      </c>
      <c r="N104" s="14">
        <v>8.65</v>
      </c>
      <c r="O104" s="14">
        <v>-1.5</v>
      </c>
      <c r="P104" s="14">
        <v>20.62</v>
      </c>
      <c r="Q104" s="14">
        <v>11.68</v>
      </c>
      <c r="R104" s="14">
        <v>1.24</v>
      </c>
      <c r="S104" s="14">
        <v>9.41</v>
      </c>
      <c r="T104" s="14">
        <v>24.69</v>
      </c>
      <c r="U104" s="14">
        <v>0.76</v>
      </c>
      <c r="V104" s="1" t="s">
        <v>20147</v>
      </c>
      <c r="W104" s="1" t="s">
        <v>20148</v>
      </c>
      <c r="X104" s="1" t="s">
        <v>20149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5.8999999999999999E-3</v>
      </c>
      <c r="AF104" s="14">
        <v>64</v>
      </c>
      <c r="AG104" s="14">
        <v>490</v>
      </c>
      <c r="AH104" s="14">
        <v>390</v>
      </c>
      <c r="AI104" s="1" t="s">
        <v>29420</v>
      </c>
      <c r="AJ104" s="1" t="s">
        <v>29666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14313</v>
      </c>
      <c r="AR104">
        <v>-7.4599406528189999E-2</v>
      </c>
    </row>
    <row r="105" spans="1:44" x14ac:dyDescent="0.25">
      <c r="A105" s="1" t="s">
        <v>5293</v>
      </c>
      <c r="B105" s="99">
        <v>44211</v>
      </c>
      <c r="C105" s="1" t="s">
        <v>13954</v>
      </c>
      <c r="D105" s="14">
        <v>33.229999999999997</v>
      </c>
      <c r="E105" s="1" t="s">
        <v>29667</v>
      </c>
      <c r="F105" s="99">
        <v>44104</v>
      </c>
      <c r="G105" s="1" t="s">
        <v>13967</v>
      </c>
      <c r="H105" s="14">
        <v>5.32</v>
      </c>
      <c r="I105" s="14">
        <v>4.6399999999999997</v>
      </c>
      <c r="J105" s="14">
        <v>10.06</v>
      </c>
      <c r="K105" s="14">
        <v>10.09</v>
      </c>
      <c r="L105" s="14">
        <v>2.4300000000000002</v>
      </c>
      <c r="M105" s="14">
        <v>15.49</v>
      </c>
      <c r="N105" s="14">
        <v>10.57</v>
      </c>
      <c r="O105" s="14">
        <v>-16.920000000000002</v>
      </c>
      <c r="P105" s="14">
        <v>16.07</v>
      </c>
      <c r="Q105" s="14">
        <v>9.8000000000000007</v>
      </c>
      <c r="R105" s="14">
        <v>4.82</v>
      </c>
      <c r="S105" s="14">
        <v>10.44</v>
      </c>
      <c r="T105" s="14">
        <v>10.47</v>
      </c>
      <c r="U105" s="14">
        <v>2.52</v>
      </c>
      <c r="V105" s="1" t="s">
        <v>21284</v>
      </c>
      <c r="W105" s="1" t="s">
        <v>21285</v>
      </c>
      <c r="X105" s="1" t="s">
        <v>21286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8.8000000000000005E-3</v>
      </c>
      <c r="AF105" s="14">
        <v>50</v>
      </c>
      <c r="AG105" s="14">
        <v>199</v>
      </c>
      <c r="AH105" s="14">
        <v>99</v>
      </c>
      <c r="AI105" s="1" t="s">
        <v>29668</v>
      </c>
      <c r="AJ105" s="1" t="s">
        <v>29669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14313</v>
      </c>
      <c r="AR105">
        <v>-0.57325308456214297</v>
      </c>
    </row>
    <row r="106" spans="1:44" x14ac:dyDescent="0.25">
      <c r="A106" s="1" t="s">
        <v>5373</v>
      </c>
      <c r="B106" s="99">
        <v>44211</v>
      </c>
      <c r="C106" s="1" t="s">
        <v>13954</v>
      </c>
      <c r="D106" s="14">
        <v>26.04</v>
      </c>
      <c r="E106" s="1" t="s">
        <v>29670</v>
      </c>
      <c r="F106" s="99">
        <v>44104</v>
      </c>
      <c r="G106" s="1" t="s">
        <v>13967</v>
      </c>
      <c r="H106" s="14">
        <v>10.18</v>
      </c>
      <c r="I106" s="14">
        <v>2.23</v>
      </c>
      <c r="J106" s="14">
        <v>46.13</v>
      </c>
      <c r="K106" s="14">
        <v>65.92</v>
      </c>
      <c r="L106" s="14">
        <v>3.3</v>
      </c>
      <c r="M106" s="14">
        <v>49.05</v>
      </c>
      <c r="N106" s="14">
        <v>19.84</v>
      </c>
      <c r="O106" s="14">
        <v>-17.489999999999998</v>
      </c>
      <c r="P106" s="14">
        <v>50.34</v>
      </c>
      <c r="Q106" s="14">
        <v>22.93</v>
      </c>
      <c r="R106" s="14">
        <v>2.29</v>
      </c>
      <c r="S106" s="14">
        <v>47.34</v>
      </c>
      <c r="T106" s="14">
        <v>67.650000000000006</v>
      </c>
      <c r="U106" s="14">
        <v>3.38</v>
      </c>
      <c r="V106" s="1" t="s">
        <v>16697</v>
      </c>
      <c r="W106" s="1" t="s">
        <v>16698</v>
      </c>
      <c r="X106" s="1" t="s">
        <v>16699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5.0000000000000001E-3</v>
      </c>
      <c r="AF106" s="14">
        <v>151</v>
      </c>
      <c r="AG106" s="14">
        <v>311</v>
      </c>
      <c r="AH106" s="14">
        <v>211</v>
      </c>
      <c r="AI106" s="1" t="s">
        <v>29671</v>
      </c>
      <c r="AJ106" s="1" t="s">
        <v>29672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14313</v>
      </c>
      <c r="AR106">
        <v>-0.85427419354838696</v>
      </c>
    </row>
    <row r="107" spans="1:44" x14ac:dyDescent="0.25">
      <c r="A107" s="1" t="s">
        <v>5422</v>
      </c>
      <c r="B107" s="99">
        <v>44211</v>
      </c>
      <c r="C107" s="1" t="s">
        <v>13954</v>
      </c>
      <c r="D107" s="14">
        <v>21.21</v>
      </c>
      <c r="E107" s="1" t="s">
        <v>29673</v>
      </c>
      <c r="F107" s="99">
        <v>44104</v>
      </c>
      <c r="G107" s="1" t="s">
        <v>13962</v>
      </c>
      <c r="H107" s="14">
        <v>2.57</v>
      </c>
      <c r="I107" s="14">
        <v>5.64</v>
      </c>
      <c r="J107" s="14">
        <v>12.3</v>
      </c>
      <c r="K107" s="14">
        <v>60.58</v>
      </c>
      <c r="L107" s="14">
        <v>0.84</v>
      </c>
      <c r="M107" s="14">
        <v>18.98</v>
      </c>
      <c r="N107" s="14">
        <v>5.47</v>
      </c>
      <c r="O107" s="14">
        <v>-1.99</v>
      </c>
      <c r="P107" s="14">
        <v>25.05</v>
      </c>
      <c r="Q107" s="14">
        <v>13.65</v>
      </c>
      <c r="R107" s="14">
        <v>7.45</v>
      </c>
      <c r="S107" s="14">
        <v>16.239999999999998</v>
      </c>
      <c r="T107" s="14">
        <v>79.959999999999994</v>
      </c>
      <c r="U107" s="14">
        <v>1.1100000000000001</v>
      </c>
      <c r="V107" s="1" t="s">
        <v>20082</v>
      </c>
      <c r="W107" s="1" t="s">
        <v>20083</v>
      </c>
      <c r="X107" s="1" t="s">
        <v>20084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29674</v>
      </c>
      <c r="AJ107" s="1" t="s">
        <v>29675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14313</v>
      </c>
      <c r="AR107">
        <v>-0.66621876473361596</v>
      </c>
    </row>
    <row r="108" spans="1:44" x14ac:dyDescent="0.25">
      <c r="A108" s="1" t="s">
        <v>5518</v>
      </c>
      <c r="B108" s="99">
        <v>44211</v>
      </c>
      <c r="C108" s="1" t="s">
        <v>13955</v>
      </c>
      <c r="D108" s="14">
        <v>15.16</v>
      </c>
      <c r="E108" s="1" t="s">
        <v>29676</v>
      </c>
      <c r="F108" s="99">
        <v>44104</v>
      </c>
      <c r="G108" s="1" t="s">
        <v>13962</v>
      </c>
      <c r="H108" s="14">
        <v>2.2799999999999998</v>
      </c>
      <c r="I108" s="14">
        <v>1.07</v>
      </c>
      <c r="J108" s="14">
        <v>6.04</v>
      </c>
      <c r="K108" s="14">
        <v>7.41</v>
      </c>
      <c r="L108" s="14">
        <v>0.66</v>
      </c>
      <c r="M108" s="14">
        <v>10.31</v>
      </c>
      <c r="N108" s="14">
        <v>2.1</v>
      </c>
      <c r="O108" s="14">
        <v>-5.81</v>
      </c>
      <c r="P108" s="14">
        <v>12.22</v>
      </c>
      <c r="Q108" s="14">
        <v>9.0500000000000007</v>
      </c>
      <c r="R108" s="14">
        <v>1.27</v>
      </c>
      <c r="S108" s="14">
        <v>7.16</v>
      </c>
      <c r="T108" s="14">
        <v>8.7899999999999991</v>
      </c>
      <c r="U108" s="14">
        <v>0.78</v>
      </c>
      <c r="V108" s="1" t="s">
        <v>20085</v>
      </c>
      <c r="W108" s="1" t="s">
        <v>20086</v>
      </c>
      <c r="X108" s="1" t="s">
        <v>20087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1.6E-2</v>
      </c>
      <c r="AF108" s="14">
        <v>69</v>
      </c>
      <c r="AG108" s="14">
        <v>318</v>
      </c>
      <c r="AH108" s="14">
        <v>218</v>
      </c>
      <c r="AI108" s="1" t="s">
        <v>19382</v>
      </c>
      <c r="AJ108" s="1" t="s">
        <v>29677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14313</v>
      </c>
      <c r="AR108">
        <v>-0.274366754617414</v>
      </c>
    </row>
    <row r="109" spans="1:44" x14ac:dyDescent="0.25">
      <c r="A109" s="1" t="s">
        <v>5523</v>
      </c>
      <c r="B109" s="99">
        <v>44211</v>
      </c>
      <c r="C109" s="1" t="s">
        <v>13954</v>
      </c>
      <c r="D109" s="14">
        <v>70.709999999999994</v>
      </c>
      <c r="E109" s="1" t="s">
        <v>29678</v>
      </c>
      <c r="F109" s="99">
        <v>44104</v>
      </c>
      <c r="G109" s="1" t="s">
        <v>13961</v>
      </c>
      <c r="H109" s="14">
        <v>9.3699999999999992</v>
      </c>
      <c r="I109" s="14">
        <v>5.17</v>
      </c>
      <c r="J109" s="14">
        <v>-54.31</v>
      </c>
      <c r="K109" s="14">
        <v>-50.44</v>
      </c>
      <c r="L109" s="14">
        <v>2.7</v>
      </c>
      <c r="M109" s="14">
        <v>34.19</v>
      </c>
      <c r="N109" s="14">
        <v>16.510000000000002</v>
      </c>
      <c r="O109" s="14">
        <v>-6.52</v>
      </c>
      <c r="P109" s="14">
        <v>38.46</v>
      </c>
      <c r="Q109" s="14">
        <v>25.73</v>
      </c>
      <c r="R109" s="14">
        <v>5.82</v>
      </c>
      <c r="S109" s="14">
        <v>-61.1</v>
      </c>
      <c r="T109" s="14">
        <v>-56.74</v>
      </c>
      <c r="U109" s="14">
        <v>3.04</v>
      </c>
      <c r="V109" s="1" t="s">
        <v>16700</v>
      </c>
      <c r="W109" s="1" t="s">
        <v>16701</v>
      </c>
      <c r="X109" s="1" t="s">
        <v>16702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4.8999999999999998E-3</v>
      </c>
      <c r="AF109" s="14">
        <v>56</v>
      </c>
      <c r="AG109" s="14">
        <v>336</v>
      </c>
      <c r="AH109" s="14">
        <v>236</v>
      </c>
      <c r="AI109" s="1" t="s">
        <v>29679</v>
      </c>
      <c r="AJ109" s="1" t="s">
        <v>29680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14313</v>
      </c>
      <c r="AR109">
        <v>-0.80233347475604599</v>
      </c>
    </row>
    <row r="110" spans="1:44" x14ac:dyDescent="0.25">
      <c r="A110" s="1" t="s">
        <v>5634</v>
      </c>
      <c r="B110" s="99">
        <v>44211</v>
      </c>
      <c r="C110" s="1" t="s">
        <v>13956</v>
      </c>
      <c r="D110" s="14">
        <v>43.7</v>
      </c>
      <c r="E110" s="1" t="s">
        <v>29681</v>
      </c>
      <c r="F110" s="99">
        <v>44104</v>
      </c>
      <c r="G110" s="1" t="s">
        <v>13959</v>
      </c>
      <c r="H110" s="14">
        <v>1.58</v>
      </c>
      <c r="I110" s="14">
        <v>2.4300000000000002</v>
      </c>
      <c r="J110" s="14">
        <v>3.22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16492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1.6299999999999999E-2</v>
      </c>
      <c r="AF110" s="14">
        <v>8</v>
      </c>
      <c r="AG110" s="14">
        <v>806</v>
      </c>
      <c r="AH110" s="14">
        <v>706</v>
      </c>
      <c r="AI110" s="1" t="s">
        <v>29682</v>
      </c>
      <c r="AJ110" s="1"/>
      <c r="AK110" s="49">
        <v>4.0599999999999996</v>
      </c>
      <c r="AL110" s="49">
        <v>27.69</v>
      </c>
      <c r="AM110" s="1" t="s">
        <v>16727</v>
      </c>
      <c r="AN110" s="1" t="s">
        <v>16728</v>
      </c>
      <c r="AO110" s="1"/>
      <c r="AP110">
        <v>50.293999999999997</v>
      </c>
      <c r="AQ110" t="s">
        <v>14314</v>
      </c>
      <c r="AR110">
        <v>0.15089244851258601</v>
      </c>
    </row>
    <row r="111" spans="1:44" x14ac:dyDescent="0.25">
      <c r="A111" s="1" t="s">
        <v>5697</v>
      </c>
      <c r="B111" s="99">
        <v>44211</v>
      </c>
      <c r="C111" s="1" t="s">
        <v>13956</v>
      </c>
      <c r="D111" s="14">
        <v>23.76</v>
      </c>
      <c r="E111" s="1" t="s">
        <v>29683</v>
      </c>
      <c r="F111" s="99">
        <v>44104</v>
      </c>
      <c r="G111" s="1" t="s">
        <v>13960</v>
      </c>
      <c r="H111" s="14">
        <v>1.08</v>
      </c>
      <c r="I111" s="14">
        <v>1.46</v>
      </c>
      <c r="J111" s="14">
        <v>4.1500000000000004</v>
      </c>
      <c r="K111" s="14">
        <v>9.58</v>
      </c>
      <c r="L111" s="14">
        <v>0.55000000000000004</v>
      </c>
      <c r="M111" s="14">
        <v>4.32</v>
      </c>
      <c r="N111" s="14">
        <v>27.4</v>
      </c>
      <c r="O111" s="14">
        <v>-1.55</v>
      </c>
      <c r="P111" s="14">
        <v>5.99</v>
      </c>
      <c r="Q111" s="14">
        <v>4.9400000000000004</v>
      </c>
      <c r="R111" s="14">
        <v>2.0299999999999998</v>
      </c>
      <c r="S111" s="14">
        <v>5.76</v>
      </c>
      <c r="T111" s="14">
        <v>13.29</v>
      </c>
      <c r="U111" s="14">
        <v>0.76</v>
      </c>
      <c r="V111" s="1" t="s">
        <v>20150</v>
      </c>
      <c r="W111" s="1" t="s">
        <v>20151</v>
      </c>
      <c r="X111" s="1" t="s">
        <v>20152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4.1799999999999997E-2</v>
      </c>
      <c r="AF111" s="14">
        <v>40</v>
      </c>
      <c r="AG111" s="14">
        <v>195</v>
      </c>
      <c r="AH111" s="14">
        <v>95</v>
      </c>
      <c r="AI111" s="1" t="s">
        <v>29684</v>
      </c>
      <c r="AJ111" s="1" t="s">
        <v>29685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14314</v>
      </c>
      <c r="AR111">
        <v>0.77994528619528602</v>
      </c>
    </row>
    <row r="112" spans="1:44" x14ac:dyDescent="0.25">
      <c r="A112" s="1" t="s">
        <v>9696</v>
      </c>
      <c r="B112" s="99">
        <v>44211</v>
      </c>
      <c r="C112" s="1" t="s">
        <v>13954</v>
      </c>
      <c r="D112" s="14">
        <v>42.56</v>
      </c>
      <c r="E112" s="1" t="s">
        <v>29686</v>
      </c>
      <c r="F112" s="99">
        <v>44104</v>
      </c>
      <c r="G112" s="1" t="s">
        <v>13960</v>
      </c>
      <c r="H112" s="14">
        <v>1.34</v>
      </c>
      <c r="I112" s="14">
        <v>1.65</v>
      </c>
      <c r="J112" s="14">
        <v>5.75</v>
      </c>
      <c r="K112" s="14">
        <v>5.8</v>
      </c>
      <c r="L112" s="14">
        <v>0.61</v>
      </c>
      <c r="M112" s="14">
        <v>6.63</v>
      </c>
      <c r="N112" s="14">
        <v>94.61</v>
      </c>
      <c r="O112" s="14">
        <v>-1.35</v>
      </c>
      <c r="P112" s="14">
        <v>9.69</v>
      </c>
      <c r="Q112" s="14">
        <v>6.67</v>
      </c>
      <c r="R112" s="14">
        <v>2.42</v>
      </c>
      <c r="S112" s="14">
        <v>8.41</v>
      </c>
      <c r="T112" s="14">
        <v>8.49</v>
      </c>
      <c r="U112" s="14">
        <v>0.89</v>
      </c>
      <c r="V112" s="1" t="s">
        <v>20088</v>
      </c>
      <c r="W112" s="1" t="s">
        <v>20089</v>
      </c>
      <c r="X112" s="1" t="s">
        <v>20090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3.2300000000000002E-2</v>
      </c>
      <c r="AF112" s="14">
        <v>38</v>
      </c>
      <c r="AG112" s="14">
        <v>215</v>
      </c>
      <c r="AH112" s="14">
        <v>115</v>
      </c>
      <c r="AI112" s="1" t="s">
        <v>29687</v>
      </c>
      <c r="AJ112" s="1" t="s">
        <v>29688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14313</v>
      </c>
      <c r="AR112">
        <v>-0.16936090225563899</v>
      </c>
    </row>
    <row r="113" spans="1:44" x14ac:dyDescent="0.25">
      <c r="A113" s="1" t="s">
        <v>13991</v>
      </c>
      <c r="B113" s="99">
        <v>44211</v>
      </c>
      <c r="C113" s="1" t="s">
        <v>13954</v>
      </c>
      <c r="D113" s="14">
        <v>15.95</v>
      </c>
      <c r="E113" s="1" t="s">
        <v>29689</v>
      </c>
      <c r="F113" s="99">
        <v>44104</v>
      </c>
      <c r="G113" s="1" t="s">
        <v>13961</v>
      </c>
      <c r="H113" s="14">
        <v>1.54</v>
      </c>
      <c r="I113" s="14">
        <v>1.62</v>
      </c>
      <c r="J113" s="14">
        <v>11.31</v>
      </c>
      <c r="K113" s="14">
        <v>13.53</v>
      </c>
      <c r="L113" s="14">
        <v>0.7</v>
      </c>
      <c r="M113" s="14">
        <v>10.93</v>
      </c>
      <c r="N113" s="14">
        <v>2.79</v>
      </c>
      <c r="O113" s="14">
        <v>-3.98</v>
      </c>
      <c r="P113" s="14">
        <v>10.42</v>
      </c>
      <c r="Q113" s="14">
        <v>5.44</v>
      </c>
      <c r="R113" s="14">
        <v>1.54</v>
      </c>
      <c r="S113" s="14">
        <v>10.78</v>
      </c>
      <c r="T113" s="14">
        <v>12.9</v>
      </c>
      <c r="U113" s="14">
        <v>0.67</v>
      </c>
      <c r="V113" s="1" t="s">
        <v>20153</v>
      </c>
      <c r="W113" s="1" t="s">
        <v>20154</v>
      </c>
      <c r="X113" s="1" t="s">
        <v>20155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1.29E-2</v>
      </c>
      <c r="AF113" s="14">
        <v>47</v>
      </c>
      <c r="AG113" s="14">
        <v>205</v>
      </c>
      <c r="AH113" s="14">
        <v>105</v>
      </c>
      <c r="AI113" s="1" t="s">
        <v>29690</v>
      </c>
      <c r="AJ113" s="1" t="s">
        <v>29691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14313</v>
      </c>
      <c r="AR113">
        <v>-0.45904075235109698</v>
      </c>
    </row>
    <row r="114" spans="1:44" x14ac:dyDescent="0.25">
      <c r="A114" s="1" t="s">
        <v>5780</v>
      </c>
      <c r="B114" s="99">
        <v>44211</v>
      </c>
      <c r="C114" s="1" t="s">
        <v>13954</v>
      </c>
      <c r="D114" s="14">
        <v>33.68</v>
      </c>
      <c r="E114" s="1" t="s">
        <v>29692</v>
      </c>
      <c r="F114" s="99">
        <v>44104</v>
      </c>
      <c r="G114" s="1" t="s">
        <v>13966</v>
      </c>
      <c r="H114" s="14">
        <v>2.21</v>
      </c>
      <c r="I114" s="14">
        <v>1.8</v>
      </c>
      <c r="J114" s="14">
        <v>9.2899999999999991</v>
      </c>
      <c r="K114" s="14">
        <v>13.08</v>
      </c>
      <c r="L114" s="14">
        <v>0.82</v>
      </c>
      <c r="M114" s="14">
        <v>9.44</v>
      </c>
      <c r="N114" s="14">
        <v>5.5</v>
      </c>
      <c r="O114" s="14">
        <v>-5.0199999999999996</v>
      </c>
      <c r="P114" s="14">
        <v>11.47</v>
      </c>
      <c r="Q114" s="14">
        <v>9.81</v>
      </c>
      <c r="R114" s="14">
        <v>2.1800000000000002</v>
      </c>
      <c r="S114" s="14">
        <v>11.28</v>
      </c>
      <c r="T114" s="14">
        <v>15.88</v>
      </c>
      <c r="U114" s="14">
        <v>1</v>
      </c>
      <c r="V114" s="1" t="s">
        <v>19341</v>
      </c>
      <c r="W114" s="1" t="s">
        <v>19342</v>
      </c>
      <c r="X114" s="1" t="s">
        <v>19343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2.93E-2</v>
      </c>
      <c r="AF114" s="14">
        <v>49</v>
      </c>
      <c r="AG114" s="14">
        <v>252</v>
      </c>
      <c r="AH114" s="14">
        <v>152</v>
      </c>
      <c r="AI114" s="1" t="s">
        <v>29693</v>
      </c>
      <c r="AJ114" s="1" t="s">
        <v>29694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14313</v>
      </c>
      <c r="AR114">
        <v>-0.19679038004750601</v>
      </c>
    </row>
    <row r="115" spans="1:44" x14ac:dyDescent="0.25">
      <c r="A115" s="1" t="s">
        <v>5782</v>
      </c>
      <c r="B115" s="99">
        <v>44211</v>
      </c>
      <c r="C115" s="1" t="s">
        <v>13954</v>
      </c>
      <c r="D115" s="14">
        <v>22.7</v>
      </c>
      <c r="E115" s="1" t="s">
        <v>29695</v>
      </c>
      <c r="F115" s="99">
        <v>44104</v>
      </c>
      <c r="G115" s="1" t="s">
        <v>13961</v>
      </c>
      <c r="H115" s="14">
        <v>2.15</v>
      </c>
      <c r="I115" s="14">
        <v>4.58</v>
      </c>
      <c r="J115" s="14">
        <v>-7.43</v>
      </c>
      <c r="K115" s="14">
        <v>-6.76</v>
      </c>
      <c r="L115" s="14">
        <v>0.84</v>
      </c>
      <c r="M115" s="14">
        <v>8.1199999999999992</v>
      </c>
      <c r="N115" s="14">
        <v>5.27</v>
      </c>
      <c r="O115" s="14">
        <v>54.19</v>
      </c>
      <c r="P115" s="14">
        <v>6.66</v>
      </c>
      <c r="Q115" s="14">
        <v>6.13</v>
      </c>
      <c r="R115" s="14">
        <v>3.76</v>
      </c>
      <c r="S115" s="14">
        <v>-6.09</v>
      </c>
      <c r="T115" s="14">
        <v>-5.54</v>
      </c>
      <c r="U115" s="14">
        <v>0.69</v>
      </c>
      <c r="V115" s="1" t="s">
        <v>16719</v>
      </c>
      <c r="W115" s="1" t="s">
        <v>16720</v>
      </c>
      <c r="X115" s="1" t="s">
        <v>16721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5.5899999999999998E-2</v>
      </c>
      <c r="AF115" s="14">
        <v>21</v>
      </c>
      <c r="AG115" s="14">
        <v>241</v>
      </c>
      <c r="AH115" s="14">
        <v>141</v>
      </c>
      <c r="AI115" s="1" t="s">
        <v>29696</v>
      </c>
      <c r="AJ115" s="1" t="s">
        <v>29343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14314</v>
      </c>
      <c r="AR115">
        <v>3.0308370044052999E-2</v>
      </c>
    </row>
    <row r="116" spans="1:44" x14ac:dyDescent="0.25">
      <c r="A116" s="1" t="s">
        <v>5832</v>
      </c>
      <c r="B116" s="99">
        <v>44211</v>
      </c>
      <c r="C116" s="1" t="s">
        <v>13954</v>
      </c>
      <c r="D116" s="14">
        <v>31.08</v>
      </c>
      <c r="E116" s="1" t="s">
        <v>29697</v>
      </c>
      <c r="F116" s="99">
        <v>44104</v>
      </c>
      <c r="G116" s="1" t="s">
        <v>13966</v>
      </c>
      <c r="H116" s="14">
        <v>3.01</v>
      </c>
      <c r="I116" s="14">
        <v>2.67</v>
      </c>
      <c r="J116" s="14">
        <v>4.1900000000000004</v>
      </c>
      <c r="K116" s="14">
        <v>5.17</v>
      </c>
      <c r="L116" s="14">
        <v>0.89</v>
      </c>
      <c r="M116" s="14">
        <v>6.26</v>
      </c>
      <c r="N116" s="14">
        <v>4.67</v>
      </c>
      <c r="O116" s="14">
        <v>-2.4700000000000002</v>
      </c>
      <c r="P116" s="14">
        <v>8.81</v>
      </c>
      <c r="Q116" s="14">
        <v>4.9400000000000004</v>
      </c>
      <c r="R116" s="14">
        <v>3.76</v>
      </c>
      <c r="S116" s="14">
        <v>5.9</v>
      </c>
      <c r="T116" s="14">
        <v>7.28</v>
      </c>
      <c r="U116" s="14">
        <v>1.25</v>
      </c>
      <c r="V116" s="1" t="s">
        <v>19647</v>
      </c>
      <c r="W116" s="1" t="s">
        <v>19648</v>
      </c>
      <c r="X116" s="1" t="s">
        <v>19649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1.7399999999999999E-2</v>
      </c>
      <c r="AF116" s="14">
        <v>34</v>
      </c>
      <c r="AG116" s="14">
        <v>337</v>
      </c>
      <c r="AH116" s="14">
        <v>237</v>
      </c>
      <c r="AI116" s="1" t="s">
        <v>29698</v>
      </c>
      <c r="AJ116" s="1" t="s">
        <v>29699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14313</v>
      </c>
      <c r="AR116">
        <v>-0.20337837837837799</v>
      </c>
    </row>
    <row r="117" spans="1:44" x14ac:dyDescent="0.25">
      <c r="A117" s="1" t="s">
        <v>9735</v>
      </c>
      <c r="B117" s="99">
        <v>44211</v>
      </c>
      <c r="C117" s="1" t="s">
        <v>13954</v>
      </c>
      <c r="D117" s="14">
        <v>6</v>
      </c>
      <c r="E117" s="1" t="s">
        <v>29700</v>
      </c>
      <c r="F117" s="99">
        <v>44104</v>
      </c>
      <c r="G117" s="1" t="s">
        <v>13962</v>
      </c>
      <c r="H117" s="14">
        <v>2.48</v>
      </c>
      <c r="I117" s="14">
        <v>5.75</v>
      </c>
      <c r="J117" s="14">
        <v>39</v>
      </c>
      <c r="K117" s="14">
        <v>29.89</v>
      </c>
      <c r="L117" s="14">
        <v>1.22</v>
      </c>
      <c r="M117" s="14">
        <v>97.28</v>
      </c>
      <c r="N117" s="14">
        <v>5.28</v>
      </c>
      <c r="O117" s="14">
        <v>-5.91</v>
      </c>
      <c r="P117" s="14">
        <v>84.97</v>
      </c>
      <c r="Q117" s="14">
        <v>22.48</v>
      </c>
      <c r="R117" s="14">
        <v>5.03</v>
      </c>
      <c r="S117" s="14">
        <v>34.07</v>
      </c>
      <c r="T117" s="14">
        <v>26.11</v>
      </c>
      <c r="U117" s="14">
        <v>1.07</v>
      </c>
      <c r="V117" s="1" t="s">
        <v>19633</v>
      </c>
      <c r="W117" s="1" t="s">
        <v>19634</v>
      </c>
      <c r="X117" s="1" t="s">
        <v>19635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2.8999999999999998E-3</v>
      </c>
      <c r="AF117" s="14">
        <v>24</v>
      </c>
      <c r="AG117" s="14">
        <v>216</v>
      </c>
      <c r="AH117" s="14">
        <v>116</v>
      </c>
      <c r="AI117" s="1" t="s">
        <v>29573</v>
      </c>
      <c r="AJ117" s="1" t="s">
        <v>29701</v>
      </c>
      <c r="AK117" s="49">
        <v>-0.02</v>
      </c>
      <c r="AL117" s="49">
        <v>2.42</v>
      </c>
      <c r="AM117" s="1"/>
      <c r="AN117" s="1"/>
      <c r="AO117" s="1"/>
      <c r="AP117"/>
      <c r="AQ117" t="s">
        <v>14313</v>
      </c>
      <c r="AR117"/>
    </row>
    <row r="118" spans="1:44" x14ac:dyDescent="0.25">
      <c r="A118" s="1" t="s">
        <v>9698</v>
      </c>
      <c r="B118" s="99">
        <v>44211</v>
      </c>
      <c r="C118" s="1" t="s">
        <v>13956</v>
      </c>
      <c r="D118" s="14">
        <v>41.87</v>
      </c>
      <c r="E118" s="1" t="s">
        <v>29702</v>
      </c>
      <c r="F118" s="99">
        <v>44104</v>
      </c>
      <c r="G118" s="1" t="s">
        <v>13959</v>
      </c>
      <c r="H118" s="14">
        <v>1.95</v>
      </c>
      <c r="I118" s="14">
        <v>0.75</v>
      </c>
      <c r="J118" s="14">
        <v>-12.69</v>
      </c>
      <c r="K118" s="14">
        <v>-11.39</v>
      </c>
      <c r="L118" s="14">
        <v>0.6</v>
      </c>
      <c r="M118" s="14">
        <v>11.25</v>
      </c>
      <c r="N118" s="14">
        <v>1.53</v>
      </c>
      <c r="O118" s="14">
        <v>709.94</v>
      </c>
      <c r="P118" s="14">
        <v>1.35</v>
      </c>
      <c r="Q118" s="14">
        <v>1.24</v>
      </c>
      <c r="R118" s="14">
        <v>0.09</v>
      </c>
      <c r="S118" s="14">
        <v>-1.53</v>
      </c>
      <c r="T118" s="14">
        <v>-1.37</v>
      </c>
      <c r="U118" s="14">
        <v>7.0000000000000007E-2</v>
      </c>
      <c r="V118" s="1" t="s">
        <v>20091</v>
      </c>
      <c r="W118" s="1" t="s">
        <v>20092</v>
      </c>
      <c r="X118" s="1" t="s">
        <v>20093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4.3200000000000002E-2</v>
      </c>
      <c r="AF118" s="14">
        <v>80</v>
      </c>
      <c r="AG118" s="14">
        <v>360</v>
      </c>
      <c r="AH118" s="14">
        <v>260</v>
      </c>
      <c r="AI118" s="1" t="s">
        <v>29703</v>
      </c>
      <c r="AJ118" s="1" t="s">
        <v>29704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14314</v>
      </c>
      <c r="AR118">
        <v>0.37620730833532401</v>
      </c>
    </row>
    <row r="119" spans="1:44" x14ac:dyDescent="0.25">
      <c r="A119" s="1" t="s">
        <v>7072</v>
      </c>
      <c r="B119" s="99">
        <v>44211</v>
      </c>
      <c r="C119" s="1" t="s">
        <v>13954</v>
      </c>
      <c r="D119" s="14">
        <v>61.15</v>
      </c>
      <c r="E119" s="1" t="s">
        <v>29705</v>
      </c>
      <c r="F119" s="99">
        <v>44104</v>
      </c>
      <c r="G119" s="1" t="s">
        <v>13963</v>
      </c>
      <c r="H119" s="14">
        <v>57.18</v>
      </c>
      <c r="I119" s="14">
        <v>2.82</v>
      </c>
      <c r="J119" s="14">
        <v>8.2100000000000009</v>
      </c>
      <c r="K119" s="14">
        <v>9.43</v>
      </c>
      <c r="L119" s="14">
        <v>0.79</v>
      </c>
      <c r="M119" s="14">
        <v>12.62</v>
      </c>
      <c r="N119" s="14">
        <v>13.64</v>
      </c>
      <c r="O119" s="14">
        <v>-0.97</v>
      </c>
      <c r="P119" s="14">
        <v>23.07</v>
      </c>
      <c r="Q119" s="14">
        <v>15.58</v>
      </c>
      <c r="R119" s="14">
        <v>5.16</v>
      </c>
      <c r="S119" s="14">
        <v>15.01</v>
      </c>
      <c r="T119" s="14">
        <v>17.239999999999998</v>
      </c>
      <c r="U119" s="14">
        <v>1.44</v>
      </c>
      <c r="V119" s="1" t="s">
        <v>16740</v>
      </c>
      <c r="W119" s="1" t="s">
        <v>16741</v>
      </c>
      <c r="X119" s="1" t="s">
        <v>16742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29706</v>
      </c>
      <c r="AJ119" s="1" t="s">
        <v>29707</v>
      </c>
      <c r="AK119" s="49">
        <v>-11.35</v>
      </c>
      <c r="AL119" s="49">
        <v>1.07</v>
      </c>
      <c r="AM119" s="1"/>
      <c r="AN119" s="1"/>
      <c r="AO119" s="1"/>
      <c r="AP119"/>
      <c r="AQ119" t="s">
        <v>14313</v>
      </c>
      <c r="AR119"/>
    </row>
    <row r="120" spans="1:44" x14ac:dyDescent="0.25">
      <c r="A120" s="1" t="s">
        <v>5981</v>
      </c>
      <c r="B120" s="99">
        <v>44211</v>
      </c>
      <c r="C120" s="1" t="s">
        <v>13956</v>
      </c>
      <c r="D120" s="14">
        <v>33.729999999999997</v>
      </c>
      <c r="E120" s="1" t="s">
        <v>29708</v>
      </c>
      <c r="F120" s="99">
        <v>44104</v>
      </c>
      <c r="G120" s="1" t="s">
        <v>13960</v>
      </c>
      <c r="H120" s="14">
        <v>2.0099999999999998</v>
      </c>
      <c r="I120" s="14">
        <v>4.13</v>
      </c>
      <c r="J120" s="14">
        <v>21.59</v>
      </c>
      <c r="K120" s="14">
        <v>22.52</v>
      </c>
      <c r="L120" s="14">
        <v>0.84</v>
      </c>
      <c r="M120" s="14">
        <v>5.09</v>
      </c>
      <c r="N120" s="14">
        <v>4.78</v>
      </c>
      <c r="O120" s="14">
        <v>-2.4500000000000002</v>
      </c>
      <c r="P120" s="14">
        <v>7.2</v>
      </c>
      <c r="Q120" s="14">
        <v>7.15</v>
      </c>
      <c r="R120" s="14">
        <v>5.84</v>
      </c>
      <c r="S120" s="14">
        <v>30.53</v>
      </c>
      <c r="T120" s="14">
        <v>31.84</v>
      </c>
      <c r="U120" s="14">
        <v>1.18</v>
      </c>
      <c r="V120" s="1" t="s">
        <v>20094</v>
      </c>
      <c r="W120" s="1" t="s">
        <v>20095</v>
      </c>
      <c r="X120" s="1" t="s">
        <v>20096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9.5200000000000007E-2</v>
      </c>
      <c r="AF120" s="14">
        <v>23</v>
      </c>
      <c r="AG120" s="14">
        <v>228</v>
      </c>
      <c r="AH120" s="14">
        <v>128</v>
      </c>
      <c r="AI120" s="1" t="s">
        <v>29709</v>
      </c>
      <c r="AJ120" s="1" t="s">
        <v>29710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14314</v>
      </c>
      <c r="AR120">
        <v>0.244731692855025</v>
      </c>
    </row>
    <row r="121" spans="1:44" x14ac:dyDescent="0.25">
      <c r="A121" s="1" t="s">
        <v>13993</v>
      </c>
      <c r="B121" s="99">
        <v>44211</v>
      </c>
      <c r="C121" s="1" t="s">
        <v>13954</v>
      </c>
      <c r="D121" s="14">
        <v>30.68</v>
      </c>
      <c r="E121" s="1" t="s">
        <v>29711</v>
      </c>
      <c r="F121" s="99">
        <v>44104</v>
      </c>
      <c r="G121" s="1" t="s">
        <v>13961</v>
      </c>
      <c r="H121" s="14">
        <v>2.16</v>
      </c>
      <c r="I121" s="14">
        <v>1.5</v>
      </c>
      <c r="J121" s="14">
        <v>22.46</v>
      </c>
      <c r="K121" s="14">
        <v>32.619999999999997</v>
      </c>
      <c r="L121" s="14">
        <v>0.78</v>
      </c>
      <c r="M121" s="14">
        <v>12.5</v>
      </c>
      <c r="N121" s="14">
        <v>1.59</v>
      </c>
      <c r="O121" s="14">
        <v>7.55</v>
      </c>
      <c r="P121" s="14">
        <v>11.52</v>
      </c>
      <c r="Q121" s="14">
        <v>10.11</v>
      </c>
      <c r="R121" s="14">
        <v>1.38</v>
      </c>
      <c r="S121" s="14">
        <v>20.7</v>
      </c>
      <c r="T121" s="14">
        <v>30.07</v>
      </c>
      <c r="U121" s="14">
        <v>0.72</v>
      </c>
      <c r="V121" s="1" t="s">
        <v>19344</v>
      </c>
      <c r="W121" s="1" t="s">
        <v>19345</v>
      </c>
      <c r="X121" s="1" t="s">
        <v>19346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29712</v>
      </c>
      <c r="AJ121" s="1" t="s">
        <v>29713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14313</v>
      </c>
      <c r="AR121">
        <v>-0.184628422425033</v>
      </c>
    </row>
    <row r="122" spans="1:44" x14ac:dyDescent="0.25">
      <c r="A122" s="1" t="s">
        <v>6028</v>
      </c>
      <c r="B122" s="99">
        <v>44211</v>
      </c>
      <c r="C122" s="1" t="s">
        <v>13956</v>
      </c>
      <c r="D122" s="14">
        <v>17.68</v>
      </c>
      <c r="E122" s="1" t="s">
        <v>29714</v>
      </c>
      <c r="F122" s="99">
        <v>44104</v>
      </c>
      <c r="G122" s="1" t="s">
        <v>13960</v>
      </c>
      <c r="H122" s="14">
        <v>5.12</v>
      </c>
      <c r="I122" s="14">
        <v>3.45</v>
      </c>
      <c r="J122" s="14">
        <v>8.27</v>
      </c>
      <c r="K122" s="14">
        <v>10.039999999999999</v>
      </c>
      <c r="L122" s="14">
        <v>0.85</v>
      </c>
      <c r="M122" s="14">
        <v>8.14</v>
      </c>
      <c r="N122" s="14">
        <v>-34.47</v>
      </c>
      <c r="O122" s="14">
        <v>-1.55</v>
      </c>
      <c r="P122" s="14">
        <v>11.39</v>
      </c>
      <c r="Q122" s="14">
        <v>8.27</v>
      </c>
      <c r="R122" s="14">
        <v>4.83</v>
      </c>
      <c r="S122" s="14">
        <v>11.58</v>
      </c>
      <c r="T122" s="14">
        <v>14.05</v>
      </c>
      <c r="U122" s="14">
        <v>1.18</v>
      </c>
      <c r="V122" s="1" t="s">
        <v>19347</v>
      </c>
      <c r="W122" s="1" t="s">
        <v>19348</v>
      </c>
      <c r="X122" s="1" t="s">
        <v>19349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5.96E-2</v>
      </c>
      <c r="AF122" s="14">
        <v>25</v>
      </c>
      <c r="AG122" s="14">
        <v>557</v>
      </c>
      <c r="AH122" s="14">
        <v>457</v>
      </c>
      <c r="AI122" s="1" t="s">
        <v>29715</v>
      </c>
      <c r="AJ122" s="1" t="s">
        <v>29716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14313</v>
      </c>
      <c r="AR122">
        <v>-0.53252262443438902</v>
      </c>
    </row>
    <row r="123" spans="1:44" x14ac:dyDescent="0.25">
      <c r="A123" s="1" t="s">
        <v>19350</v>
      </c>
      <c r="B123" s="99">
        <v>44211</v>
      </c>
      <c r="C123" s="1" t="s">
        <v>13954</v>
      </c>
      <c r="D123" s="14">
        <v>14.04</v>
      </c>
      <c r="E123" s="1" t="s">
        <v>29717</v>
      </c>
      <c r="F123" s="99">
        <v>44104</v>
      </c>
      <c r="G123" s="1" t="s">
        <v>13965</v>
      </c>
      <c r="H123" s="14">
        <v>1.46</v>
      </c>
      <c r="I123" s="14">
        <v>1.98</v>
      </c>
      <c r="J123" s="14">
        <v>3.89</v>
      </c>
      <c r="K123" s="14">
        <v>6.85</v>
      </c>
      <c r="L123" s="14">
        <v>0.85</v>
      </c>
      <c r="M123" s="14">
        <v>12.25</v>
      </c>
      <c r="N123" s="14">
        <v>11.6</v>
      </c>
      <c r="O123" s="14">
        <v>-4.9000000000000004</v>
      </c>
      <c r="P123" s="14">
        <v>11.87</v>
      </c>
      <c r="Q123" s="14">
        <v>3.97</v>
      </c>
      <c r="R123" s="14">
        <v>1.92</v>
      </c>
      <c r="S123" s="14">
        <v>3.77</v>
      </c>
      <c r="T123" s="14">
        <v>6.64</v>
      </c>
      <c r="U123" s="14">
        <v>0.83</v>
      </c>
      <c r="V123" s="1" t="s">
        <v>16746</v>
      </c>
      <c r="W123" s="1" t="s">
        <v>19351</v>
      </c>
      <c r="X123" s="1" t="s">
        <v>19352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3.1899999999999998E-2</v>
      </c>
      <c r="AF123" s="14">
        <v>44</v>
      </c>
      <c r="AG123" s="14">
        <v>175</v>
      </c>
      <c r="AH123" s="14">
        <v>75</v>
      </c>
      <c r="AI123" s="1" t="s">
        <v>29718</v>
      </c>
      <c r="AJ123" s="1" t="s">
        <v>29719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14313</v>
      </c>
      <c r="AR123">
        <v>-0.15604700854700801</v>
      </c>
    </row>
    <row r="124" spans="1:44" x14ac:dyDescent="0.25">
      <c r="A124" s="1" t="s">
        <v>6085</v>
      </c>
      <c r="B124" s="99">
        <v>44211</v>
      </c>
      <c r="C124" s="1" t="s">
        <v>13955</v>
      </c>
      <c r="D124" s="14">
        <v>28.13</v>
      </c>
      <c r="E124" s="1" t="s">
        <v>29549</v>
      </c>
      <c r="F124" s="99">
        <v>44104</v>
      </c>
      <c r="G124" s="1" t="s">
        <v>13960</v>
      </c>
      <c r="H124" s="14">
        <v>1.36</v>
      </c>
      <c r="I124" s="14">
        <v>4.34</v>
      </c>
      <c r="J124" s="14">
        <v>13.74</v>
      </c>
      <c r="K124" s="14">
        <v>13.96</v>
      </c>
      <c r="L124" s="14">
        <v>0.84</v>
      </c>
      <c r="M124" s="14">
        <v>5.81</v>
      </c>
      <c r="N124" s="14">
        <v>6.11</v>
      </c>
      <c r="O124" s="14">
        <v>-4.57</v>
      </c>
      <c r="P124" s="14">
        <v>6.56</v>
      </c>
      <c r="Q124" s="14">
        <v>6.52</v>
      </c>
      <c r="R124" s="14">
        <v>4.9000000000000004</v>
      </c>
      <c r="S124" s="14">
        <v>15.52</v>
      </c>
      <c r="T124" s="14">
        <v>15.76</v>
      </c>
      <c r="U124" s="14">
        <v>0.94</v>
      </c>
      <c r="V124" s="1" t="s">
        <v>16747</v>
      </c>
      <c r="W124" s="1" t="s">
        <v>16748</v>
      </c>
      <c r="X124" s="1" t="s">
        <v>16749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6.1800000000000001E-2</v>
      </c>
      <c r="AF124" s="14">
        <v>20</v>
      </c>
      <c r="AG124" s="14">
        <v>163</v>
      </c>
      <c r="AH124" s="14">
        <v>63</v>
      </c>
      <c r="AI124" s="1" t="s">
        <v>29720</v>
      </c>
      <c r="AJ124" s="1" t="s">
        <v>29721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14314</v>
      </c>
      <c r="AR124">
        <v>0.43633487380021302</v>
      </c>
    </row>
    <row r="125" spans="1:44" x14ac:dyDescent="0.25">
      <c r="A125" s="1" t="s">
        <v>9731</v>
      </c>
      <c r="B125" s="99">
        <v>44211</v>
      </c>
      <c r="C125" s="1" t="s">
        <v>13954</v>
      </c>
      <c r="D125" s="14">
        <v>22.93</v>
      </c>
      <c r="E125" s="1" t="s">
        <v>29722</v>
      </c>
      <c r="F125" s="99">
        <v>44104</v>
      </c>
      <c r="G125" s="1" t="s">
        <v>13962</v>
      </c>
      <c r="H125" s="14">
        <v>1.3</v>
      </c>
      <c r="I125" s="14">
        <v>0.8</v>
      </c>
      <c r="J125" s="14">
        <v>8.73</v>
      </c>
      <c r="K125" s="14">
        <v>18.55</v>
      </c>
      <c r="L125" s="14">
        <v>0.52</v>
      </c>
      <c r="M125" s="14">
        <v>17.670000000000002</v>
      </c>
      <c r="N125" s="14">
        <v>1.78</v>
      </c>
      <c r="O125" s="14">
        <v>-9.74</v>
      </c>
      <c r="P125" s="14">
        <v>23.54</v>
      </c>
      <c r="Q125" s="14">
        <v>8.2100000000000009</v>
      </c>
      <c r="R125" s="14">
        <v>1.07</v>
      </c>
      <c r="S125" s="14">
        <v>11.63</v>
      </c>
      <c r="T125" s="14">
        <v>24.71</v>
      </c>
      <c r="U125" s="14">
        <v>0.69</v>
      </c>
      <c r="V125" s="1" t="s">
        <v>19353</v>
      </c>
      <c r="W125" s="1" t="s">
        <v>19354</v>
      </c>
      <c r="X125" s="1" t="s">
        <v>19355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29723</v>
      </c>
      <c r="AJ125" s="1" t="s">
        <v>29724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14313</v>
      </c>
      <c r="AR125"/>
    </row>
    <row r="126" spans="1:44" x14ac:dyDescent="0.25">
      <c r="A126" s="1" t="s">
        <v>9701</v>
      </c>
      <c r="B126" s="99">
        <v>44211</v>
      </c>
      <c r="C126" s="1" t="s">
        <v>13954</v>
      </c>
      <c r="D126" s="14">
        <v>22.68</v>
      </c>
      <c r="E126" s="1" t="s">
        <v>29725</v>
      </c>
      <c r="F126" s="99">
        <v>44104</v>
      </c>
      <c r="G126" s="1" t="s">
        <v>13964</v>
      </c>
      <c r="H126" s="14">
        <v>2.57</v>
      </c>
      <c r="I126" s="14">
        <v>0.31</v>
      </c>
      <c r="J126" s="14">
        <v>8.14</v>
      </c>
      <c r="K126" s="14">
        <v>11.66</v>
      </c>
      <c r="L126" s="14">
        <v>0.69</v>
      </c>
      <c r="M126" s="14">
        <v>20.65</v>
      </c>
      <c r="N126" s="14">
        <v>2.89</v>
      </c>
      <c r="O126" s="14">
        <v>-2.8</v>
      </c>
      <c r="P126" s="14">
        <v>30.46</v>
      </c>
      <c r="Q126" s="14">
        <v>15.12</v>
      </c>
      <c r="R126" s="14">
        <v>0.46</v>
      </c>
      <c r="S126" s="14">
        <v>12.01</v>
      </c>
      <c r="T126" s="14">
        <v>17.2</v>
      </c>
      <c r="U126" s="14">
        <v>1.02</v>
      </c>
      <c r="V126" s="1" t="s">
        <v>19356</v>
      </c>
      <c r="W126" s="1" t="s">
        <v>19357</v>
      </c>
      <c r="X126" s="1" t="s">
        <v>19358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1.06E-2</v>
      </c>
      <c r="AF126" s="14">
        <v>239</v>
      </c>
      <c r="AG126" s="14">
        <v>344</v>
      </c>
      <c r="AH126" s="14">
        <v>244</v>
      </c>
      <c r="AI126" s="1" t="s">
        <v>29365</v>
      </c>
      <c r="AJ126" s="1" t="s">
        <v>29726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14313</v>
      </c>
      <c r="AR126">
        <v>-0.72238095238095201</v>
      </c>
    </row>
    <row r="127" spans="1:44" x14ac:dyDescent="0.25">
      <c r="A127" s="1" t="s">
        <v>74</v>
      </c>
      <c r="B127" s="99">
        <v>44211</v>
      </c>
      <c r="C127" s="1" t="s">
        <v>13957</v>
      </c>
      <c r="D127" s="14">
        <v>15.02</v>
      </c>
      <c r="E127" s="1" t="s">
        <v>29727</v>
      </c>
      <c r="F127" s="99">
        <v>44104</v>
      </c>
      <c r="G127" s="1" t="s">
        <v>13963</v>
      </c>
      <c r="H127" s="14">
        <v>1.22</v>
      </c>
      <c r="I127" s="14">
        <v>1.3</v>
      </c>
      <c r="J127" s="14">
        <v>5.34</v>
      </c>
      <c r="K127" s="14">
        <v>7.02</v>
      </c>
      <c r="L127" s="14">
        <v>0.68</v>
      </c>
      <c r="M127" s="14">
        <v>18.61</v>
      </c>
      <c r="N127" s="14">
        <v>2.81</v>
      </c>
      <c r="O127" s="14">
        <v>-9.14</v>
      </c>
      <c r="P127" s="14">
        <v>21.75</v>
      </c>
      <c r="Q127" s="14">
        <v>10.92</v>
      </c>
      <c r="R127" s="14">
        <v>1.52</v>
      </c>
      <c r="S127" s="14">
        <v>6.24</v>
      </c>
      <c r="T127" s="14">
        <v>8.1999999999999993</v>
      </c>
      <c r="U127" s="14">
        <v>0.79</v>
      </c>
      <c r="V127" s="1" t="s">
        <v>16743</v>
      </c>
      <c r="W127" s="1" t="s">
        <v>16744</v>
      </c>
      <c r="X127" s="1" t="s">
        <v>16745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2.8999999999999998E-3</v>
      </c>
      <c r="AF127" s="14">
        <v>53</v>
      </c>
      <c r="AG127" s="14">
        <v>176</v>
      </c>
      <c r="AH127" s="14">
        <v>76</v>
      </c>
      <c r="AI127" s="1" t="s">
        <v>29728</v>
      </c>
      <c r="AJ127" s="1" t="s">
        <v>29729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14313</v>
      </c>
      <c r="AR127"/>
    </row>
    <row r="128" spans="1:44" x14ac:dyDescent="0.25">
      <c r="A128" s="1" t="s">
        <v>7076</v>
      </c>
      <c r="B128" s="99">
        <v>44211</v>
      </c>
      <c r="C128" s="1" t="s">
        <v>13954</v>
      </c>
      <c r="D128" s="14">
        <v>93.55</v>
      </c>
      <c r="E128" s="1" t="s">
        <v>29730</v>
      </c>
      <c r="F128" s="99">
        <v>44104</v>
      </c>
      <c r="G128" s="1" t="s">
        <v>13963</v>
      </c>
      <c r="H128" s="14">
        <v>2.64</v>
      </c>
      <c r="I128" s="14">
        <v>2.9</v>
      </c>
      <c r="J128" s="14">
        <v>9.59</v>
      </c>
      <c r="K128" s="14">
        <v>16.14</v>
      </c>
      <c r="L128" s="14">
        <v>1.1000000000000001</v>
      </c>
      <c r="M128" s="14">
        <v>15.19</v>
      </c>
      <c r="N128" s="14">
        <v>12.78</v>
      </c>
      <c r="O128" s="14">
        <v>-3</v>
      </c>
      <c r="P128" s="14">
        <v>16.27</v>
      </c>
      <c r="Q128" s="14">
        <v>10.82</v>
      </c>
      <c r="R128" s="14">
        <v>3.1</v>
      </c>
      <c r="S128" s="14">
        <v>10.27</v>
      </c>
      <c r="T128" s="14">
        <v>17.29</v>
      </c>
      <c r="U128" s="14">
        <v>1.17</v>
      </c>
      <c r="V128" s="1" t="s">
        <v>16703</v>
      </c>
      <c r="W128" s="1" t="s">
        <v>16704</v>
      </c>
      <c r="X128" s="1" t="s">
        <v>16705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2.5700000000000001E-2</v>
      </c>
      <c r="AF128" s="14">
        <v>41</v>
      </c>
      <c r="AG128" s="14">
        <v>231</v>
      </c>
      <c r="AH128" s="14">
        <v>131</v>
      </c>
      <c r="AI128" s="1" t="s">
        <v>29731</v>
      </c>
      <c r="AJ128" s="1" t="s">
        <v>29732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14313</v>
      </c>
      <c r="AR128">
        <v>-0.53713842864778205</v>
      </c>
    </row>
    <row r="129" spans="1:44" x14ac:dyDescent="0.25">
      <c r="A129" s="1" t="s">
        <v>13995</v>
      </c>
      <c r="B129" s="99">
        <v>44211</v>
      </c>
      <c r="C129" s="1" t="s">
        <v>13954</v>
      </c>
      <c r="D129" s="14">
        <v>26.6</v>
      </c>
      <c r="E129" s="1" t="s">
        <v>29733</v>
      </c>
      <c r="F129" s="99">
        <v>44104</v>
      </c>
      <c r="G129" s="1" t="s">
        <v>13961</v>
      </c>
      <c r="H129" s="14">
        <v>5.63</v>
      </c>
      <c r="I129" s="14">
        <v>6.32</v>
      </c>
      <c r="J129" s="14">
        <v>37.78</v>
      </c>
      <c r="K129" s="14">
        <v>50.9</v>
      </c>
      <c r="L129" s="14">
        <v>3.29</v>
      </c>
      <c r="M129" s="14">
        <v>34.58</v>
      </c>
      <c r="N129" s="14">
        <v>7.69</v>
      </c>
      <c r="O129" s="14">
        <v>12.57</v>
      </c>
      <c r="P129" s="14">
        <v>33.17</v>
      </c>
      <c r="Q129" s="14">
        <v>25.16</v>
      </c>
      <c r="R129" s="14">
        <v>6.07</v>
      </c>
      <c r="S129" s="14">
        <v>36.24</v>
      </c>
      <c r="T129" s="14">
        <v>48.83</v>
      </c>
      <c r="U129" s="14">
        <v>3.15</v>
      </c>
      <c r="V129" s="1" t="s">
        <v>20097</v>
      </c>
      <c r="W129" s="1" t="s">
        <v>20098</v>
      </c>
      <c r="X129" s="1" t="s">
        <v>20099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4.0000000000000001E-3</v>
      </c>
      <c r="AF129" s="14">
        <v>63</v>
      </c>
      <c r="AG129" s="14">
        <v>185</v>
      </c>
      <c r="AH129" s="14">
        <v>85</v>
      </c>
      <c r="AI129" s="1" t="s">
        <v>29734</v>
      </c>
      <c r="AJ129" s="1" t="s">
        <v>29581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14313</v>
      </c>
      <c r="AR129">
        <v>-0.69494736842105298</v>
      </c>
    </row>
    <row r="130" spans="1:44" x14ac:dyDescent="0.25">
      <c r="A130" s="1" t="s">
        <v>14671</v>
      </c>
      <c r="B130" s="99">
        <v>44211</v>
      </c>
      <c r="C130" s="1" t="s">
        <v>13954</v>
      </c>
      <c r="D130" s="14">
        <v>44.68</v>
      </c>
      <c r="E130" s="1" t="s">
        <v>29735</v>
      </c>
      <c r="F130" s="99">
        <v>44104</v>
      </c>
      <c r="G130" s="1" t="s">
        <v>13965</v>
      </c>
      <c r="H130" s="14">
        <v>1.08</v>
      </c>
      <c r="I130" s="14">
        <v>1.74</v>
      </c>
      <c r="J130" s="14">
        <v>3.78</v>
      </c>
      <c r="K130" s="14">
        <v>5.89</v>
      </c>
      <c r="L130" s="14">
        <v>0.69</v>
      </c>
      <c r="M130" s="14">
        <v>11.44</v>
      </c>
      <c r="N130" s="14">
        <v>34.67</v>
      </c>
      <c r="O130" s="14">
        <v>-4.42</v>
      </c>
      <c r="P130" s="14">
        <v>12.08</v>
      </c>
      <c r="Q130" s="14">
        <v>4.46</v>
      </c>
      <c r="R130" s="14">
        <v>1.84</v>
      </c>
      <c r="S130" s="14">
        <v>4</v>
      </c>
      <c r="T130" s="14">
        <v>6.22</v>
      </c>
      <c r="U130" s="14">
        <v>0.73</v>
      </c>
      <c r="V130" s="1" t="s">
        <v>16722</v>
      </c>
      <c r="W130" s="1" t="s">
        <v>14521</v>
      </c>
      <c r="X130" s="1" t="s">
        <v>16723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7.6399999999999996E-2</v>
      </c>
      <c r="AF130" s="14">
        <v>39</v>
      </c>
      <c r="AG130" s="14">
        <v>157</v>
      </c>
      <c r="AH130" s="14">
        <v>57</v>
      </c>
      <c r="AI130" s="1" t="s">
        <v>29736</v>
      </c>
      <c r="AJ130" s="1" t="s">
        <v>29737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14314</v>
      </c>
      <c r="AR130">
        <v>0.143822739480752</v>
      </c>
    </row>
    <row r="131" spans="1:44" x14ac:dyDescent="0.25">
      <c r="A131" s="1" t="s">
        <v>9728</v>
      </c>
      <c r="B131" s="99">
        <v>44211</v>
      </c>
      <c r="C131" s="1" t="s">
        <v>13954</v>
      </c>
      <c r="D131" s="14">
        <v>14.58</v>
      </c>
      <c r="E131" s="1" t="s">
        <v>29738</v>
      </c>
      <c r="F131" s="99">
        <v>44104</v>
      </c>
      <c r="G131" s="1" t="s">
        <v>13961</v>
      </c>
      <c r="H131" s="14">
        <v>4.1399999999999997</v>
      </c>
      <c r="I131" s="14">
        <v>0.86</v>
      </c>
      <c r="J131" s="14">
        <v>-5.14</v>
      </c>
      <c r="K131" s="14">
        <v>-4.7699999999999996</v>
      </c>
      <c r="L131" s="14">
        <v>0.77</v>
      </c>
      <c r="M131" s="14">
        <v>49.24</v>
      </c>
      <c r="N131" s="14">
        <v>9.98</v>
      </c>
      <c r="O131" s="14">
        <v>-3.53</v>
      </c>
      <c r="P131" s="14">
        <v>61.95</v>
      </c>
      <c r="Q131" s="14">
        <v>20.8</v>
      </c>
      <c r="R131" s="14">
        <v>1.08</v>
      </c>
      <c r="S131" s="14">
        <v>-6.46</v>
      </c>
      <c r="T131" s="14">
        <v>-6.01</v>
      </c>
      <c r="U131" s="14">
        <v>0.97</v>
      </c>
      <c r="V131" s="1" t="s">
        <v>20100</v>
      </c>
      <c r="W131" s="1" t="s">
        <v>20101</v>
      </c>
      <c r="X131" s="1" t="s">
        <v>20102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29739</v>
      </c>
      <c r="AJ131" s="1" t="s">
        <v>29740</v>
      </c>
      <c r="AK131" s="49">
        <v>-0.13</v>
      </c>
      <c r="AL131" s="49">
        <v>3.53</v>
      </c>
      <c r="AM131" s="1"/>
      <c r="AN131" s="1"/>
      <c r="AO131" s="1"/>
      <c r="AP131"/>
      <c r="AQ131" t="s">
        <v>14313</v>
      </c>
      <c r="AR131"/>
    </row>
    <row r="132" spans="1:44" x14ac:dyDescent="0.25">
      <c r="A132" s="1" t="s">
        <v>6908</v>
      </c>
      <c r="B132" s="99">
        <v>44211</v>
      </c>
      <c r="C132" s="1" t="s">
        <v>13954</v>
      </c>
      <c r="D132" s="14">
        <v>86.16</v>
      </c>
      <c r="E132" s="1" t="s">
        <v>29741</v>
      </c>
      <c r="F132" s="99">
        <v>44104</v>
      </c>
      <c r="G132" s="1" t="s">
        <v>13962</v>
      </c>
      <c r="H132" s="14">
        <v>15.86</v>
      </c>
      <c r="I132" s="14">
        <v>11.05</v>
      </c>
      <c r="J132" s="14">
        <v>53.39</v>
      </c>
      <c r="K132" s="14">
        <v>62.26</v>
      </c>
      <c r="L132" s="14">
        <v>9.49</v>
      </c>
      <c r="M132" s="14">
        <v>71.75</v>
      </c>
      <c r="N132" s="14">
        <v>27.16</v>
      </c>
      <c r="O132" s="14">
        <v>45.98</v>
      </c>
      <c r="P132" s="14">
        <v>71.11</v>
      </c>
      <c r="Q132" s="14">
        <v>60.68</v>
      </c>
      <c r="R132" s="14">
        <v>10.95</v>
      </c>
      <c r="S132" s="14">
        <v>52.91</v>
      </c>
      <c r="T132" s="14">
        <v>61.7</v>
      </c>
      <c r="U132" s="14">
        <v>9.41</v>
      </c>
      <c r="V132" s="1" t="s">
        <v>14523</v>
      </c>
      <c r="W132" s="1" t="s">
        <v>15295</v>
      </c>
      <c r="X132" s="1" t="s">
        <v>15296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5.0000000000000001E-3</v>
      </c>
      <c r="AF132" s="14">
        <v>95</v>
      </c>
      <c r="AG132" s="14">
        <v>174</v>
      </c>
      <c r="AH132" s="14">
        <v>74</v>
      </c>
      <c r="AI132" s="1" t="s">
        <v>29742</v>
      </c>
      <c r="AJ132" s="1" t="s">
        <v>29743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14313</v>
      </c>
      <c r="AR132" s="14">
        <v>-0.87043523676880197</v>
      </c>
    </row>
    <row r="133" spans="1:44" x14ac:dyDescent="0.25">
      <c r="A133" s="1" t="s">
        <v>6988</v>
      </c>
      <c r="B133" s="99">
        <v>44211</v>
      </c>
      <c r="C133" s="1" t="s">
        <v>13954</v>
      </c>
      <c r="D133" s="14">
        <v>34.14</v>
      </c>
      <c r="E133" s="1" t="s">
        <v>29744</v>
      </c>
      <c r="F133" s="99">
        <v>44104</v>
      </c>
      <c r="G133" s="1" t="s">
        <v>13961</v>
      </c>
      <c r="H133" s="14">
        <v>3.18</v>
      </c>
      <c r="I133" s="14">
        <v>2.83</v>
      </c>
      <c r="J133" s="14">
        <v>9.66</v>
      </c>
      <c r="K133" s="14">
        <v>11.63</v>
      </c>
      <c r="L133" s="14">
        <v>1.1200000000000001</v>
      </c>
      <c r="M133" s="14">
        <v>18.29</v>
      </c>
      <c r="N133" s="14">
        <v>6.91</v>
      </c>
      <c r="O133" s="14">
        <v>-3.41</v>
      </c>
      <c r="P133" s="14">
        <v>23.33</v>
      </c>
      <c r="Q133" s="14">
        <v>13.28</v>
      </c>
      <c r="R133" s="14">
        <v>3.61</v>
      </c>
      <c r="S133" s="14">
        <v>12.32</v>
      </c>
      <c r="T133" s="14">
        <v>14.83</v>
      </c>
      <c r="U133" s="14">
        <v>1.43</v>
      </c>
      <c r="V133" s="1" t="s">
        <v>19636</v>
      </c>
      <c r="W133" s="1" t="s">
        <v>19637</v>
      </c>
      <c r="X133" s="1" t="s">
        <v>19638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1.49E-2</v>
      </c>
      <c r="AF133" s="14">
        <v>49</v>
      </c>
      <c r="AG133" s="14">
        <v>233</v>
      </c>
      <c r="AH133" s="14">
        <v>133</v>
      </c>
      <c r="AI133" s="1" t="s">
        <v>29745</v>
      </c>
      <c r="AJ133" s="1" t="s">
        <v>29746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14313</v>
      </c>
      <c r="AR133" s="14">
        <v>-0.58248681898066801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C87B16F-DF15-486C-965B-ABB625BAD95D}">
  <ds:schemaRefs/>
</ds:datastoreItem>
</file>

<file path=customXml/itemProps2.xml><?xml version="1.0" encoding="utf-8"?>
<ds:datastoreItem xmlns:ds="http://schemas.openxmlformats.org/officeDocument/2006/customXml" ds:itemID="{7DDABB71-43BC-4A8C-AB4B-77F364744224}">
  <ds:schemaRefs/>
</ds:datastoreItem>
</file>

<file path=customXml/itemProps3.xml><?xml version="1.0" encoding="utf-8"?>
<ds:datastoreItem xmlns:ds="http://schemas.openxmlformats.org/officeDocument/2006/customXml" ds:itemID="{461BD7B1-91A5-4C06-9C67-C7AD59F3A8EA}">
  <ds:schemaRefs/>
</ds:datastoreItem>
</file>

<file path=customXml/itemProps4.xml><?xml version="1.0" encoding="utf-8"?>
<ds:datastoreItem xmlns:ds="http://schemas.openxmlformats.org/officeDocument/2006/customXml" ds:itemID="{87EF31BF-1939-423A-BDD4-BEB20D659ED9}">
  <ds:schemaRefs/>
</ds:datastoreItem>
</file>

<file path=customXml/itemProps5.xml><?xml version="1.0" encoding="utf-8"?>
<ds:datastoreItem xmlns:ds="http://schemas.openxmlformats.org/officeDocument/2006/customXml" ds:itemID="{82A0725C-64D8-4AEB-9919-55F82A289E2C}">
  <ds:schemaRefs/>
</ds:datastoreItem>
</file>

<file path=customXml/itemProps6.xml><?xml version="1.0" encoding="utf-8"?>
<ds:datastoreItem xmlns:ds="http://schemas.openxmlformats.org/officeDocument/2006/customXml" ds:itemID="{7E9AC4B0-1351-421A-91DD-F809A6707DD9}">
  <ds:schemaRefs/>
</ds:datastoreItem>
</file>

<file path=customXml/itemProps7.xml><?xml version="1.0" encoding="utf-8"?>
<ds:datastoreItem xmlns:ds="http://schemas.openxmlformats.org/officeDocument/2006/customXml" ds:itemID="{046E6AEE-1302-4EDC-8876-47E4E15A5548}">
  <ds:schemaRefs/>
</ds:datastoreItem>
</file>

<file path=customXml/itemProps8.xml><?xml version="1.0" encoding="utf-8"?>
<ds:datastoreItem xmlns:ds="http://schemas.openxmlformats.org/officeDocument/2006/customXml" ds:itemID="{D82051CA-B5F8-4705-A969-E37FEC8395BE}">
  <ds:schemaRefs/>
</ds:datastoreItem>
</file>

<file path=customXml/itemProps9.xml><?xml version="1.0" encoding="utf-8"?>
<ds:datastoreItem xmlns:ds="http://schemas.openxmlformats.org/officeDocument/2006/customXml" ds:itemID="{5AFA7EF1-CDBF-40FB-A473-99B1F7D780E9}">
  <ds:schemaRefs/>
</ds:datastoreItem>
</file>

<file path=customXml/itemProps10.xml><?xml version="1.0" encoding="utf-8"?>
<ds:datastoreItem xmlns:ds="http://schemas.openxmlformats.org/officeDocument/2006/customXml" ds:itemID="{2D178086-5731-43FA-A388-E9CD86AD6E2D}">
  <ds:schemaRefs/>
</ds:datastoreItem>
</file>

<file path=customXml/itemProps11.xml><?xml version="1.0" encoding="utf-8"?>
<ds:datastoreItem xmlns:ds="http://schemas.openxmlformats.org/officeDocument/2006/customXml" ds:itemID="{94CDA24B-B2DA-463A-8803-307929A10737}">
  <ds:schemaRefs/>
</ds:datastoreItem>
</file>

<file path=customXml/itemProps12.xml><?xml version="1.0" encoding="utf-8"?>
<ds:datastoreItem xmlns:ds="http://schemas.openxmlformats.org/officeDocument/2006/customXml" ds:itemID="{B3B112EC-E14C-48AC-956D-59EC70B5DFEF}">
  <ds:schemaRefs/>
</ds:datastoreItem>
</file>

<file path=customXml/itemProps13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EC90FC41-F508-47A1-925B-5AC20B69D157}">
  <ds:schemaRefs/>
</ds:datastoreItem>
</file>

<file path=customXml/itemProps15.xml><?xml version="1.0" encoding="utf-8"?>
<ds:datastoreItem xmlns:ds="http://schemas.openxmlformats.org/officeDocument/2006/customXml" ds:itemID="{42375D91-146B-42EA-AFC6-A985BFC4B441}">
  <ds:schemaRefs/>
</ds:datastoreItem>
</file>

<file path=customXml/itemProps16.xml><?xml version="1.0" encoding="utf-8"?>
<ds:datastoreItem xmlns:ds="http://schemas.openxmlformats.org/officeDocument/2006/customXml" ds:itemID="{DDEF7A2F-BE89-439F-B78A-8D8193C4EB4A}">
  <ds:schemaRefs/>
</ds:datastoreItem>
</file>

<file path=customXml/itemProps17.xml><?xml version="1.0" encoding="utf-8"?>
<ds:datastoreItem xmlns:ds="http://schemas.openxmlformats.org/officeDocument/2006/customXml" ds:itemID="{5CFDBC52-6A4A-444C-9CBC-9D4A02AF354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1</vt:i4>
      </vt:variant>
    </vt:vector>
  </HeadingPairs>
  <TitlesOfParts>
    <vt:vector size="13" baseType="lpstr">
      <vt:lpstr>Analise Fundament.</vt:lpstr>
      <vt:lpstr>Rastreador_PUT</vt:lpstr>
      <vt:lpstr>PUT_BBDC</vt:lpstr>
      <vt:lpstr>PUT_ITUB</vt:lpstr>
      <vt:lpstr>PUT</vt:lpstr>
      <vt:lpstr>SuperHedge</vt:lpstr>
      <vt:lpstr>Robo_Rolagens</vt:lpstr>
      <vt:lpstr>Banco_Dados</vt:lpstr>
      <vt:lpstr>Banco_Volatilidade</vt:lpstr>
      <vt:lpstr>Banco_IBOV</vt:lpstr>
      <vt:lpstr>Fundamentus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2021-01-18T14:08:19Z</dcterms:modified>
</cp:coreProperties>
</file>