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16\Passivo\"/>
    </mc:Choice>
  </mc:AlternateContent>
  <xr:revisionPtr revIDLastSave="0" documentId="13_ncr:1_{2F917FB3-99FC-4007-913C-D929C27B8EC4}" xr6:coauthVersionLast="47" xr6:coauthVersionMax="47" xr10:uidLastSave="{00000000-0000-0000-0000-000000000000}"/>
  <bookViews>
    <workbookView xWindow="-108" yWindow="-108" windowWidth="23256" windowHeight="12576" tabRatio="444" xr2:uid="{00000000-000D-0000-FFFF-FFFF00000000}"/>
  </bookViews>
  <sheets>
    <sheet name="Flx_CIVIL_PREV_GA" sheetId="1" r:id="rId1"/>
    <sheet name="2016CV PREV GA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142" i="1" l="1"/>
  <c r="BB10" i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0" i="1"/>
  <c r="AU10" i="1"/>
  <c r="AV10" i="1"/>
  <c r="AW10" i="1"/>
  <c r="AX10" i="1"/>
  <c r="AY10" i="1"/>
  <c r="AU11" i="1"/>
  <c r="AV11" i="1"/>
  <c r="AW11" i="1"/>
  <c r="AX11" i="1"/>
  <c r="AY11" i="1"/>
  <c r="AU12" i="1"/>
  <c r="AV12" i="1"/>
  <c r="AW12" i="1"/>
  <c r="AX12" i="1"/>
  <c r="AY12" i="1"/>
  <c r="AU13" i="1"/>
  <c r="AV13" i="1"/>
  <c r="AW13" i="1"/>
  <c r="AX13" i="1"/>
  <c r="AY13" i="1"/>
  <c r="AU14" i="1"/>
  <c r="AV14" i="1"/>
  <c r="AW14" i="1"/>
  <c r="AX14" i="1"/>
  <c r="AY14" i="1"/>
  <c r="AU15" i="1"/>
  <c r="AV15" i="1"/>
  <c r="AW15" i="1"/>
  <c r="AX15" i="1"/>
  <c r="AY15" i="1"/>
  <c r="AU16" i="1"/>
  <c r="AV16" i="1"/>
  <c r="AW16" i="1"/>
  <c r="AX16" i="1"/>
  <c r="AY16" i="1"/>
  <c r="AU17" i="1"/>
  <c r="AV17" i="1"/>
  <c r="AW17" i="1"/>
  <c r="AX17" i="1"/>
  <c r="AY17" i="1"/>
  <c r="AU18" i="1"/>
  <c r="AV18" i="1"/>
  <c r="AW18" i="1"/>
  <c r="AX18" i="1"/>
  <c r="AY18" i="1"/>
  <c r="AU19" i="1"/>
  <c r="AV19" i="1"/>
  <c r="AW19" i="1"/>
  <c r="AX19" i="1"/>
  <c r="AY19" i="1"/>
  <c r="AU20" i="1"/>
  <c r="AV20" i="1"/>
  <c r="AW20" i="1"/>
  <c r="AX20" i="1"/>
  <c r="AY20" i="1"/>
  <c r="AU21" i="1"/>
  <c r="AV21" i="1"/>
  <c r="AW21" i="1"/>
  <c r="AX21" i="1"/>
  <c r="AY21" i="1"/>
  <c r="AU22" i="1"/>
  <c r="AV22" i="1"/>
  <c r="AW22" i="1"/>
  <c r="AX22" i="1"/>
  <c r="AY22" i="1"/>
  <c r="AU23" i="1"/>
  <c r="AV23" i="1"/>
  <c r="AW23" i="1"/>
  <c r="AX23" i="1"/>
  <c r="AY23" i="1"/>
  <c r="AU24" i="1"/>
  <c r="AV24" i="1"/>
  <c r="AW24" i="1"/>
  <c r="AX24" i="1"/>
  <c r="AY24" i="1"/>
  <c r="AU25" i="1"/>
  <c r="AV25" i="1"/>
  <c r="AW25" i="1"/>
  <c r="AX25" i="1"/>
  <c r="AY25" i="1"/>
  <c r="AU26" i="1"/>
  <c r="AV26" i="1"/>
  <c r="AW26" i="1"/>
  <c r="AX26" i="1"/>
  <c r="AY26" i="1"/>
  <c r="AU27" i="1"/>
  <c r="AV27" i="1"/>
  <c r="AW27" i="1"/>
  <c r="AX27" i="1"/>
  <c r="AY27" i="1"/>
  <c r="AU28" i="1"/>
  <c r="AV28" i="1"/>
  <c r="AW28" i="1"/>
  <c r="AX28" i="1"/>
  <c r="AY28" i="1"/>
  <c r="AU29" i="1"/>
  <c r="AV29" i="1"/>
  <c r="AW29" i="1"/>
  <c r="AX29" i="1"/>
  <c r="AY29" i="1"/>
  <c r="AU30" i="1"/>
  <c r="AV30" i="1"/>
  <c r="AW30" i="1"/>
  <c r="AX30" i="1"/>
  <c r="AY30" i="1"/>
  <c r="AU31" i="1"/>
  <c r="AV31" i="1"/>
  <c r="AW31" i="1"/>
  <c r="AX31" i="1"/>
  <c r="AY31" i="1"/>
  <c r="AU32" i="1"/>
  <c r="AV32" i="1"/>
  <c r="AW32" i="1"/>
  <c r="AX32" i="1"/>
  <c r="AY32" i="1"/>
  <c r="AU33" i="1"/>
  <c r="AV33" i="1"/>
  <c r="AW33" i="1"/>
  <c r="AX33" i="1"/>
  <c r="AY33" i="1"/>
  <c r="AU34" i="1"/>
  <c r="AV34" i="1"/>
  <c r="AW34" i="1"/>
  <c r="AX34" i="1"/>
  <c r="AY34" i="1"/>
  <c r="AU35" i="1"/>
  <c r="AV35" i="1"/>
  <c r="AW35" i="1"/>
  <c r="AX35" i="1"/>
  <c r="AY35" i="1"/>
  <c r="AU36" i="1"/>
  <c r="AV36" i="1"/>
  <c r="AW36" i="1"/>
  <c r="AX36" i="1"/>
  <c r="AY36" i="1"/>
  <c r="AU37" i="1"/>
  <c r="AV37" i="1"/>
  <c r="AW37" i="1"/>
  <c r="AX37" i="1"/>
  <c r="AY37" i="1"/>
  <c r="AU38" i="1"/>
  <c r="AV38" i="1"/>
  <c r="AW38" i="1"/>
  <c r="AX38" i="1"/>
  <c r="AY38" i="1"/>
  <c r="AU39" i="1"/>
  <c r="AV39" i="1"/>
  <c r="AW39" i="1"/>
  <c r="AX39" i="1"/>
  <c r="AY39" i="1"/>
  <c r="AU40" i="1"/>
  <c r="AV40" i="1"/>
  <c r="AW40" i="1"/>
  <c r="AX40" i="1"/>
  <c r="AY40" i="1"/>
  <c r="AU41" i="1"/>
  <c r="AV41" i="1"/>
  <c r="AW41" i="1"/>
  <c r="AX41" i="1"/>
  <c r="AY41" i="1"/>
  <c r="AU42" i="1"/>
  <c r="AV42" i="1"/>
  <c r="AW42" i="1"/>
  <c r="AX42" i="1"/>
  <c r="AY42" i="1"/>
  <c r="AU43" i="1"/>
  <c r="AV43" i="1"/>
  <c r="AW43" i="1"/>
  <c r="AX43" i="1"/>
  <c r="AY43" i="1"/>
  <c r="AU44" i="1"/>
  <c r="AV44" i="1"/>
  <c r="AW44" i="1"/>
  <c r="AX44" i="1"/>
  <c r="AY44" i="1"/>
  <c r="AU45" i="1"/>
  <c r="AV45" i="1"/>
  <c r="AW45" i="1"/>
  <c r="AX45" i="1"/>
  <c r="AY45" i="1"/>
  <c r="AU46" i="1"/>
  <c r="AV46" i="1"/>
  <c r="AW46" i="1"/>
  <c r="AX46" i="1"/>
  <c r="AY46" i="1"/>
  <c r="AU47" i="1"/>
  <c r="AV47" i="1"/>
  <c r="AW47" i="1"/>
  <c r="AX47" i="1"/>
  <c r="AY47" i="1"/>
  <c r="AU48" i="1"/>
  <c r="AV48" i="1"/>
  <c r="AW48" i="1"/>
  <c r="AX48" i="1"/>
  <c r="AY48" i="1"/>
  <c r="AU49" i="1"/>
  <c r="AV49" i="1"/>
  <c r="AW49" i="1"/>
  <c r="AX49" i="1"/>
  <c r="AY49" i="1"/>
  <c r="AU50" i="1"/>
  <c r="AV50" i="1"/>
  <c r="AW50" i="1"/>
  <c r="AX50" i="1"/>
  <c r="AY50" i="1"/>
  <c r="AU51" i="1"/>
  <c r="AV51" i="1"/>
  <c r="AW51" i="1"/>
  <c r="AX51" i="1"/>
  <c r="AY51" i="1"/>
  <c r="AU52" i="1"/>
  <c r="AV52" i="1"/>
  <c r="AW52" i="1"/>
  <c r="AX52" i="1"/>
  <c r="AY52" i="1"/>
  <c r="AU53" i="1"/>
  <c r="AV53" i="1"/>
  <c r="AW53" i="1"/>
  <c r="AX53" i="1"/>
  <c r="AY53" i="1"/>
  <c r="AU54" i="1"/>
  <c r="AV54" i="1"/>
  <c r="AW54" i="1"/>
  <c r="AX54" i="1"/>
  <c r="AY54" i="1"/>
  <c r="AU55" i="1"/>
  <c r="AV55" i="1"/>
  <c r="AW55" i="1"/>
  <c r="AX55" i="1"/>
  <c r="AY55" i="1"/>
  <c r="AU56" i="1"/>
  <c r="AV56" i="1"/>
  <c r="AW56" i="1"/>
  <c r="AX56" i="1"/>
  <c r="AY56" i="1"/>
  <c r="AU57" i="1"/>
  <c r="AV57" i="1"/>
  <c r="AW57" i="1"/>
  <c r="AX57" i="1"/>
  <c r="AY57" i="1"/>
  <c r="AU58" i="1"/>
  <c r="AV58" i="1"/>
  <c r="AW58" i="1"/>
  <c r="AX58" i="1"/>
  <c r="AY58" i="1"/>
  <c r="AU59" i="1"/>
  <c r="AV59" i="1"/>
  <c r="AW59" i="1"/>
  <c r="AX59" i="1"/>
  <c r="AY59" i="1"/>
  <c r="AU60" i="1"/>
  <c r="AV60" i="1"/>
  <c r="AW60" i="1"/>
  <c r="AX60" i="1"/>
  <c r="AY60" i="1"/>
  <c r="AU61" i="1"/>
  <c r="AV61" i="1"/>
  <c r="AW61" i="1"/>
  <c r="AX61" i="1"/>
  <c r="AY61" i="1"/>
  <c r="AU62" i="1"/>
  <c r="AV62" i="1"/>
  <c r="AW62" i="1"/>
  <c r="AX62" i="1"/>
  <c r="AY62" i="1"/>
  <c r="AU63" i="1"/>
  <c r="AV63" i="1"/>
  <c r="AW63" i="1"/>
  <c r="AX63" i="1"/>
  <c r="AY63" i="1"/>
  <c r="AU64" i="1"/>
  <c r="AV64" i="1"/>
  <c r="AW64" i="1"/>
  <c r="AX64" i="1"/>
  <c r="AY64" i="1"/>
  <c r="AU65" i="1"/>
  <c r="AV65" i="1"/>
  <c r="AW65" i="1"/>
  <c r="AX65" i="1"/>
  <c r="AY65" i="1"/>
  <c r="AU66" i="1"/>
  <c r="AV66" i="1"/>
  <c r="AW66" i="1"/>
  <c r="AX66" i="1"/>
  <c r="AY66" i="1"/>
  <c r="AU67" i="1"/>
  <c r="AV67" i="1"/>
  <c r="AW67" i="1"/>
  <c r="AX67" i="1"/>
  <c r="AY67" i="1"/>
  <c r="AU68" i="1"/>
  <c r="AV68" i="1"/>
  <c r="AW68" i="1"/>
  <c r="AX68" i="1"/>
  <c r="AY68" i="1"/>
  <c r="AU69" i="1"/>
  <c r="AV69" i="1"/>
  <c r="AW69" i="1"/>
  <c r="AX69" i="1"/>
  <c r="AY69" i="1"/>
  <c r="AU70" i="1"/>
  <c r="AV70" i="1"/>
  <c r="AW70" i="1"/>
  <c r="AX70" i="1"/>
  <c r="AY70" i="1"/>
  <c r="AU71" i="1"/>
  <c r="AV71" i="1"/>
  <c r="AW71" i="1"/>
  <c r="AX71" i="1"/>
  <c r="AY71" i="1"/>
  <c r="AU72" i="1"/>
  <c r="AV72" i="1"/>
  <c r="AW72" i="1"/>
  <c r="AX72" i="1"/>
  <c r="AY72" i="1"/>
  <c r="AU73" i="1"/>
  <c r="AV73" i="1"/>
  <c r="AW73" i="1"/>
  <c r="AX73" i="1"/>
  <c r="AY73" i="1"/>
  <c r="AU74" i="1"/>
  <c r="AV74" i="1"/>
  <c r="AW74" i="1"/>
  <c r="AX74" i="1"/>
  <c r="AY74" i="1"/>
  <c r="AU75" i="1"/>
  <c r="AV75" i="1"/>
  <c r="AW75" i="1"/>
  <c r="AX75" i="1"/>
  <c r="AY75" i="1"/>
  <c r="AU76" i="1"/>
  <c r="AV76" i="1"/>
  <c r="AW76" i="1"/>
  <c r="AX76" i="1"/>
  <c r="AY76" i="1"/>
  <c r="AU77" i="1"/>
  <c r="AV77" i="1"/>
  <c r="AW77" i="1"/>
  <c r="AX77" i="1"/>
  <c r="AY77" i="1"/>
  <c r="AU78" i="1"/>
  <c r="AV78" i="1"/>
  <c r="AW78" i="1"/>
  <c r="AX78" i="1"/>
  <c r="AY78" i="1"/>
  <c r="AU79" i="1"/>
  <c r="AV79" i="1"/>
  <c r="AW79" i="1"/>
  <c r="AX79" i="1"/>
  <c r="AY79" i="1"/>
  <c r="AU80" i="1"/>
  <c r="AV80" i="1"/>
  <c r="AW80" i="1"/>
  <c r="AX80" i="1"/>
  <c r="AY80" i="1"/>
  <c r="AU81" i="1"/>
  <c r="AV81" i="1"/>
  <c r="AW81" i="1"/>
  <c r="AX81" i="1"/>
  <c r="AY81" i="1"/>
  <c r="AU82" i="1"/>
  <c r="AV82" i="1"/>
  <c r="AW82" i="1"/>
  <c r="AX82" i="1"/>
  <c r="AY82" i="1"/>
  <c r="AU83" i="1"/>
  <c r="AV83" i="1"/>
  <c r="AW83" i="1"/>
  <c r="AX83" i="1"/>
  <c r="AY83" i="1"/>
  <c r="AU84" i="1"/>
  <c r="AV84" i="1"/>
  <c r="AW84" i="1"/>
  <c r="AX84" i="1"/>
  <c r="AY84" i="1"/>
  <c r="AU85" i="1"/>
  <c r="AV85" i="1"/>
  <c r="AW85" i="1"/>
  <c r="AX85" i="1"/>
  <c r="AY85" i="1"/>
  <c r="AU86" i="1"/>
  <c r="AV86" i="1"/>
  <c r="AW86" i="1"/>
  <c r="AX86" i="1"/>
  <c r="AY86" i="1"/>
  <c r="AU87" i="1"/>
  <c r="AV87" i="1"/>
  <c r="AW87" i="1"/>
  <c r="AX87" i="1"/>
  <c r="AY87" i="1"/>
  <c r="AU88" i="1"/>
  <c r="AV88" i="1"/>
  <c r="AW88" i="1"/>
  <c r="AX88" i="1"/>
  <c r="AY88" i="1"/>
  <c r="AU89" i="1"/>
  <c r="AV89" i="1"/>
  <c r="AW89" i="1"/>
  <c r="AX89" i="1"/>
  <c r="AY89" i="1"/>
  <c r="AU90" i="1"/>
  <c r="AV90" i="1"/>
  <c r="AW90" i="1"/>
  <c r="AX90" i="1"/>
  <c r="AY90" i="1"/>
  <c r="AU91" i="1"/>
  <c r="AV91" i="1"/>
  <c r="AW91" i="1"/>
  <c r="AX91" i="1"/>
  <c r="AY91" i="1"/>
  <c r="AU92" i="1"/>
  <c r="AV92" i="1"/>
  <c r="AW92" i="1"/>
  <c r="AX92" i="1"/>
  <c r="AY92" i="1"/>
  <c r="AU93" i="1"/>
  <c r="AV93" i="1"/>
  <c r="AW93" i="1"/>
  <c r="AX93" i="1"/>
  <c r="AY93" i="1"/>
  <c r="AU94" i="1"/>
  <c r="AV94" i="1"/>
  <c r="AW94" i="1"/>
  <c r="AX94" i="1"/>
  <c r="AY94" i="1"/>
  <c r="AU95" i="1"/>
  <c r="AV95" i="1"/>
  <c r="AW95" i="1"/>
  <c r="AX95" i="1"/>
  <c r="AY95" i="1"/>
  <c r="AU96" i="1"/>
  <c r="AV96" i="1"/>
  <c r="AW96" i="1"/>
  <c r="AX96" i="1"/>
  <c r="AY96" i="1"/>
  <c r="AU97" i="1"/>
  <c r="AV97" i="1"/>
  <c r="AW97" i="1"/>
  <c r="AX97" i="1"/>
  <c r="AY97" i="1"/>
  <c r="AU98" i="1"/>
  <c r="AV98" i="1"/>
  <c r="AW98" i="1"/>
  <c r="AX98" i="1"/>
  <c r="AY98" i="1"/>
  <c r="AU99" i="1"/>
  <c r="AV99" i="1"/>
  <c r="AW99" i="1"/>
  <c r="AX99" i="1"/>
  <c r="AY99" i="1"/>
  <c r="AU100" i="1"/>
  <c r="AV100" i="1"/>
  <c r="AW100" i="1"/>
  <c r="AX100" i="1"/>
  <c r="AY100" i="1"/>
  <c r="AU101" i="1"/>
  <c r="AV101" i="1"/>
  <c r="AW101" i="1"/>
  <c r="AX101" i="1"/>
  <c r="AY101" i="1"/>
  <c r="AU102" i="1"/>
  <c r="AV102" i="1"/>
  <c r="AW102" i="1"/>
  <c r="AX102" i="1"/>
  <c r="AY102" i="1"/>
  <c r="AU103" i="1"/>
  <c r="AV103" i="1"/>
  <c r="AW103" i="1"/>
  <c r="AX103" i="1"/>
  <c r="AY103" i="1"/>
  <c r="AU104" i="1"/>
  <c r="AV104" i="1"/>
  <c r="AW104" i="1"/>
  <c r="AX104" i="1"/>
  <c r="AY104" i="1"/>
  <c r="AU105" i="1"/>
  <c r="AV105" i="1"/>
  <c r="AW105" i="1"/>
  <c r="AX105" i="1"/>
  <c r="AY105" i="1"/>
  <c r="AU106" i="1"/>
  <c r="AV106" i="1"/>
  <c r="AW106" i="1"/>
  <c r="AX106" i="1"/>
  <c r="AY106" i="1"/>
  <c r="AU107" i="1"/>
  <c r="AV107" i="1"/>
  <c r="AW107" i="1"/>
  <c r="AX107" i="1"/>
  <c r="AY107" i="1"/>
  <c r="AU108" i="1"/>
  <c r="AV108" i="1"/>
  <c r="AW108" i="1"/>
  <c r="AX108" i="1"/>
  <c r="AY108" i="1"/>
  <c r="AU109" i="1"/>
  <c r="AV109" i="1"/>
  <c r="AW109" i="1"/>
  <c r="AX109" i="1"/>
  <c r="AY109" i="1"/>
  <c r="AU110" i="1"/>
  <c r="AV110" i="1"/>
  <c r="AW110" i="1"/>
  <c r="AX110" i="1"/>
  <c r="AY110" i="1"/>
  <c r="AU111" i="1"/>
  <c r="AV111" i="1"/>
  <c r="AW111" i="1"/>
  <c r="AX111" i="1"/>
  <c r="AY111" i="1"/>
  <c r="AU112" i="1"/>
  <c r="AV112" i="1"/>
  <c r="AW112" i="1"/>
  <c r="AX112" i="1"/>
  <c r="AY112" i="1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7" i="1"/>
  <c r="AV117" i="1"/>
  <c r="AW117" i="1"/>
  <c r="AX117" i="1"/>
  <c r="AY117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0" i="1"/>
  <c r="AJ10" i="1"/>
  <c r="AK10" i="1"/>
  <c r="AL10" i="1"/>
  <c r="AM10" i="1"/>
  <c r="AN10" i="1"/>
  <c r="AO10" i="1"/>
  <c r="AP10" i="1"/>
  <c r="AQ10" i="1"/>
  <c r="AJ11" i="1"/>
  <c r="AK11" i="1"/>
  <c r="AL11" i="1"/>
  <c r="AM11" i="1"/>
  <c r="AN11" i="1"/>
  <c r="AO11" i="1"/>
  <c r="AP11" i="1"/>
  <c r="AQ11" i="1"/>
  <c r="AJ12" i="1"/>
  <c r="AK12" i="1"/>
  <c r="AL12" i="1"/>
  <c r="AM12" i="1"/>
  <c r="AN12" i="1"/>
  <c r="AO12" i="1"/>
  <c r="AP12" i="1"/>
  <c r="AQ12" i="1"/>
  <c r="AJ13" i="1"/>
  <c r="AK13" i="1"/>
  <c r="AL13" i="1"/>
  <c r="AM13" i="1"/>
  <c r="AN13" i="1"/>
  <c r="AO13" i="1"/>
  <c r="AP13" i="1"/>
  <c r="AQ13" i="1"/>
  <c r="AJ14" i="1"/>
  <c r="AK14" i="1"/>
  <c r="AL14" i="1"/>
  <c r="AM14" i="1"/>
  <c r="AN14" i="1"/>
  <c r="AO14" i="1"/>
  <c r="AP14" i="1"/>
  <c r="AQ14" i="1"/>
  <c r="AJ15" i="1"/>
  <c r="AK15" i="1"/>
  <c r="AL15" i="1"/>
  <c r="AM15" i="1"/>
  <c r="AN15" i="1"/>
  <c r="AO15" i="1"/>
  <c r="AP15" i="1"/>
  <c r="AQ15" i="1"/>
  <c r="AJ16" i="1"/>
  <c r="AK16" i="1"/>
  <c r="AL16" i="1"/>
  <c r="AM16" i="1"/>
  <c r="AN16" i="1"/>
  <c r="AO16" i="1"/>
  <c r="AP16" i="1"/>
  <c r="AQ16" i="1"/>
  <c r="AJ17" i="1"/>
  <c r="AK17" i="1"/>
  <c r="AL17" i="1"/>
  <c r="AM17" i="1"/>
  <c r="AN17" i="1"/>
  <c r="AO17" i="1"/>
  <c r="AP17" i="1"/>
  <c r="AQ17" i="1"/>
  <c r="AJ18" i="1"/>
  <c r="AK18" i="1"/>
  <c r="AL18" i="1"/>
  <c r="AM18" i="1"/>
  <c r="AN18" i="1"/>
  <c r="AO18" i="1"/>
  <c r="AP18" i="1"/>
  <c r="AQ18" i="1"/>
  <c r="AJ19" i="1"/>
  <c r="AK19" i="1"/>
  <c r="AL19" i="1"/>
  <c r="AM19" i="1"/>
  <c r="AN19" i="1"/>
  <c r="AO19" i="1"/>
  <c r="AP19" i="1"/>
  <c r="AQ19" i="1"/>
  <c r="AJ20" i="1"/>
  <c r="AK20" i="1"/>
  <c r="AL20" i="1"/>
  <c r="AM20" i="1"/>
  <c r="AN20" i="1"/>
  <c r="AO20" i="1"/>
  <c r="AP20" i="1"/>
  <c r="AQ20" i="1"/>
  <c r="AJ21" i="1"/>
  <c r="AK21" i="1"/>
  <c r="AL21" i="1"/>
  <c r="AM21" i="1"/>
  <c r="AN21" i="1"/>
  <c r="AO21" i="1"/>
  <c r="AP21" i="1"/>
  <c r="AQ21" i="1"/>
  <c r="AJ22" i="1"/>
  <c r="AK22" i="1"/>
  <c r="AL22" i="1"/>
  <c r="AM22" i="1"/>
  <c r="AN22" i="1"/>
  <c r="AO22" i="1"/>
  <c r="AP22" i="1"/>
  <c r="AQ22" i="1"/>
  <c r="AJ23" i="1"/>
  <c r="AK23" i="1"/>
  <c r="AL23" i="1"/>
  <c r="AM23" i="1"/>
  <c r="AN23" i="1"/>
  <c r="AO23" i="1"/>
  <c r="AP23" i="1"/>
  <c r="AQ23" i="1"/>
  <c r="AJ24" i="1"/>
  <c r="AK24" i="1"/>
  <c r="AL24" i="1"/>
  <c r="AM24" i="1"/>
  <c r="AN24" i="1"/>
  <c r="AO24" i="1"/>
  <c r="AP24" i="1"/>
  <c r="AQ24" i="1"/>
  <c r="AJ25" i="1"/>
  <c r="AK25" i="1"/>
  <c r="AL25" i="1"/>
  <c r="AM25" i="1"/>
  <c r="AN25" i="1"/>
  <c r="AO25" i="1"/>
  <c r="AP25" i="1"/>
  <c r="AQ25" i="1"/>
  <c r="AJ26" i="1"/>
  <c r="AK26" i="1"/>
  <c r="AL26" i="1"/>
  <c r="AM26" i="1"/>
  <c r="AN26" i="1"/>
  <c r="AO26" i="1"/>
  <c r="AP26" i="1"/>
  <c r="AQ26" i="1"/>
  <c r="AJ27" i="1"/>
  <c r="AK27" i="1"/>
  <c r="AL27" i="1"/>
  <c r="AM27" i="1"/>
  <c r="AN27" i="1"/>
  <c r="AO27" i="1"/>
  <c r="AP27" i="1"/>
  <c r="AQ27" i="1"/>
  <c r="AJ28" i="1"/>
  <c r="AK28" i="1"/>
  <c r="AL28" i="1"/>
  <c r="AM28" i="1"/>
  <c r="AN28" i="1"/>
  <c r="AO28" i="1"/>
  <c r="AP28" i="1"/>
  <c r="AQ28" i="1"/>
  <c r="AJ29" i="1"/>
  <c r="AK29" i="1"/>
  <c r="AL29" i="1"/>
  <c r="AM29" i="1"/>
  <c r="AN29" i="1"/>
  <c r="AO29" i="1"/>
  <c r="AP29" i="1"/>
  <c r="AQ29" i="1"/>
  <c r="AJ30" i="1"/>
  <c r="AK30" i="1"/>
  <c r="AL30" i="1"/>
  <c r="AM30" i="1"/>
  <c r="AN30" i="1"/>
  <c r="AO30" i="1"/>
  <c r="AP30" i="1"/>
  <c r="AQ30" i="1"/>
  <c r="AJ31" i="1"/>
  <c r="AK31" i="1"/>
  <c r="AL31" i="1"/>
  <c r="AM31" i="1"/>
  <c r="AN31" i="1"/>
  <c r="AO31" i="1"/>
  <c r="AP31" i="1"/>
  <c r="AQ31" i="1"/>
  <c r="AJ32" i="1"/>
  <c r="AK32" i="1"/>
  <c r="AL32" i="1"/>
  <c r="AM32" i="1"/>
  <c r="AN32" i="1"/>
  <c r="AO32" i="1"/>
  <c r="AP32" i="1"/>
  <c r="AQ32" i="1"/>
  <c r="AJ33" i="1"/>
  <c r="AK33" i="1"/>
  <c r="AL33" i="1"/>
  <c r="AM33" i="1"/>
  <c r="AN33" i="1"/>
  <c r="AO33" i="1"/>
  <c r="AP33" i="1"/>
  <c r="AQ33" i="1"/>
  <c r="AJ34" i="1"/>
  <c r="AK34" i="1"/>
  <c r="AL34" i="1"/>
  <c r="AM34" i="1"/>
  <c r="AN34" i="1"/>
  <c r="AO34" i="1"/>
  <c r="AP34" i="1"/>
  <c r="AQ34" i="1"/>
  <c r="AJ35" i="1"/>
  <c r="AK35" i="1"/>
  <c r="AL35" i="1"/>
  <c r="AM35" i="1"/>
  <c r="AN35" i="1"/>
  <c r="AO35" i="1"/>
  <c r="AP35" i="1"/>
  <c r="AQ35" i="1"/>
  <c r="AJ36" i="1"/>
  <c r="AK36" i="1"/>
  <c r="AL36" i="1"/>
  <c r="AM36" i="1"/>
  <c r="AN36" i="1"/>
  <c r="AO36" i="1"/>
  <c r="AP36" i="1"/>
  <c r="AQ36" i="1"/>
  <c r="AJ37" i="1"/>
  <c r="AK37" i="1"/>
  <c r="AL37" i="1"/>
  <c r="AM37" i="1"/>
  <c r="AN37" i="1"/>
  <c r="AO37" i="1"/>
  <c r="AP37" i="1"/>
  <c r="AQ37" i="1"/>
  <c r="AJ38" i="1"/>
  <c r="AK38" i="1"/>
  <c r="AL38" i="1"/>
  <c r="AM38" i="1"/>
  <c r="AN38" i="1"/>
  <c r="AO38" i="1"/>
  <c r="AP38" i="1"/>
  <c r="AQ38" i="1"/>
  <c r="AJ39" i="1"/>
  <c r="AK39" i="1"/>
  <c r="AL39" i="1"/>
  <c r="AM39" i="1"/>
  <c r="AN39" i="1"/>
  <c r="AO39" i="1"/>
  <c r="AP39" i="1"/>
  <c r="AQ39" i="1"/>
  <c r="AJ40" i="1"/>
  <c r="AK40" i="1"/>
  <c r="AL40" i="1"/>
  <c r="AM40" i="1"/>
  <c r="AN40" i="1"/>
  <c r="AO40" i="1"/>
  <c r="AP40" i="1"/>
  <c r="AQ40" i="1"/>
  <c r="AJ41" i="1"/>
  <c r="AK41" i="1"/>
  <c r="AL41" i="1"/>
  <c r="AM41" i="1"/>
  <c r="AN41" i="1"/>
  <c r="AO41" i="1"/>
  <c r="AP41" i="1"/>
  <c r="AQ41" i="1"/>
  <c r="AJ42" i="1"/>
  <c r="AK42" i="1"/>
  <c r="AL42" i="1"/>
  <c r="AM42" i="1"/>
  <c r="AN42" i="1"/>
  <c r="AO42" i="1"/>
  <c r="AP42" i="1"/>
  <c r="AQ42" i="1"/>
  <c r="AJ43" i="1"/>
  <c r="AK43" i="1"/>
  <c r="AL43" i="1"/>
  <c r="AM43" i="1"/>
  <c r="AN43" i="1"/>
  <c r="AO43" i="1"/>
  <c r="AP43" i="1"/>
  <c r="AQ43" i="1"/>
  <c r="AJ44" i="1"/>
  <c r="AK44" i="1"/>
  <c r="AL44" i="1"/>
  <c r="AM44" i="1"/>
  <c r="AN44" i="1"/>
  <c r="AO44" i="1"/>
  <c r="AP44" i="1"/>
  <c r="AQ44" i="1"/>
  <c r="AJ45" i="1"/>
  <c r="AK45" i="1"/>
  <c r="AL45" i="1"/>
  <c r="AM45" i="1"/>
  <c r="AN45" i="1"/>
  <c r="AO45" i="1"/>
  <c r="AP45" i="1"/>
  <c r="AQ45" i="1"/>
  <c r="AJ46" i="1"/>
  <c r="AK46" i="1"/>
  <c r="AL46" i="1"/>
  <c r="AM46" i="1"/>
  <c r="AN46" i="1"/>
  <c r="AO46" i="1"/>
  <c r="AP46" i="1"/>
  <c r="AQ46" i="1"/>
  <c r="AJ47" i="1"/>
  <c r="AK47" i="1"/>
  <c r="AL47" i="1"/>
  <c r="AM47" i="1"/>
  <c r="AN47" i="1"/>
  <c r="AO47" i="1"/>
  <c r="AP47" i="1"/>
  <c r="AQ47" i="1"/>
  <c r="AJ48" i="1"/>
  <c r="AK48" i="1"/>
  <c r="AL48" i="1"/>
  <c r="AM48" i="1"/>
  <c r="AN48" i="1"/>
  <c r="AO48" i="1"/>
  <c r="AP48" i="1"/>
  <c r="AQ48" i="1"/>
  <c r="AJ49" i="1"/>
  <c r="AK49" i="1"/>
  <c r="AL49" i="1"/>
  <c r="AM49" i="1"/>
  <c r="AN49" i="1"/>
  <c r="AO49" i="1"/>
  <c r="AP49" i="1"/>
  <c r="AQ49" i="1"/>
  <c r="AJ50" i="1"/>
  <c r="AK50" i="1"/>
  <c r="AL50" i="1"/>
  <c r="AM50" i="1"/>
  <c r="AN50" i="1"/>
  <c r="AO50" i="1"/>
  <c r="AP50" i="1"/>
  <c r="AQ50" i="1"/>
  <c r="AJ51" i="1"/>
  <c r="AK51" i="1"/>
  <c r="AL51" i="1"/>
  <c r="AM51" i="1"/>
  <c r="AN51" i="1"/>
  <c r="AO51" i="1"/>
  <c r="AP51" i="1"/>
  <c r="AQ51" i="1"/>
  <c r="AJ52" i="1"/>
  <c r="AK52" i="1"/>
  <c r="AL52" i="1"/>
  <c r="AM52" i="1"/>
  <c r="AN52" i="1"/>
  <c r="AO52" i="1"/>
  <c r="AP52" i="1"/>
  <c r="AQ52" i="1"/>
  <c r="AJ53" i="1"/>
  <c r="AK53" i="1"/>
  <c r="AL53" i="1"/>
  <c r="AM53" i="1"/>
  <c r="AN53" i="1"/>
  <c r="AO53" i="1"/>
  <c r="AP53" i="1"/>
  <c r="AQ53" i="1"/>
  <c r="AJ54" i="1"/>
  <c r="AK54" i="1"/>
  <c r="AL54" i="1"/>
  <c r="AM54" i="1"/>
  <c r="AN54" i="1"/>
  <c r="AO54" i="1"/>
  <c r="AP54" i="1"/>
  <c r="AQ54" i="1"/>
  <c r="AJ55" i="1"/>
  <c r="AK55" i="1"/>
  <c r="AL55" i="1"/>
  <c r="AM55" i="1"/>
  <c r="AN55" i="1"/>
  <c r="AO55" i="1"/>
  <c r="AP55" i="1"/>
  <c r="AQ55" i="1"/>
  <c r="AJ56" i="1"/>
  <c r="AK56" i="1"/>
  <c r="AL56" i="1"/>
  <c r="AM56" i="1"/>
  <c r="AN56" i="1"/>
  <c r="AO56" i="1"/>
  <c r="AP56" i="1"/>
  <c r="AQ56" i="1"/>
  <c r="AJ57" i="1"/>
  <c r="AK57" i="1"/>
  <c r="AL57" i="1"/>
  <c r="AM57" i="1"/>
  <c r="AN57" i="1"/>
  <c r="AO57" i="1"/>
  <c r="AP57" i="1"/>
  <c r="AQ57" i="1"/>
  <c r="AJ58" i="1"/>
  <c r="AK58" i="1"/>
  <c r="AL58" i="1"/>
  <c r="AM58" i="1"/>
  <c r="AN58" i="1"/>
  <c r="AO58" i="1"/>
  <c r="AP58" i="1"/>
  <c r="AQ58" i="1"/>
  <c r="AJ59" i="1"/>
  <c r="AK59" i="1"/>
  <c r="AL59" i="1"/>
  <c r="AM59" i="1"/>
  <c r="AN59" i="1"/>
  <c r="AO59" i="1"/>
  <c r="AP59" i="1"/>
  <c r="AQ59" i="1"/>
  <c r="AJ60" i="1"/>
  <c r="AK60" i="1"/>
  <c r="AL60" i="1"/>
  <c r="AM60" i="1"/>
  <c r="AN60" i="1"/>
  <c r="AO60" i="1"/>
  <c r="AP60" i="1"/>
  <c r="AQ60" i="1"/>
  <c r="AJ61" i="1"/>
  <c r="AK61" i="1"/>
  <c r="AL61" i="1"/>
  <c r="AM61" i="1"/>
  <c r="AN61" i="1"/>
  <c r="AO61" i="1"/>
  <c r="AP61" i="1"/>
  <c r="AQ61" i="1"/>
  <c r="AJ62" i="1"/>
  <c r="AK62" i="1"/>
  <c r="AL62" i="1"/>
  <c r="AM62" i="1"/>
  <c r="AN62" i="1"/>
  <c r="AO62" i="1"/>
  <c r="AP62" i="1"/>
  <c r="AQ62" i="1"/>
  <c r="AJ63" i="1"/>
  <c r="AK63" i="1"/>
  <c r="AL63" i="1"/>
  <c r="AM63" i="1"/>
  <c r="AN63" i="1"/>
  <c r="AO63" i="1"/>
  <c r="AP63" i="1"/>
  <c r="AQ63" i="1"/>
  <c r="AJ64" i="1"/>
  <c r="AK64" i="1"/>
  <c r="AL64" i="1"/>
  <c r="AM64" i="1"/>
  <c r="AN64" i="1"/>
  <c r="AO64" i="1"/>
  <c r="AP64" i="1"/>
  <c r="AQ64" i="1"/>
  <c r="AJ65" i="1"/>
  <c r="AK65" i="1"/>
  <c r="AL65" i="1"/>
  <c r="AM65" i="1"/>
  <c r="AN65" i="1"/>
  <c r="AO65" i="1"/>
  <c r="AP65" i="1"/>
  <c r="AQ65" i="1"/>
  <c r="AJ66" i="1"/>
  <c r="AK66" i="1"/>
  <c r="AL66" i="1"/>
  <c r="AM66" i="1"/>
  <c r="AN66" i="1"/>
  <c r="AO66" i="1"/>
  <c r="AP66" i="1"/>
  <c r="AQ66" i="1"/>
  <c r="AJ67" i="1"/>
  <c r="AK67" i="1"/>
  <c r="AL67" i="1"/>
  <c r="AM67" i="1"/>
  <c r="AN67" i="1"/>
  <c r="AO67" i="1"/>
  <c r="AP67" i="1"/>
  <c r="AQ67" i="1"/>
  <c r="AJ68" i="1"/>
  <c r="AK68" i="1"/>
  <c r="AL68" i="1"/>
  <c r="AM68" i="1"/>
  <c r="AN68" i="1"/>
  <c r="AO68" i="1"/>
  <c r="AP68" i="1"/>
  <c r="AQ68" i="1"/>
  <c r="AJ69" i="1"/>
  <c r="AK69" i="1"/>
  <c r="AL69" i="1"/>
  <c r="AM69" i="1"/>
  <c r="AN69" i="1"/>
  <c r="AO69" i="1"/>
  <c r="AP69" i="1"/>
  <c r="AQ69" i="1"/>
  <c r="AJ70" i="1"/>
  <c r="AK70" i="1"/>
  <c r="AL70" i="1"/>
  <c r="AM70" i="1"/>
  <c r="AN70" i="1"/>
  <c r="AO70" i="1"/>
  <c r="AP70" i="1"/>
  <c r="AQ70" i="1"/>
  <c r="AJ71" i="1"/>
  <c r="AK71" i="1"/>
  <c r="AL71" i="1"/>
  <c r="AM71" i="1"/>
  <c r="AN71" i="1"/>
  <c r="AO71" i="1"/>
  <c r="AP71" i="1"/>
  <c r="AQ71" i="1"/>
  <c r="AJ72" i="1"/>
  <c r="AK72" i="1"/>
  <c r="AL72" i="1"/>
  <c r="AM72" i="1"/>
  <c r="AN72" i="1"/>
  <c r="AO72" i="1"/>
  <c r="AP72" i="1"/>
  <c r="AQ72" i="1"/>
  <c r="AJ73" i="1"/>
  <c r="AK73" i="1"/>
  <c r="AL73" i="1"/>
  <c r="AM73" i="1"/>
  <c r="AN73" i="1"/>
  <c r="AO73" i="1"/>
  <c r="AP73" i="1"/>
  <c r="AQ73" i="1"/>
  <c r="AJ74" i="1"/>
  <c r="AK74" i="1"/>
  <c r="AL74" i="1"/>
  <c r="AM74" i="1"/>
  <c r="AN74" i="1"/>
  <c r="AO74" i="1"/>
  <c r="AP74" i="1"/>
  <c r="AQ74" i="1"/>
  <c r="AJ75" i="1"/>
  <c r="AK75" i="1"/>
  <c r="AL75" i="1"/>
  <c r="AM75" i="1"/>
  <c r="AN75" i="1"/>
  <c r="AO75" i="1"/>
  <c r="AP75" i="1"/>
  <c r="AQ75" i="1"/>
  <c r="AJ76" i="1"/>
  <c r="AK76" i="1"/>
  <c r="AL76" i="1"/>
  <c r="AM76" i="1"/>
  <c r="AN76" i="1"/>
  <c r="AO76" i="1"/>
  <c r="AP76" i="1"/>
  <c r="AQ76" i="1"/>
  <c r="AJ77" i="1"/>
  <c r="AK77" i="1"/>
  <c r="AL77" i="1"/>
  <c r="AM77" i="1"/>
  <c r="AN77" i="1"/>
  <c r="AO77" i="1"/>
  <c r="AP77" i="1"/>
  <c r="AQ77" i="1"/>
  <c r="AJ78" i="1"/>
  <c r="AK78" i="1"/>
  <c r="AL78" i="1"/>
  <c r="AM78" i="1"/>
  <c r="AN78" i="1"/>
  <c r="AO78" i="1"/>
  <c r="AP78" i="1"/>
  <c r="AQ78" i="1"/>
  <c r="AJ79" i="1"/>
  <c r="AK79" i="1"/>
  <c r="AL79" i="1"/>
  <c r="AM79" i="1"/>
  <c r="AN79" i="1"/>
  <c r="AO79" i="1"/>
  <c r="AP79" i="1"/>
  <c r="AQ79" i="1"/>
  <c r="AJ80" i="1"/>
  <c r="AK80" i="1"/>
  <c r="AL80" i="1"/>
  <c r="AM80" i="1"/>
  <c r="AN80" i="1"/>
  <c r="AO80" i="1"/>
  <c r="AP80" i="1"/>
  <c r="AQ80" i="1"/>
  <c r="AJ81" i="1"/>
  <c r="AK81" i="1"/>
  <c r="AL81" i="1"/>
  <c r="AM81" i="1"/>
  <c r="AN81" i="1"/>
  <c r="AO81" i="1"/>
  <c r="AP81" i="1"/>
  <c r="AQ81" i="1"/>
  <c r="AJ82" i="1"/>
  <c r="AK82" i="1"/>
  <c r="AL82" i="1"/>
  <c r="AM82" i="1"/>
  <c r="AN82" i="1"/>
  <c r="AO82" i="1"/>
  <c r="AP82" i="1"/>
  <c r="AQ82" i="1"/>
  <c r="AJ83" i="1"/>
  <c r="AK83" i="1"/>
  <c r="AL83" i="1"/>
  <c r="AM83" i="1"/>
  <c r="AN83" i="1"/>
  <c r="AO83" i="1"/>
  <c r="AP83" i="1"/>
  <c r="AQ83" i="1"/>
  <c r="AJ84" i="1"/>
  <c r="AK84" i="1"/>
  <c r="AL84" i="1"/>
  <c r="AM84" i="1"/>
  <c r="AN84" i="1"/>
  <c r="AO84" i="1"/>
  <c r="AP84" i="1"/>
  <c r="AQ84" i="1"/>
  <c r="AJ85" i="1"/>
  <c r="AK85" i="1"/>
  <c r="AL85" i="1"/>
  <c r="AM85" i="1"/>
  <c r="AN85" i="1"/>
  <c r="AO85" i="1"/>
  <c r="AP85" i="1"/>
  <c r="AQ85" i="1"/>
  <c r="AJ86" i="1"/>
  <c r="AK86" i="1"/>
  <c r="AL86" i="1"/>
  <c r="AM86" i="1"/>
  <c r="AN86" i="1"/>
  <c r="AO86" i="1"/>
  <c r="AP86" i="1"/>
  <c r="AQ86" i="1"/>
  <c r="AJ87" i="1"/>
  <c r="AK87" i="1"/>
  <c r="AL87" i="1"/>
  <c r="AM87" i="1"/>
  <c r="AN87" i="1"/>
  <c r="AO87" i="1"/>
  <c r="AP87" i="1"/>
  <c r="AQ87" i="1"/>
  <c r="AJ88" i="1"/>
  <c r="AK88" i="1"/>
  <c r="AL88" i="1"/>
  <c r="AM88" i="1"/>
  <c r="AN88" i="1"/>
  <c r="AO88" i="1"/>
  <c r="AP88" i="1"/>
  <c r="AQ88" i="1"/>
  <c r="AJ89" i="1"/>
  <c r="AK89" i="1"/>
  <c r="AL89" i="1"/>
  <c r="AM89" i="1"/>
  <c r="AN89" i="1"/>
  <c r="AO89" i="1"/>
  <c r="AP89" i="1"/>
  <c r="AQ89" i="1"/>
  <c r="AJ90" i="1"/>
  <c r="AK90" i="1"/>
  <c r="AL90" i="1"/>
  <c r="AM90" i="1"/>
  <c r="AN90" i="1"/>
  <c r="AO90" i="1"/>
  <c r="AP90" i="1"/>
  <c r="AQ90" i="1"/>
  <c r="AJ91" i="1"/>
  <c r="AK91" i="1"/>
  <c r="AL91" i="1"/>
  <c r="AM91" i="1"/>
  <c r="AN91" i="1"/>
  <c r="AO91" i="1"/>
  <c r="AP91" i="1"/>
  <c r="AQ91" i="1"/>
  <c r="AJ92" i="1"/>
  <c r="AK92" i="1"/>
  <c r="AL92" i="1"/>
  <c r="AM92" i="1"/>
  <c r="AN92" i="1"/>
  <c r="AO92" i="1"/>
  <c r="AP92" i="1"/>
  <c r="AQ92" i="1"/>
  <c r="AJ93" i="1"/>
  <c r="AK93" i="1"/>
  <c r="AL93" i="1"/>
  <c r="AM93" i="1"/>
  <c r="AN93" i="1"/>
  <c r="AO93" i="1"/>
  <c r="AP93" i="1"/>
  <c r="AQ93" i="1"/>
  <c r="AJ94" i="1"/>
  <c r="AK94" i="1"/>
  <c r="AL94" i="1"/>
  <c r="AM94" i="1"/>
  <c r="AN94" i="1"/>
  <c r="AO94" i="1"/>
  <c r="AP94" i="1"/>
  <c r="AQ94" i="1"/>
  <c r="AJ95" i="1"/>
  <c r="AK95" i="1"/>
  <c r="AL95" i="1"/>
  <c r="AM95" i="1"/>
  <c r="AN95" i="1"/>
  <c r="AO95" i="1"/>
  <c r="AP95" i="1"/>
  <c r="AQ95" i="1"/>
  <c r="AJ96" i="1"/>
  <c r="AK96" i="1"/>
  <c r="AL96" i="1"/>
  <c r="AM96" i="1"/>
  <c r="AN96" i="1"/>
  <c r="AO96" i="1"/>
  <c r="AP96" i="1"/>
  <c r="AQ96" i="1"/>
  <c r="AJ97" i="1"/>
  <c r="AK97" i="1"/>
  <c r="AL97" i="1"/>
  <c r="AM97" i="1"/>
  <c r="AN97" i="1"/>
  <c r="AO97" i="1"/>
  <c r="AP97" i="1"/>
  <c r="AQ97" i="1"/>
  <c r="AJ98" i="1"/>
  <c r="AK98" i="1"/>
  <c r="AL98" i="1"/>
  <c r="AM98" i="1"/>
  <c r="AN98" i="1"/>
  <c r="AO98" i="1"/>
  <c r="AP98" i="1"/>
  <c r="AQ98" i="1"/>
  <c r="AJ99" i="1"/>
  <c r="AK99" i="1"/>
  <c r="AL99" i="1"/>
  <c r="AM99" i="1"/>
  <c r="AN99" i="1"/>
  <c r="AO99" i="1"/>
  <c r="AP99" i="1"/>
  <c r="AQ99" i="1"/>
  <c r="AJ100" i="1"/>
  <c r="AK100" i="1"/>
  <c r="AL100" i="1"/>
  <c r="AM100" i="1"/>
  <c r="AN100" i="1"/>
  <c r="AO100" i="1"/>
  <c r="AP100" i="1"/>
  <c r="AQ100" i="1"/>
  <c r="AJ101" i="1"/>
  <c r="AK101" i="1"/>
  <c r="AL101" i="1"/>
  <c r="AM101" i="1"/>
  <c r="AN101" i="1"/>
  <c r="AO101" i="1"/>
  <c r="AP101" i="1"/>
  <c r="AQ101" i="1"/>
  <c r="AJ102" i="1"/>
  <c r="AK102" i="1"/>
  <c r="AL102" i="1"/>
  <c r="AM102" i="1"/>
  <c r="AN102" i="1"/>
  <c r="AO102" i="1"/>
  <c r="AP102" i="1"/>
  <c r="AQ102" i="1"/>
  <c r="AJ103" i="1"/>
  <c r="AK103" i="1"/>
  <c r="AL103" i="1"/>
  <c r="AM103" i="1"/>
  <c r="AN103" i="1"/>
  <c r="AO103" i="1"/>
  <c r="AP103" i="1"/>
  <c r="AQ103" i="1"/>
  <c r="AJ104" i="1"/>
  <c r="AK104" i="1"/>
  <c r="AL104" i="1"/>
  <c r="AM104" i="1"/>
  <c r="AN104" i="1"/>
  <c r="AO104" i="1"/>
  <c r="AP104" i="1"/>
  <c r="AQ104" i="1"/>
  <c r="AJ105" i="1"/>
  <c r="AK105" i="1"/>
  <c r="AL105" i="1"/>
  <c r="AM105" i="1"/>
  <c r="AN105" i="1"/>
  <c r="AO105" i="1"/>
  <c r="AP105" i="1"/>
  <c r="AQ105" i="1"/>
  <c r="AJ106" i="1"/>
  <c r="AK106" i="1"/>
  <c r="AL106" i="1"/>
  <c r="AM106" i="1"/>
  <c r="AN106" i="1"/>
  <c r="AO106" i="1"/>
  <c r="AP106" i="1"/>
  <c r="AQ106" i="1"/>
  <c r="AJ107" i="1"/>
  <c r="AK107" i="1"/>
  <c r="AL107" i="1"/>
  <c r="AM107" i="1"/>
  <c r="AN107" i="1"/>
  <c r="AO107" i="1"/>
  <c r="AP107" i="1"/>
  <c r="AQ107" i="1"/>
  <c r="AJ108" i="1"/>
  <c r="AK108" i="1"/>
  <c r="AL108" i="1"/>
  <c r="AM108" i="1"/>
  <c r="AN108" i="1"/>
  <c r="AO108" i="1"/>
  <c r="AP108" i="1"/>
  <c r="AQ108" i="1"/>
  <c r="AJ109" i="1"/>
  <c r="AK109" i="1"/>
  <c r="AL109" i="1"/>
  <c r="AM109" i="1"/>
  <c r="AN109" i="1"/>
  <c r="AO109" i="1"/>
  <c r="AP109" i="1"/>
  <c r="AQ109" i="1"/>
  <c r="AJ110" i="1"/>
  <c r="AK110" i="1"/>
  <c r="AL110" i="1"/>
  <c r="AM110" i="1"/>
  <c r="AN110" i="1"/>
  <c r="AO110" i="1"/>
  <c r="AP110" i="1"/>
  <c r="AQ110" i="1"/>
  <c r="AJ111" i="1"/>
  <c r="AK111" i="1"/>
  <c r="AL111" i="1"/>
  <c r="AM111" i="1"/>
  <c r="AN111" i="1"/>
  <c r="AO111" i="1"/>
  <c r="AP111" i="1"/>
  <c r="AQ111" i="1"/>
  <c r="AJ112" i="1"/>
  <c r="AK112" i="1"/>
  <c r="AL112" i="1"/>
  <c r="AM112" i="1"/>
  <c r="AN112" i="1"/>
  <c r="AO112" i="1"/>
  <c r="AP112" i="1"/>
  <c r="AQ112" i="1"/>
  <c r="AJ113" i="1"/>
  <c r="AK113" i="1"/>
  <c r="AL113" i="1"/>
  <c r="AM113" i="1"/>
  <c r="AN113" i="1"/>
  <c r="AO113" i="1"/>
  <c r="AP113" i="1"/>
  <c r="AQ113" i="1"/>
  <c r="AJ114" i="1"/>
  <c r="AK114" i="1"/>
  <c r="AL114" i="1"/>
  <c r="AM114" i="1"/>
  <c r="AN114" i="1"/>
  <c r="AO114" i="1"/>
  <c r="AP114" i="1"/>
  <c r="AQ114" i="1"/>
  <c r="AJ115" i="1"/>
  <c r="AK115" i="1"/>
  <c r="AL115" i="1"/>
  <c r="AM115" i="1"/>
  <c r="AN115" i="1"/>
  <c r="AO115" i="1"/>
  <c r="AP115" i="1"/>
  <c r="AQ115" i="1"/>
  <c r="AJ116" i="1"/>
  <c r="AK116" i="1"/>
  <c r="AL116" i="1"/>
  <c r="AM116" i="1"/>
  <c r="AN116" i="1"/>
  <c r="AO116" i="1"/>
  <c r="AP116" i="1"/>
  <c r="AQ116" i="1"/>
  <c r="AJ117" i="1"/>
  <c r="AK117" i="1"/>
  <c r="AL117" i="1"/>
  <c r="AM117" i="1"/>
  <c r="AN117" i="1"/>
  <c r="AO117" i="1"/>
  <c r="AP117" i="1"/>
  <c r="AQ117" i="1"/>
  <c r="AJ118" i="1"/>
  <c r="AK118" i="1"/>
  <c r="AL118" i="1"/>
  <c r="AM118" i="1"/>
  <c r="AN118" i="1"/>
  <c r="AO118" i="1"/>
  <c r="AP118" i="1"/>
  <c r="AQ118" i="1"/>
  <c r="AJ119" i="1"/>
  <c r="AK119" i="1"/>
  <c r="AL119" i="1"/>
  <c r="AM119" i="1"/>
  <c r="AN119" i="1"/>
  <c r="AO119" i="1"/>
  <c r="AP119" i="1"/>
  <c r="AQ119" i="1"/>
  <c r="AJ120" i="1"/>
  <c r="AK120" i="1"/>
  <c r="AL120" i="1"/>
  <c r="AM120" i="1"/>
  <c r="AN120" i="1"/>
  <c r="AO120" i="1"/>
  <c r="AP120" i="1"/>
  <c r="AQ120" i="1"/>
  <c r="AJ121" i="1"/>
  <c r="AK121" i="1"/>
  <c r="AL121" i="1"/>
  <c r="AM121" i="1"/>
  <c r="AN121" i="1"/>
  <c r="AO121" i="1"/>
  <c r="AP121" i="1"/>
  <c r="AQ121" i="1"/>
  <c r="AJ122" i="1"/>
  <c r="AK122" i="1"/>
  <c r="AL122" i="1"/>
  <c r="AM122" i="1"/>
  <c r="AN122" i="1"/>
  <c r="AO122" i="1"/>
  <c r="AP122" i="1"/>
  <c r="AQ122" i="1"/>
  <c r="AJ123" i="1"/>
  <c r="AK123" i="1"/>
  <c r="AL123" i="1"/>
  <c r="AM123" i="1"/>
  <c r="AN123" i="1"/>
  <c r="AO123" i="1"/>
  <c r="AP123" i="1"/>
  <c r="AQ123" i="1"/>
  <c r="AJ124" i="1"/>
  <c r="AK124" i="1"/>
  <c r="AL124" i="1"/>
  <c r="AM124" i="1"/>
  <c r="AN124" i="1"/>
  <c r="AO124" i="1"/>
  <c r="AP124" i="1"/>
  <c r="AQ124" i="1"/>
  <c r="AJ125" i="1"/>
  <c r="AK125" i="1"/>
  <c r="AL125" i="1"/>
  <c r="AM125" i="1"/>
  <c r="AN125" i="1"/>
  <c r="AO125" i="1"/>
  <c r="AP125" i="1"/>
  <c r="AQ125" i="1"/>
  <c r="AJ126" i="1"/>
  <c r="AK126" i="1"/>
  <c r="AL126" i="1"/>
  <c r="AM126" i="1"/>
  <c r="AN126" i="1"/>
  <c r="AO126" i="1"/>
  <c r="AP126" i="1"/>
  <c r="AQ126" i="1"/>
  <c r="AJ127" i="1"/>
  <c r="AK127" i="1"/>
  <c r="AL127" i="1"/>
  <c r="AM127" i="1"/>
  <c r="AN127" i="1"/>
  <c r="AO127" i="1"/>
  <c r="AP127" i="1"/>
  <c r="AQ127" i="1"/>
  <c r="AJ128" i="1"/>
  <c r="AK128" i="1"/>
  <c r="AL128" i="1"/>
  <c r="AM128" i="1"/>
  <c r="AN128" i="1"/>
  <c r="AO128" i="1"/>
  <c r="AP128" i="1"/>
  <c r="AQ128" i="1"/>
  <c r="AJ129" i="1"/>
  <c r="AK129" i="1"/>
  <c r="AL129" i="1"/>
  <c r="AM129" i="1"/>
  <c r="AN129" i="1"/>
  <c r="AO129" i="1"/>
  <c r="AP129" i="1"/>
  <c r="AQ129" i="1"/>
  <c r="AJ130" i="1"/>
  <c r="AK130" i="1"/>
  <c r="AL130" i="1"/>
  <c r="AM130" i="1"/>
  <c r="AN130" i="1"/>
  <c r="AO130" i="1"/>
  <c r="AP130" i="1"/>
  <c r="AQ130" i="1"/>
  <c r="AJ131" i="1"/>
  <c r="AK131" i="1"/>
  <c r="AL131" i="1"/>
  <c r="AM131" i="1"/>
  <c r="AN131" i="1"/>
  <c r="AO131" i="1"/>
  <c r="AP131" i="1"/>
  <c r="AQ131" i="1"/>
  <c r="AJ132" i="1"/>
  <c r="AK132" i="1"/>
  <c r="AL132" i="1"/>
  <c r="AM132" i="1"/>
  <c r="AN132" i="1"/>
  <c r="AO132" i="1"/>
  <c r="AP132" i="1"/>
  <c r="AQ132" i="1"/>
  <c r="AJ133" i="1"/>
  <c r="AK133" i="1"/>
  <c r="AL133" i="1"/>
  <c r="AM133" i="1"/>
  <c r="AN133" i="1"/>
  <c r="AO133" i="1"/>
  <c r="AP133" i="1"/>
  <c r="AQ133" i="1"/>
  <c r="AJ134" i="1"/>
  <c r="AK134" i="1"/>
  <c r="AL134" i="1"/>
  <c r="AM134" i="1"/>
  <c r="AN134" i="1"/>
  <c r="AO134" i="1"/>
  <c r="AP134" i="1"/>
  <c r="AQ134" i="1"/>
  <c r="AJ135" i="1"/>
  <c r="AK135" i="1"/>
  <c r="AL135" i="1"/>
  <c r="AM135" i="1"/>
  <c r="AN135" i="1"/>
  <c r="AO135" i="1"/>
  <c r="AP135" i="1"/>
  <c r="AQ135" i="1"/>
  <c r="AJ136" i="1"/>
  <c r="AK136" i="1"/>
  <c r="AL136" i="1"/>
  <c r="AM136" i="1"/>
  <c r="AN136" i="1"/>
  <c r="AO136" i="1"/>
  <c r="AP136" i="1"/>
  <c r="AQ136" i="1"/>
  <c r="AJ137" i="1"/>
  <c r="AK137" i="1"/>
  <c r="AL137" i="1"/>
  <c r="AM137" i="1"/>
  <c r="AN137" i="1"/>
  <c r="AO137" i="1"/>
  <c r="AP137" i="1"/>
  <c r="AQ137" i="1"/>
  <c r="AJ138" i="1"/>
  <c r="AK138" i="1"/>
  <c r="AL138" i="1"/>
  <c r="AM138" i="1"/>
  <c r="AN138" i="1"/>
  <c r="AO138" i="1"/>
  <c r="AP138" i="1"/>
  <c r="AQ138" i="1"/>
  <c r="AJ139" i="1"/>
  <c r="AK139" i="1"/>
  <c r="AL139" i="1"/>
  <c r="AM139" i="1"/>
  <c r="AN139" i="1"/>
  <c r="AO139" i="1"/>
  <c r="AP139" i="1"/>
  <c r="AQ139" i="1"/>
  <c r="AJ140" i="1"/>
  <c r="AK140" i="1"/>
  <c r="AL140" i="1"/>
  <c r="AM140" i="1"/>
  <c r="AN140" i="1"/>
  <c r="AO140" i="1"/>
  <c r="AP140" i="1"/>
  <c r="AQ140" i="1"/>
  <c r="AJ141" i="1"/>
  <c r="AK141" i="1"/>
  <c r="AL141" i="1"/>
  <c r="AM141" i="1"/>
  <c r="AN141" i="1"/>
  <c r="AO141" i="1"/>
  <c r="AP141" i="1"/>
  <c r="AQ141" i="1"/>
  <c r="AJ142" i="1"/>
  <c r="AK142" i="1"/>
  <c r="AL142" i="1"/>
  <c r="AM142" i="1"/>
  <c r="AN142" i="1"/>
  <c r="AO142" i="1"/>
  <c r="AP142" i="1"/>
  <c r="AQ142" i="1"/>
  <c r="AJ143" i="1"/>
  <c r="AK143" i="1"/>
  <c r="AL143" i="1"/>
  <c r="AM143" i="1"/>
  <c r="AN143" i="1"/>
  <c r="AO143" i="1"/>
  <c r="AP143" i="1"/>
  <c r="AQ143" i="1"/>
  <c r="AJ144" i="1"/>
  <c r="AK144" i="1"/>
  <c r="AL144" i="1"/>
  <c r="AM144" i="1"/>
  <c r="AN144" i="1"/>
  <c r="AO144" i="1"/>
  <c r="AP144" i="1"/>
  <c r="AQ144" i="1"/>
  <c r="AJ145" i="1"/>
  <c r="AK145" i="1"/>
  <c r="AL145" i="1"/>
  <c r="AM145" i="1"/>
  <c r="AN145" i="1"/>
  <c r="AO145" i="1"/>
  <c r="AP145" i="1"/>
  <c r="AQ145" i="1"/>
  <c r="AJ146" i="1"/>
  <c r="AK146" i="1"/>
  <c r="AL146" i="1"/>
  <c r="AM146" i="1"/>
  <c r="AN146" i="1"/>
  <c r="AO146" i="1"/>
  <c r="AP146" i="1"/>
  <c r="AQ146" i="1"/>
  <c r="AJ147" i="1"/>
  <c r="AK147" i="1"/>
  <c r="AL147" i="1"/>
  <c r="AM147" i="1"/>
  <c r="AN147" i="1"/>
  <c r="AO147" i="1"/>
  <c r="AP147" i="1"/>
  <c r="AQ147" i="1"/>
  <c r="AJ148" i="1"/>
  <c r="AK148" i="1"/>
  <c r="AL148" i="1"/>
  <c r="AM148" i="1"/>
  <c r="AN148" i="1"/>
  <c r="AO148" i="1"/>
  <c r="AP148" i="1"/>
  <c r="AQ148" i="1"/>
  <c r="AJ149" i="1"/>
  <c r="AK149" i="1"/>
  <c r="AL149" i="1"/>
  <c r="AM149" i="1"/>
  <c r="AN149" i="1"/>
  <c r="AO149" i="1"/>
  <c r="AP149" i="1"/>
  <c r="AQ149" i="1"/>
  <c r="AJ150" i="1"/>
  <c r="AK150" i="1"/>
  <c r="AL150" i="1"/>
  <c r="AM150" i="1"/>
  <c r="AN150" i="1"/>
  <c r="AO150" i="1"/>
  <c r="AP150" i="1"/>
  <c r="AQ150" i="1"/>
  <c r="AJ151" i="1"/>
  <c r="AK151" i="1"/>
  <c r="AL151" i="1"/>
  <c r="AM151" i="1"/>
  <c r="AN151" i="1"/>
  <c r="AO151" i="1"/>
  <c r="AP151" i="1"/>
  <c r="AQ151" i="1"/>
  <c r="AJ152" i="1"/>
  <c r="AK152" i="1"/>
  <c r="AL152" i="1"/>
  <c r="AM152" i="1"/>
  <c r="AN152" i="1"/>
  <c r="AO152" i="1"/>
  <c r="AP152" i="1"/>
  <c r="AQ152" i="1"/>
  <c r="AJ153" i="1"/>
  <c r="AK153" i="1"/>
  <c r="AL153" i="1"/>
  <c r="AM153" i="1"/>
  <c r="AN153" i="1"/>
  <c r="AO153" i="1"/>
  <c r="AP153" i="1"/>
  <c r="AQ153" i="1"/>
  <c r="AJ154" i="1"/>
  <c r="AK154" i="1"/>
  <c r="AL154" i="1"/>
  <c r="AM154" i="1"/>
  <c r="AN154" i="1"/>
  <c r="AO154" i="1"/>
  <c r="AP154" i="1"/>
  <c r="AQ154" i="1"/>
  <c r="AJ155" i="1"/>
  <c r="AK155" i="1"/>
  <c r="AL155" i="1"/>
  <c r="AM155" i="1"/>
  <c r="AN155" i="1"/>
  <c r="AO155" i="1"/>
  <c r="AP155" i="1"/>
  <c r="AQ155" i="1"/>
  <c r="AJ156" i="1"/>
  <c r="AK156" i="1"/>
  <c r="AL156" i="1"/>
  <c r="AM156" i="1"/>
  <c r="AN156" i="1"/>
  <c r="AO156" i="1"/>
  <c r="AP156" i="1"/>
  <c r="AQ156" i="1"/>
  <c r="AJ157" i="1"/>
  <c r="AK157" i="1"/>
  <c r="AL157" i="1"/>
  <c r="AM157" i="1"/>
  <c r="AN157" i="1"/>
  <c r="AO157" i="1"/>
  <c r="AP157" i="1"/>
  <c r="AQ157" i="1"/>
  <c r="AJ158" i="1"/>
  <c r="AK158" i="1"/>
  <c r="AL158" i="1"/>
  <c r="AM158" i="1"/>
  <c r="AN158" i="1"/>
  <c r="AO158" i="1"/>
  <c r="AP158" i="1"/>
  <c r="AQ158" i="1"/>
  <c r="AJ159" i="1"/>
  <c r="AK159" i="1"/>
  <c r="AL159" i="1"/>
  <c r="AM159" i="1"/>
  <c r="AN159" i="1"/>
  <c r="AO159" i="1"/>
  <c r="AP159" i="1"/>
  <c r="AQ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0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D10" i="1" l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I160" i="1" l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E160" i="1"/>
  <c r="BM159" i="1"/>
  <c r="AZ159" i="1"/>
  <c r="AS159" i="1"/>
  <c r="AH159" i="1"/>
  <c r="AC159" i="1"/>
  <c r="U159" i="1"/>
  <c r="M159" i="1"/>
  <c r="F159" i="1"/>
  <c r="BM158" i="1"/>
  <c r="AZ158" i="1"/>
  <c r="AS158" i="1"/>
  <c r="AH158" i="1"/>
  <c r="AC158" i="1"/>
  <c r="U158" i="1"/>
  <c r="M158" i="1"/>
  <c r="F158" i="1"/>
  <c r="BM157" i="1"/>
  <c r="AZ157" i="1"/>
  <c r="AS157" i="1"/>
  <c r="AH157" i="1"/>
  <c r="AC157" i="1"/>
  <c r="U157" i="1"/>
  <c r="M157" i="1"/>
  <c r="F157" i="1"/>
  <c r="BM156" i="1"/>
  <c r="AZ156" i="1"/>
  <c r="AS156" i="1"/>
  <c r="AH156" i="1"/>
  <c r="AC156" i="1"/>
  <c r="U156" i="1"/>
  <c r="M156" i="1"/>
  <c r="F156" i="1"/>
  <c r="BM155" i="1"/>
  <c r="AZ155" i="1"/>
  <c r="AS155" i="1"/>
  <c r="AH155" i="1"/>
  <c r="AC155" i="1"/>
  <c r="U155" i="1"/>
  <c r="M155" i="1"/>
  <c r="F155" i="1"/>
  <c r="BM154" i="1"/>
  <c r="AZ154" i="1"/>
  <c r="AS154" i="1"/>
  <c r="AH154" i="1"/>
  <c r="AC154" i="1"/>
  <c r="U154" i="1"/>
  <c r="M154" i="1"/>
  <c r="F154" i="1"/>
  <c r="BM153" i="1"/>
  <c r="AZ153" i="1"/>
  <c r="AS153" i="1"/>
  <c r="AH153" i="1"/>
  <c r="AC153" i="1"/>
  <c r="U153" i="1"/>
  <c r="M153" i="1"/>
  <c r="F153" i="1"/>
  <c r="BM152" i="1"/>
  <c r="AZ152" i="1"/>
  <c r="AS152" i="1"/>
  <c r="AH152" i="1"/>
  <c r="AC152" i="1"/>
  <c r="U152" i="1"/>
  <c r="M152" i="1"/>
  <c r="F152" i="1"/>
  <c r="BM151" i="1"/>
  <c r="AZ151" i="1"/>
  <c r="AS151" i="1"/>
  <c r="AH151" i="1"/>
  <c r="AC151" i="1"/>
  <c r="U151" i="1"/>
  <c r="M151" i="1"/>
  <c r="F151" i="1"/>
  <c r="BM150" i="1"/>
  <c r="AZ150" i="1"/>
  <c r="AS150" i="1"/>
  <c r="AH150" i="1"/>
  <c r="AC150" i="1"/>
  <c r="U150" i="1"/>
  <c r="M150" i="1"/>
  <c r="F150" i="1"/>
  <c r="BM149" i="1"/>
  <c r="AZ149" i="1"/>
  <c r="AS149" i="1"/>
  <c r="AH149" i="1"/>
  <c r="AC149" i="1"/>
  <c r="U149" i="1"/>
  <c r="M149" i="1"/>
  <c r="F149" i="1"/>
  <c r="BM148" i="1"/>
  <c r="AZ148" i="1"/>
  <c r="AS148" i="1"/>
  <c r="AH148" i="1"/>
  <c r="AC148" i="1"/>
  <c r="U148" i="1"/>
  <c r="M148" i="1"/>
  <c r="F148" i="1"/>
  <c r="BM147" i="1"/>
  <c r="AZ147" i="1"/>
  <c r="AS147" i="1"/>
  <c r="AH147" i="1"/>
  <c r="AC147" i="1"/>
  <c r="U147" i="1"/>
  <c r="M147" i="1"/>
  <c r="F147" i="1"/>
  <c r="BM146" i="1"/>
  <c r="AZ146" i="1"/>
  <c r="AS146" i="1"/>
  <c r="AH146" i="1"/>
  <c r="AC146" i="1"/>
  <c r="U146" i="1"/>
  <c r="M146" i="1"/>
  <c r="F146" i="1"/>
  <c r="BM145" i="1"/>
  <c r="AZ145" i="1"/>
  <c r="AS145" i="1"/>
  <c r="AH145" i="1"/>
  <c r="AC145" i="1"/>
  <c r="U145" i="1"/>
  <c r="M145" i="1"/>
  <c r="F145" i="1"/>
  <c r="BM144" i="1"/>
  <c r="AZ144" i="1"/>
  <c r="AS144" i="1"/>
  <c r="AH144" i="1"/>
  <c r="AC144" i="1"/>
  <c r="U144" i="1"/>
  <c r="M144" i="1"/>
  <c r="F144" i="1"/>
  <c r="BM143" i="1"/>
  <c r="AZ143" i="1"/>
  <c r="AS143" i="1"/>
  <c r="AH143" i="1"/>
  <c r="AC143" i="1"/>
  <c r="U143" i="1"/>
  <c r="M143" i="1"/>
  <c r="F143" i="1"/>
  <c r="BM142" i="1"/>
  <c r="AZ142" i="1"/>
  <c r="AS142" i="1"/>
  <c r="AH142" i="1"/>
  <c r="AC142" i="1"/>
  <c r="U142" i="1"/>
  <c r="M142" i="1"/>
  <c r="F142" i="1"/>
  <c r="BM141" i="1"/>
  <c r="AZ141" i="1"/>
  <c r="AS141" i="1"/>
  <c r="AH141" i="1"/>
  <c r="AC141" i="1"/>
  <c r="U141" i="1"/>
  <c r="M141" i="1"/>
  <c r="F141" i="1"/>
  <c r="BM140" i="1"/>
  <c r="AZ140" i="1"/>
  <c r="AS140" i="1"/>
  <c r="AH140" i="1"/>
  <c r="AC140" i="1"/>
  <c r="U140" i="1"/>
  <c r="M140" i="1"/>
  <c r="F140" i="1"/>
  <c r="BM139" i="1"/>
  <c r="AZ139" i="1"/>
  <c r="AS139" i="1"/>
  <c r="AH139" i="1"/>
  <c r="AC139" i="1"/>
  <c r="U139" i="1"/>
  <c r="M139" i="1"/>
  <c r="F139" i="1"/>
  <c r="BM138" i="1"/>
  <c r="AZ138" i="1"/>
  <c r="AS138" i="1"/>
  <c r="AH138" i="1"/>
  <c r="AC138" i="1"/>
  <c r="U138" i="1"/>
  <c r="M138" i="1"/>
  <c r="F138" i="1"/>
  <c r="BM137" i="1"/>
  <c r="AZ137" i="1"/>
  <c r="AS137" i="1"/>
  <c r="AH137" i="1"/>
  <c r="AC137" i="1"/>
  <c r="U137" i="1"/>
  <c r="M137" i="1"/>
  <c r="F137" i="1"/>
  <c r="BM136" i="1"/>
  <c r="AZ136" i="1"/>
  <c r="AS136" i="1"/>
  <c r="AH136" i="1"/>
  <c r="AC136" i="1"/>
  <c r="U136" i="1"/>
  <c r="M136" i="1"/>
  <c r="F136" i="1"/>
  <c r="BM135" i="1"/>
  <c r="AZ135" i="1"/>
  <c r="AS135" i="1"/>
  <c r="AH135" i="1"/>
  <c r="AC135" i="1"/>
  <c r="U135" i="1"/>
  <c r="M135" i="1"/>
  <c r="F135" i="1"/>
  <c r="BM134" i="1"/>
  <c r="AZ134" i="1"/>
  <c r="AS134" i="1"/>
  <c r="AH134" i="1"/>
  <c r="AC134" i="1"/>
  <c r="U134" i="1"/>
  <c r="M134" i="1"/>
  <c r="F134" i="1"/>
  <c r="BM133" i="1"/>
  <c r="AZ133" i="1"/>
  <c r="AS133" i="1"/>
  <c r="AH133" i="1"/>
  <c r="AC133" i="1"/>
  <c r="U133" i="1"/>
  <c r="M133" i="1"/>
  <c r="F133" i="1"/>
  <c r="BM132" i="1"/>
  <c r="AZ132" i="1"/>
  <c r="AS132" i="1"/>
  <c r="AH132" i="1"/>
  <c r="AC132" i="1"/>
  <c r="U132" i="1"/>
  <c r="M132" i="1"/>
  <c r="F132" i="1"/>
  <c r="BM131" i="1"/>
  <c r="AZ131" i="1"/>
  <c r="AS131" i="1"/>
  <c r="AH131" i="1"/>
  <c r="AC131" i="1"/>
  <c r="U131" i="1"/>
  <c r="M131" i="1"/>
  <c r="F131" i="1"/>
  <c r="BM130" i="1"/>
  <c r="AZ130" i="1"/>
  <c r="AS130" i="1"/>
  <c r="AH130" i="1"/>
  <c r="AC130" i="1"/>
  <c r="U130" i="1"/>
  <c r="M130" i="1"/>
  <c r="F130" i="1"/>
  <c r="BM129" i="1"/>
  <c r="AZ129" i="1"/>
  <c r="AS129" i="1"/>
  <c r="AH129" i="1"/>
  <c r="AC129" i="1"/>
  <c r="U129" i="1"/>
  <c r="M129" i="1"/>
  <c r="F129" i="1"/>
  <c r="BM128" i="1"/>
  <c r="AZ128" i="1"/>
  <c r="AS128" i="1"/>
  <c r="AH128" i="1"/>
  <c r="AC128" i="1"/>
  <c r="U128" i="1"/>
  <c r="M128" i="1"/>
  <c r="F128" i="1"/>
  <c r="BM127" i="1"/>
  <c r="AZ127" i="1"/>
  <c r="AS127" i="1"/>
  <c r="AH127" i="1"/>
  <c r="AC127" i="1"/>
  <c r="U127" i="1"/>
  <c r="M127" i="1"/>
  <c r="F127" i="1"/>
  <c r="BM126" i="1"/>
  <c r="AZ126" i="1"/>
  <c r="AS126" i="1"/>
  <c r="AH126" i="1"/>
  <c r="AC126" i="1"/>
  <c r="U126" i="1"/>
  <c r="M126" i="1"/>
  <c r="F126" i="1"/>
  <c r="BM125" i="1"/>
  <c r="AZ125" i="1"/>
  <c r="AS125" i="1"/>
  <c r="AH125" i="1"/>
  <c r="AC125" i="1"/>
  <c r="U125" i="1"/>
  <c r="M125" i="1"/>
  <c r="F125" i="1"/>
  <c r="BM124" i="1"/>
  <c r="AZ124" i="1"/>
  <c r="AS124" i="1"/>
  <c r="AH124" i="1"/>
  <c r="AC124" i="1"/>
  <c r="U124" i="1"/>
  <c r="M124" i="1"/>
  <c r="F124" i="1"/>
  <c r="BM123" i="1"/>
  <c r="AZ123" i="1"/>
  <c r="AS123" i="1"/>
  <c r="AH123" i="1"/>
  <c r="AC123" i="1"/>
  <c r="U123" i="1"/>
  <c r="M123" i="1"/>
  <c r="F123" i="1"/>
  <c r="BM122" i="1"/>
  <c r="AZ122" i="1"/>
  <c r="AS122" i="1"/>
  <c r="AH122" i="1"/>
  <c r="AC122" i="1"/>
  <c r="U122" i="1"/>
  <c r="M122" i="1"/>
  <c r="F122" i="1"/>
  <c r="BM121" i="1"/>
  <c r="AZ121" i="1"/>
  <c r="AS121" i="1"/>
  <c r="AH121" i="1"/>
  <c r="AC121" i="1"/>
  <c r="U121" i="1"/>
  <c r="M121" i="1"/>
  <c r="F121" i="1"/>
  <c r="BM120" i="1"/>
  <c r="AZ120" i="1"/>
  <c r="AS120" i="1"/>
  <c r="AH120" i="1"/>
  <c r="AC120" i="1"/>
  <c r="U120" i="1"/>
  <c r="M120" i="1"/>
  <c r="F120" i="1"/>
  <c r="BM119" i="1"/>
  <c r="AZ119" i="1"/>
  <c r="AS119" i="1"/>
  <c r="AH119" i="1"/>
  <c r="AC119" i="1"/>
  <c r="U119" i="1"/>
  <c r="M119" i="1"/>
  <c r="F119" i="1"/>
  <c r="BM118" i="1"/>
  <c r="AZ118" i="1"/>
  <c r="AS118" i="1"/>
  <c r="AH118" i="1"/>
  <c r="AC118" i="1"/>
  <c r="U118" i="1"/>
  <c r="M118" i="1"/>
  <c r="F118" i="1"/>
  <c r="BM117" i="1"/>
  <c r="AZ117" i="1"/>
  <c r="AS117" i="1"/>
  <c r="AH117" i="1"/>
  <c r="AC117" i="1"/>
  <c r="U117" i="1"/>
  <c r="M117" i="1"/>
  <c r="F117" i="1"/>
  <c r="BM116" i="1"/>
  <c r="AZ116" i="1"/>
  <c r="AS116" i="1"/>
  <c r="AH116" i="1"/>
  <c r="AC116" i="1"/>
  <c r="U116" i="1"/>
  <c r="M116" i="1"/>
  <c r="F116" i="1"/>
  <c r="BM115" i="1"/>
  <c r="AZ115" i="1"/>
  <c r="AS115" i="1"/>
  <c r="AH115" i="1"/>
  <c r="AC115" i="1"/>
  <c r="U115" i="1"/>
  <c r="M115" i="1"/>
  <c r="F115" i="1"/>
  <c r="BM114" i="1"/>
  <c r="AZ114" i="1"/>
  <c r="AS114" i="1"/>
  <c r="AH114" i="1"/>
  <c r="AC114" i="1"/>
  <c r="U114" i="1"/>
  <c r="M114" i="1"/>
  <c r="F114" i="1"/>
  <c r="BM113" i="1"/>
  <c r="AZ113" i="1"/>
  <c r="AS113" i="1"/>
  <c r="AH113" i="1"/>
  <c r="AC113" i="1"/>
  <c r="U113" i="1"/>
  <c r="M113" i="1"/>
  <c r="F113" i="1"/>
  <c r="BM112" i="1"/>
  <c r="AZ112" i="1"/>
  <c r="AS112" i="1"/>
  <c r="AH112" i="1"/>
  <c r="AC112" i="1"/>
  <c r="U112" i="1"/>
  <c r="M112" i="1"/>
  <c r="F112" i="1"/>
  <c r="BM111" i="1"/>
  <c r="AZ111" i="1"/>
  <c r="AS111" i="1"/>
  <c r="AH111" i="1"/>
  <c r="AC111" i="1"/>
  <c r="U111" i="1"/>
  <c r="M111" i="1"/>
  <c r="F111" i="1"/>
  <c r="BM110" i="1"/>
  <c r="AZ110" i="1"/>
  <c r="AS110" i="1"/>
  <c r="AH110" i="1"/>
  <c r="AC110" i="1"/>
  <c r="U110" i="1"/>
  <c r="M110" i="1"/>
  <c r="F110" i="1"/>
  <c r="BM109" i="1"/>
  <c r="AZ109" i="1"/>
  <c r="AS109" i="1"/>
  <c r="AH109" i="1"/>
  <c r="AC109" i="1"/>
  <c r="U109" i="1"/>
  <c r="M109" i="1"/>
  <c r="F109" i="1"/>
  <c r="BM108" i="1"/>
  <c r="AZ108" i="1"/>
  <c r="AS108" i="1"/>
  <c r="AH108" i="1"/>
  <c r="AC108" i="1"/>
  <c r="U108" i="1"/>
  <c r="M108" i="1"/>
  <c r="F108" i="1"/>
  <c r="BM107" i="1"/>
  <c r="AZ107" i="1"/>
  <c r="AS107" i="1"/>
  <c r="AH107" i="1"/>
  <c r="AC107" i="1"/>
  <c r="U107" i="1"/>
  <c r="M107" i="1"/>
  <c r="F107" i="1"/>
  <c r="BM106" i="1"/>
  <c r="AZ106" i="1"/>
  <c r="AS106" i="1"/>
  <c r="AH106" i="1"/>
  <c r="AC106" i="1"/>
  <c r="U106" i="1"/>
  <c r="M106" i="1"/>
  <c r="F106" i="1"/>
  <c r="BM105" i="1"/>
  <c r="AZ105" i="1"/>
  <c r="AS105" i="1"/>
  <c r="AH105" i="1"/>
  <c r="AC105" i="1"/>
  <c r="U105" i="1"/>
  <c r="M105" i="1"/>
  <c r="F105" i="1"/>
  <c r="BM104" i="1"/>
  <c r="AZ104" i="1"/>
  <c r="AS104" i="1"/>
  <c r="AH104" i="1"/>
  <c r="AC104" i="1"/>
  <c r="U104" i="1"/>
  <c r="M104" i="1"/>
  <c r="F104" i="1"/>
  <c r="BM103" i="1"/>
  <c r="AZ103" i="1"/>
  <c r="AS103" i="1"/>
  <c r="AH103" i="1"/>
  <c r="AC103" i="1"/>
  <c r="U103" i="1"/>
  <c r="M103" i="1"/>
  <c r="F103" i="1"/>
  <c r="BM102" i="1"/>
  <c r="AZ102" i="1"/>
  <c r="AS102" i="1"/>
  <c r="AH102" i="1"/>
  <c r="AC102" i="1"/>
  <c r="U102" i="1"/>
  <c r="M102" i="1"/>
  <c r="F102" i="1"/>
  <c r="BM101" i="1"/>
  <c r="AZ101" i="1"/>
  <c r="AS101" i="1"/>
  <c r="AH101" i="1"/>
  <c r="AC101" i="1"/>
  <c r="U101" i="1"/>
  <c r="M101" i="1"/>
  <c r="F101" i="1"/>
  <c r="BM100" i="1"/>
  <c r="AZ100" i="1"/>
  <c r="AS100" i="1"/>
  <c r="AH100" i="1"/>
  <c r="AC100" i="1"/>
  <c r="U100" i="1"/>
  <c r="M100" i="1"/>
  <c r="F100" i="1"/>
  <c r="BM99" i="1"/>
  <c r="AZ99" i="1"/>
  <c r="AS99" i="1"/>
  <c r="AH99" i="1"/>
  <c r="AC99" i="1"/>
  <c r="U99" i="1"/>
  <c r="M99" i="1"/>
  <c r="F99" i="1"/>
  <c r="BM98" i="1"/>
  <c r="AZ98" i="1"/>
  <c r="AS98" i="1"/>
  <c r="AH98" i="1"/>
  <c r="AC98" i="1"/>
  <c r="U98" i="1"/>
  <c r="M98" i="1"/>
  <c r="F98" i="1"/>
  <c r="BM97" i="1"/>
  <c r="AZ97" i="1"/>
  <c r="AS97" i="1"/>
  <c r="AH97" i="1"/>
  <c r="AC97" i="1"/>
  <c r="U97" i="1"/>
  <c r="M97" i="1"/>
  <c r="F97" i="1"/>
  <c r="BM96" i="1"/>
  <c r="AZ96" i="1"/>
  <c r="AS96" i="1"/>
  <c r="AH96" i="1"/>
  <c r="AC96" i="1"/>
  <c r="U96" i="1"/>
  <c r="M96" i="1"/>
  <c r="F96" i="1"/>
  <c r="BM95" i="1"/>
  <c r="AZ95" i="1"/>
  <c r="AS95" i="1"/>
  <c r="AH95" i="1"/>
  <c r="AC95" i="1"/>
  <c r="U95" i="1"/>
  <c r="M95" i="1"/>
  <c r="F95" i="1"/>
  <c r="BM94" i="1"/>
  <c r="AZ94" i="1"/>
  <c r="AS94" i="1"/>
  <c r="AH94" i="1"/>
  <c r="AC94" i="1"/>
  <c r="U94" i="1"/>
  <c r="M94" i="1"/>
  <c r="F94" i="1"/>
  <c r="BM93" i="1"/>
  <c r="AZ93" i="1"/>
  <c r="AS93" i="1"/>
  <c r="AH93" i="1"/>
  <c r="AC93" i="1"/>
  <c r="U93" i="1"/>
  <c r="M93" i="1"/>
  <c r="F93" i="1"/>
  <c r="BM92" i="1"/>
  <c r="AZ92" i="1"/>
  <c r="AS92" i="1"/>
  <c r="AH92" i="1"/>
  <c r="AC92" i="1"/>
  <c r="U92" i="1"/>
  <c r="M92" i="1"/>
  <c r="F92" i="1"/>
  <c r="BM91" i="1"/>
  <c r="AZ91" i="1"/>
  <c r="AS91" i="1"/>
  <c r="AH91" i="1"/>
  <c r="AC91" i="1"/>
  <c r="U91" i="1"/>
  <c r="M91" i="1"/>
  <c r="F91" i="1"/>
  <c r="BM90" i="1"/>
  <c r="AZ90" i="1"/>
  <c r="AS90" i="1"/>
  <c r="AH90" i="1"/>
  <c r="AC90" i="1"/>
  <c r="U90" i="1"/>
  <c r="M90" i="1"/>
  <c r="F90" i="1"/>
  <c r="BM89" i="1"/>
  <c r="AZ89" i="1"/>
  <c r="AS89" i="1"/>
  <c r="AH89" i="1"/>
  <c r="AC89" i="1"/>
  <c r="U89" i="1"/>
  <c r="M89" i="1"/>
  <c r="F89" i="1"/>
  <c r="BM88" i="1"/>
  <c r="AZ88" i="1"/>
  <c r="AS88" i="1"/>
  <c r="AH88" i="1"/>
  <c r="AC88" i="1"/>
  <c r="U88" i="1"/>
  <c r="M88" i="1"/>
  <c r="F88" i="1"/>
  <c r="BM87" i="1"/>
  <c r="AZ87" i="1"/>
  <c r="AS87" i="1"/>
  <c r="AH87" i="1"/>
  <c r="AC87" i="1"/>
  <c r="U87" i="1"/>
  <c r="M87" i="1"/>
  <c r="F87" i="1"/>
  <c r="BM86" i="1"/>
  <c r="AZ86" i="1"/>
  <c r="AS86" i="1"/>
  <c r="AH86" i="1"/>
  <c r="AC86" i="1"/>
  <c r="U86" i="1"/>
  <c r="M86" i="1"/>
  <c r="F86" i="1"/>
  <c r="BM85" i="1"/>
  <c r="AZ85" i="1"/>
  <c r="AS85" i="1"/>
  <c r="AH85" i="1"/>
  <c r="AC85" i="1"/>
  <c r="U85" i="1"/>
  <c r="M85" i="1"/>
  <c r="F85" i="1"/>
  <c r="BM84" i="1"/>
  <c r="AZ84" i="1"/>
  <c r="AS84" i="1"/>
  <c r="AH84" i="1"/>
  <c r="AC84" i="1"/>
  <c r="U84" i="1"/>
  <c r="M84" i="1"/>
  <c r="F84" i="1"/>
  <c r="BM83" i="1"/>
  <c r="AZ83" i="1"/>
  <c r="AS83" i="1"/>
  <c r="AH83" i="1"/>
  <c r="AC83" i="1"/>
  <c r="U83" i="1"/>
  <c r="M83" i="1"/>
  <c r="F83" i="1"/>
  <c r="BM82" i="1"/>
  <c r="AZ82" i="1"/>
  <c r="AS82" i="1"/>
  <c r="AH82" i="1"/>
  <c r="AC82" i="1"/>
  <c r="U82" i="1"/>
  <c r="M82" i="1"/>
  <c r="F82" i="1"/>
  <c r="BM81" i="1"/>
  <c r="AZ81" i="1"/>
  <c r="AS81" i="1"/>
  <c r="AH81" i="1"/>
  <c r="AC81" i="1"/>
  <c r="U81" i="1"/>
  <c r="M81" i="1"/>
  <c r="F81" i="1"/>
  <c r="BM80" i="1"/>
  <c r="AZ80" i="1"/>
  <c r="AS80" i="1"/>
  <c r="AH80" i="1"/>
  <c r="AC80" i="1"/>
  <c r="U80" i="1"/>
  <c r="M80" i="1"/>
  <c r="F80" i="1"/>
  <c r="BM79" i="1"/>
  <c r="AZ79" i="1"/>
  <c r="AS79" i="1"/>
  <c r="AH79" i="1"/>
  <c r="AC79" i="1"/>
  <c r="U79" i="1"/>
  <c r="M79" i="1"/>
  <c r="F79" i="1"/>
  <c r="BM78" i="1"/>
  <c r="AZ78" i="1"/>
  <c r="AS78" i="1"/>
  <c r="AH78" i="1"/>
  <c r="AC78" i="1"/>
  <c r="U78" i="1"/>
  <c r="M78" i="1"/>
  <c r="F78" i="1"/>
  <c r="BM77" i="1"/>
  <c r="AZ77" i="1"/>
  <c r="AS77" i="1"/>
  <c r="AH77" i="1"/>
  <c r="AC77" i="1"/>
  <c r="U77" i="1"/>
  <c r="M77" i="1"/>
  <c r="F77" i="1"/>
  <c r="BM76" i="1"/>
  <c r="AZ76" i="1"/>
  <c r="AS76" i="1"/>
  <c r="AH76" i="1"/>
  <c r="AC76" i="1"/>
  <c r="U76" i="1"/>
  <c r="M76" i="1"/>
  <c r="F76" i="1"/>
  <c r="BM75" i="1"/>
  <c r="AZ75" i="1"/>
  <c r="AS75" i="1"/>
  <c r="AH75" i="1"/>
  <c r="AC75" i="1"/>
  <c r="U75" i="1"/>
  <c r="M75" i="1"/>
  <c r="F75" i="1"/>
  <c r="BM74" i="1"/>
  <c r="AZ74" i="1"/>
  <c r="AS74" i="1"/>
  <c r="AH74" i="1"/>
  <c r="AC74" i="1"/>
  <c r="U74" i="1"/>
  <c r="M74" i="1"/>
  <c r="F74" i="1"/>
  <c r="BM73" i="1"/>
  <c r="AZ73" i="1"/>
  <c r="AS73" i="1"/>
  <c r="AH73" i="1"/>
  <c r="AC73" i="1"/>
  <c r="U73" i="1"/>
  <c r="M73" i="1"/>
  <c r="F73" i="1"/>
  <c r="BM72" i="1"/>
  <c r="AZ72" i="1"/>
  <c r="AS72" i="1"/>
  <c r="AH72" i="1"/>
  <c r="AC72" i="1"/>
  <c r="U72" i="1"/>
  <c r="M72" i="1"/>
  <c r="F72" i="1"/>
  <c r="BM71" i="1"/>
  <c r="AZ71" i="1"/>
  <c r="AS71" i="1"/>
  <c r="AH71" i="1"/>
  <c r="AC71" i="1"/>
  <c r="U71" i="1"/>
  <c r="M71" i="1"/>
  <c r="F71" i="1"/>
  <c r="BM70" i="1"/>
  <c r="AZ70" i="1"/>
  <c r="AS70" i="1"/>
  <c r="AH70" i="1"/>
  <c r="AC70" i="1"/>
  <c r="U70" i="1"/>
  <c r="M70" i="1"/>
  <c r="F70" i="1"/>
  <c r="BM69" i="1"/>
  <c r="AZ69" i="1"/>
  <c r="AS69" i="1"/>
  <c r="AH69" i="1"/>
  <c r="AC69" i="1"/>
  <c r="U69" i="1"/>
  <c r="M69" i="1"/>
  <c r="F69" i="1"/>
  <c r="BM68" i="1"/>
  <c r="AZ68" i="1"/>
  <c r="AS68" i="1"/>
  <c r="AH68" i="1"/>
  <c r="AC68" i="1"/>
  <c r="U68" i="1"/>
  <c r="M68" i="1"/>
  <c r="F68" i="1"/>
  <c r="BM67" i="1"/>
  <c r="AZ67" i="1"/>
  <c r="AS67" i="1"/>
  <c r="AH67" i="1"/>
  <c r="AC67" i="1"/>
  <c r="U67" i="1"/>
  <c r="M67" i="1"/>
  <c r="F67" i="1"/>
  <c r="BM66" i="1"/>
  <c r="AZ66" i="1"/>
  <c r="AS66" i="1"/>
  <c r="AH66" i="1"/>
  <c r="AC66" i="1"/>
  <c r="U66" i="1"/>
  <c r="M66" i="1"/>
  <c r="F66" i="1"/>
  <c r="BM65" i="1"/>
  <c r="AZ65" i="1"/>
  <c r="AS65" i="1"/>
  <c r="AH65" i="1"/>
  <c r="AC65" i="1"/>
  <c r="U65" i="1"/>
  <c r="M65" i="1"/>
  <c r="F65" i="1"/>
  <c r="BM64" i="1"/>
  <c r="AZ64" i="1"/>
  <c r="AS64" i="1"/>
  <c r="AH64" i="1"/>
  <c r="AC64" i="1"/>
  <c r="U64" i="1"/>
  <c r="M64" i="1"/>
  <c r="F64" i="1"/>
  <c r="BM63" i="1"/>
  <c r="AZ63" i="1"/>
  <c r="AS63" i="1"/>
  <c r="AH63" i="1"/>
  <c r="AC63" i="1"/>
  <c r="U63" i="1"/>
  <c r="M63" i="1"/>
  <c r="F63" i="1"/>
  <c r="BM62" i="1"/>
  <c r="AZ62" i="1"/>
  <c r="AS62" i="1"/>
  <c r="AH62" i="1"/>
  <c r="AC62" i="1"/>
  <c r="U62" i="1"/>
  <c r="M62" i="1"/>
  <c r="F62" i="1"/>
  <c r="BM61" i="1"/>
  <c r="AZ61" i="1"/>
  <c r="AS61" i="1"/>
  <c r="AH61" i="1"/>
  <c r="AC61" i="1"/>
  <c r="U61" i="1"/>
  <c r="M61" i="1"/>
  <c r="F61" i="1"/>
  <c r="BM60" i="1"/>
  <c r="AZ60" i="1"/>
  <c r="AS60" i="1"/>
  <c r="AH60" i="1"/>
  <c r="AC60" i="1"/>
  <c r="U60" i="1"/>
  <c r="M60" i="1"/>
  <c r="F60" i="1"/>
  <c r="BM59" i="1"/>
  <c r="AZ59" i="1"/>
  <c r="AS59" i="1"/>
  <c r="AH59" i="1"/>
  <c r="AC59" i="1"/>
  <c r="U59" i="1"/>
  <c r="M59" i="1"/>
  <c r="F59" i="1"/>
  <c r="BM58" i="1"/>
  <c r="AZ58" i="1"/>
  <c r="AS58" i="1"/>
  <c r="AH58" i="1"/>
  <c r="AC58" i="1"/>
  <c r="U58" i="1"/>
  <c r="M58" i="1"/>
  <c r="F58" i="1"/>
  <c r="BM57" i="1"/>
  <c r="AZ57" i="1"/>
  <c r="AS57" i="1"/>
  <c r="AH57" i="1"/>
  <c r="AC57" i="1"/>
  <c r="U57" i="1"/>
  <c r="M57" i="1"/>
  <c r="F57" i="1"/>
  <c r="BM56" i="1"/>
  <c r="AZ56" i="1"/>
  <c r="AS56" i="1"/>
  <c r="AH56" i="1"/>
  <c r="AC56" i="1"/>
  <c r="U56" i="1"/>
  <c r="M56" i="1"/>
  <c r="F56" i="1"/>
  <c r="BM55" i="1"/>
  <c r="AZ55" i="1"/>
  <c r="AS55" i="1"/>
  <c r="AH55" i="1"/>
  <c r="AC55" i="1"/>
  <c r="U55" i="1"/>
  <c r="M55" i="1"/>
  <c r="F55" i="1"/>
  <c r="BM54" i="1"/>
  <c r="AZ54" i="1"/>
  <c r="AS54" i="1"/>
  <c r="AH54" i="1"/>
  <c r="AC54" i="1"/>
  <c r="U54" i="1"/>
  <c r="M54" i="1"/>
  <c r="F54" i="1"/>
  <c r="BM53" i="1"/>
  <c r="AZ53" i="1"/>
  <c r="AS53" i="1"/>
  <c r="AH53" i="1"/>
  <c r="AC53" i="1"/>
  <c r="U53" i="1"/>
  <c r="M53" i="1"/>
  <c r="F53" i="1"/>
  <c r="BM52" i="1"/>
  <c r="AZ52" i="1"/>
  <c r="AS52" i="1"/>
  <c r="AH52" i="1"/>
  <c r="AC52" i="1"/>
  <c r="U52" i="1"/>
  <c r="M52" i="1"/>
  <c r="F52" i="1"/>
  <c r="BM51" i="1"/>
  <c r="AZ51" i="1"/>
  <c r="AS51" i="1"/>
  <c r="AH51" i="1"/>
  <c r="AC51" i="1"/>
  <c r="U51" i="1"/>
  <c r="M51" i="1"/>
  <c r="F51" i="1"/>
  <c r="BM50" i="1"/>
  <c r="AZ50" i="1"/>
  <c r="AS50" i="1"/>
  <c r="AH50" i="1"/>
  <c r="AC50" i="1"/>
  <c r="U50" i="1"/>
  <c r="M50" i="1"/>
  <c r="F50" i="1"/>
  <c r="BM49" i="1"/>
  <c r="AZ49" i="1"/>
  <c r="AS49" i="1"/>
  <c r="AH49" i="1"/>
  <c r="AC49" i="1"/>
  <c r="U49" i="1"/>
  <c r="M49" i="1"/>
  <c r="F49" i="1"/>
  <c r="BM48" i="1"/>
  <c r="AZ48" i="1"/>
  <c r="AS48" i="1"/>
  <c r="AH48" i="1"/>
  <c r="AC48" i="1"/>
  <c r="U48" i="1"/>
  <c r="M48" i="1"/>
  <c r="F48" i="1"/>
  <c r="BM47" i="1"/>
  <c r="AZ47" i="1"/>
  <c r="AS47" i="1"/>
  <c r="AH47" i="1"/>
  <c r="AC47" i="1"/>
  <c r="U47" i="1"/>
  <c r="M47" i="1"/>
  <c r="F47" i="1"/>
  <c r="BM46" i="1"/>
  <c r="AZ46" i="1"/>
  <c r="AS46" i="1"/>
  <c r="AH46" i="1"/>
  <c r="AC46" i="1"/>
  <c r="U46" i="1"/>
  <c r="M46" i="1"/>
  <c r="F46" i="1"/>
  <c r="BM45" i="1"/>
  <c r="AZ45" i="1"/>
  <c r="AS45" i="1"/>
  <c r="AH45" i="1"/>
  <c r="AC45" i="1"/>
  <c r="U45" i="1"/>
  <c r="M45" i="1"/>
  <c r="F45" i="1"/>
  <c r="BM44" i="1"/>
  <c r="AZ44" i="1"/>
  <c r="AS44" i="1"/>
  <c r="AH44" i="1"/>
  <c r="AC44" i="1"/>
  <c r="U44" i="1"/>
  <c r="M44" i="1"/>
  <c r="F44" i="1"/>
  <c r="BM43" i="1"/>
  <c r="AZ43" i="1"/>
  <c r="AS43" i="1"/>
  <c r="AH43" i="1"/>
  <c r="AC43" i="1"/>
  <c r="U43" i="1"/>
  <c r="M43" i="1"/>
  <c r="F43" i="1"/>
  <c r="BM42" i="1"/>
  <c r="AZ42" i="1"/>
  <c r="AS42" i="1"/>
  <c r="AH42" i="1"/>
  <c r="AC42" i="1"/>
  <c r="U42" i="1"/>
  <c r="M42" i="1"/>
  <c r="F42" i="1"/>
  <c r="BM41" i="1"/>
  <c r="AZ41" i="1"/>
  <c r="AS41" i="1"/>
  <c r="AH41" i="1"/>
  <c r="AC41" i="1"/>
  <c r="U41" i="1"/>
  <c r="M41" i="1"/>
  <c r="F41" i="1"/>
  <c r="BM40" i="1"/>
  <c r="AZ40" i="1"/>
  <c r="AS40" i="1"/>
  <c r="AH40" i="1"/>
  <c r="AC40" i="1"/>
  <c r="U40" i="1"/>
  <c r="M40" i="1"/>
  <c r="F40" i="1"/>
  <c r="BM39" i="1"/>
  <c r="AZ39" i="1"/>
  <c r="AS39" i="1"/>
  <c r="AH39" i="1"/>
  <c r="AC39" i="1"/>
  <c r="U39" i="1"/>
  <c r="M39" i="1"/>
  <c r="F39" i="1"/>
  <c r="BM38" i="1"/>
  <c r="AZ38" i="1"/>
  <c r="AS38" i="1"/>
  <c r="AH38" i="1"/>
  <c r="AC38" i="1"/>
  <c r="U38" i="1"/>
  <c r="M38" i="1"/>
  <c r="F38" i="1"/>
  <c r="BM37" i="1"/>
  <c r="AZ37" i="1"/>
  <c r="AS37" i="1"/>
  <c r="AH37" i="1"/>
  <c r="AC37" i="1"/>
  <c r="U37" i="1"/>
  <c r="M37" i="1"/>
  <c r="F37" i="1"/>
  <c r="BM36" i="1"/>
  <c r="AZ36" i="1"/>
  <c r="AS36" i="1"/>
  <c r="AH36" i="1"/>
  <c r="AC36" i="1"/>
  <c r="U36" i="1"/>
  <c r="M36" i="1"/>
  <c r="F36" i="1"/>
  <c r="BM35" i="1"/>
  <c r="AZ35" i="1"/>
  <c r="AS35" i="1"/>
  <c r="AH35" i="1"/>
  <c r="AC35" i="1"/>
  <c r="U35" i="1"/>
  <c r="M35" i="1"/>
  <c r="F35" i="1"/>
  <c r="BM34" i="1"/>
  <c r="AZ34" i="1"/>
  <c r="AS34" i="1"/>
  <c r="AH34" i="1"/>
  <c r="AC34" i="1"/>
  <c r="U34" i="1"/>
  <c r="M34" i="1"/>
  <c r="F34" i="1"/>
  <c r="BM33" i="1"/>
  <c r="AZ33" i="1"/>
  <c r="AS33" i="1"/>
  <c r="AH33" i="1"/>
  <c r="AC33" i="1"/>
  <c r="U33" i="1"/>
  <c r="M33" i="1"/>
  <c r="F33" i="1"/>
  <c r="BM32" i="1"/>
  <c r="AZ32" i="1"/>
  <c r="AS32" i="1"/>
  <c r="AH32" i="1"/>
  <c r="AC32" i="1"/>
  <c r="U32" i="1"/>
  <c r="M32" i="1"/>
  <c r="F32" i="1"/>
  <c r="BM31" i="1"/>
  <c r="AZ31" i="1"/>
  <c r="AS31" i="1"/>
  <c r="AH31" i="1"/>
  <c r="AC31" i="1"/>
  <c r="U31" i="1"/>
  <c r="M31" i="1"/>
  <c r="F31" i="1"/>
  <c r="BM30" i="1"/>
  <c r="AZ30" i="1"/>
  <c r="AS30" i="1"/>
  <c r="AH30" i="1"/>
  <c r="AC30" i="1"/>
  <c r="U30" i="1"/>
  <c r="M30" i="1"/>
  <c r="F30" i="1"/>
  <c r="BM29" i="1"/>
  <c r="AZ29" i="1"/>
  <c r="AS29" i="1"/>
  <c r="AH29" i="1"/>
  <c r="AC29" i="1"/>
  <c r="U29" i="1"/>
  <c r="M29" i="1"/>
  <c r="F29" i="1"/>
  <c r="BM28" i="1"/>
  <c r="AZ28" i="1"/>
  <c r="AS28" i="1"/>
  <c r="AH28" i="1"/>
  <c r="AC28" i="1"/>
  <c r="U28" i="1"/>
  <c r="M28" i="1"/>
  <c r="F28" i="1"/>
  <c r="BM27" i="1"/>
  <c r="AZ27" i="1"/>
  <c r="AS27" i="1"/>
  <c r="AH27" i="1"/>
  <c r="AC27" i="1"/>
  <c r="U27" i="1"/>
  <c r="M27" i="1"/>
  <c r="F27" i="1"/>
  <c r="BM26" i="1"/>
  <c r="AZ26" i="1"/>
  <c r="AS26" i="1"/>
  <c r="AH26" i="1"/>
  <c r="AC26" i="1"/>
  <c r="U26" i="1"/>
  <c r="M26" i="1"/>
  <c r="F26" i="1"/>
  <c r="BM25" i="1"/>
  <c r="AZ25" i="1"/>
  <c r="AS25" i="1"/>
  <c r="AH25" i="1"/>
  <c r="AC25" i="1"/>
  <c r="U25" i="1"/>
  <c r="M25" i="1"/>
  <c r="F25" i="1"/>
  <c r="BM24" i="1"/>
  <c r="AZ24" i="1"/>
  <c r="AS24" i="1"/>
  <c r="AH24" i="1"/>
  <c r="AC24" i="1"/>
  <c r="U24" i="1"/>
  <c r="M24" i="1"/>
  <c r="F24" i="1"/>
  <c r="BM23" i="1"/>
  <c r="AZ23" i="1"/>
  <c r="AS23" i="1"/>
  <c r="AH23" i="1"/>
  <c r="AC23" i="1"/>
  <c r="U23" i="1"/>
  <c r="M23" i="1"/>
  <c r="F23" i="1"/>
  <c r="BM22" i="1"/>
  <c r="AZ22" i="1"/>
  <c r="AS22" i="1"/>
  <c r="AH22" i="1"/>
  <c r="AC22" i="1"/>
  <c r="U22" i="1"/>
  <c r="M22" i="1"/>
  <c r="F22" i="1"/>
  <c r="BM21" i="1"/>
  <c r="AZ21" i="1"/>
  <c r="AS21" i="1"/>
  <c r="AH21" i="1"/>
  <c r="AC21" i="1"/>
  <c r="U21" i="1"/>
  <c r="M21" i="1"/>
  <c r="F21" i="1"/>
  <c r="BM20" i="1"/>
  <c r="AZ20" i="1"/>
  <c r="AS20" i="1"/>
  <c r="AH20" i="1"/>
  <c r="AC20" i="1"/>
  <c r="U20" i="1"/>
  <c r="M20" i="1"/>
  <c r="F20" i="1"/>
  <c r="BM19" i="1"/>
  <c r="AZ19" i="1"/>
  <c r="AS19" i="1"/>
  <c r="AH19" i="1"/>
  <c r="AC19" i="1"/>
  <c r="U19" i="1"/>
  <c r="M19" i="1"/>
  <c r="F19" i="1"/>
  <c r="BM18" i="1"/>
  <c r="AZ18" i="1"/>
  <c r="AS18" i="1"/>
  <c r="AH18" i="1"/>
  <c r="AC18" i="1"/>
  <c r="U18" i="1"/>
  <c r="M18" i="1"/>
  <c r="F18" i="1"/>
  <c r="BM17" i="1"/>
  <c r="AZ17" i="1"/>
  <c r="AS17" i="1"/>
  <c r="AH17" i="1"/>
  <c r="AC17" i="1"/>
  <c r="U17" i="1"/>
  <c r="M17" i="1"/>
  <c r="F17" i="1"/>
  <c r="BM16" i="1"/>
  <c r="AZ16" i="1"/>
  <c r="AS16" i="1"/>
  <c r="AH16" i="1"/>
  <c r="AC16" i="1"/>
  <c r="U16" i="1"/>
  <c r="M16" i="1"/>
  <c r="F16" i="1"/>
  <c r="BM15" i="1"/>
  <c r="AZ15" i="1"/>
  <c r="AS15" i="1"/>
  <c r="AH15" i="1"/>
  <c r="AC15" i="1"/>
  <c r="U15" i="1"/>
  <c r="M15" i="1"/>
  <c r="F15" i="1"/>
  <c r="BM14" i="1"/>
  <c r="AZ14" i="1"/>
  <c r="AS14" i="1"/>
  <c r="AH14" i="1"/>
  <c r="AC14" i="1"/>
  <c r="U14" i="1"/>
  <c r="M14" i="1"/>
  <c r="F14" i="1"/>
  <c r="BM13" i="1"/>
  <c r="AZ13" i="1"/>
  <c r="AS13" i="1"/>
  <c r="AH13" i="1"/>
  <c r="AC13" i="1"/>
  <c r="U13" i="1"/>
  <c r="M13" i="1"/>
  <c r="F13" i="1"/>
  <c r="BM12" i="1"/>
  <c r="AZ12" i="1"/>
  <c r="AS12" i="1"/>
  <c r="AH12" i="1"/>
  <c r="AC12" i="1"/>
  <c r="U12" i="1"/>
  <c r="M12" i="1"/>
  <c r="F12" i="1"/>
  <c r="BM11" i="1"/>
  <c r="AZ11" i="1"/>
  <c r="AS11" i="1"/>
  <c r="AH11" i="1"/>
  <c r="AC11" i="1"/>
  <c r="U11" i="1"/>
  <c r="M11" i="1"/>
  <c r="F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A11" i="1"/>
  <c r="BM10" i="1"/>
  <c r="BN10" i="1" s="1"/>
  <c r="AZ10" i="1"/>
  <c r="AS10" i="1"/>
  <c r="AH10" i="1"/>
  <c r="AC10" i="1"/>
  <c r="U10" i="1"/>
  <c r="M10" i="1"/>
  <c r="F10" i="1"/>
  <c r="BJ11" i="1" l="1"/>
  <c r="BJ20" i="1"/>
  <c r="BJ23" i="1"/>
  <c r="BJ29" i="1"/>
  <c r="BJ65" i="1"/>
  <c r="BJ77" i="1"/>
  <c r="BJ80" i="1"/>
  <c r="BJ83" i="1"/>
  <c r="BJ86" i="1"/>
  <c r="BJ89" i="1"/>
  <c r="BJ98" i="1"/>
  <c r="BJ137" i="1"/>
  <c r="BP13" i="1"/>
  <c r="BP14" i="1"/>
  <c r="BP18" i="1"/>
  <c r="BP24" i="1"/>
  <c r="BP12" i="1"/>
  <c r="BP15" i="1"/>
  <c r="BP19" i="1"/>
  <c r="BP26" i="1"/>
  <c r="BP11" i="1"/>
  <c r="BP16" i="1"/>
  <c r="BP17" i="1"/>
  <c r="BP20" i="1"/>
  <c r="BP21" i="1"/>
  <c r="BP22" i="1"/>
  <c r="BP23" i="1"/>
  <c r="BP25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7" i="1"/>
  <c r="BP49" i="1"/>
  <c r="BP51" i="1"/>
  <c r="BP53" i="1"/>
  <c r="BP54" i="1"/>
  <c r="BP56" i="1"/>
  <c r="BP58" i="1"/>
  <c r="BP60" i="1"/>
  <c r="BP62" i="1"/>
  <c r="BP65" i="1"/>
  <c r="BP71" i="1"/>
  <c r="BP46" i="1"/>
  <c r="BP48" i="1"/>
  <c r="BP50" i="1"/>
  <c r="BP52" i="1"/>
  <c r="BP55" i="1"/>
  <c r="BP57" i="1"/>
  <c r="BP59" i="1"/>
  <c r="BP61" i="1"/>
  <c r="BP63" i="1"/>
  <c r="BP64" i="1"/>
  <c r="BP66" i="1"/>
  <c r="BP67" i="1"/>
  <c r="BP68" i="1"/>
  <c r="BP69" i="1"/>
  <c r="BP70" i="1"/>
  <c r="BP72" i="1"/>
  <c r="BP73" i="1"/>
  <c r="BP74" i="1"/>
  <c r="BP75" i="1"/>
  <c r="BP76" i="1"/>
  <c r="BP78" i="1"/>
  <c r="BP83" i="1"/>
  <c r="BP77" i="1"/>
  <c r="BP79" i="1"/>
  <c r="BP80" i="1"/>
  <c r="BP81" i="1"/>
  <c r="BP82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0" i="1"/>
  <c r="BQ10" i="1" s="1"/>
  <c r="BJ120" i="1"/>
  <c r="BJ141" i="1"/>
  <c r="BJ153" i="1"/>
  <c r="BJ156" i="1"/>
  <c r="BJ49" i="1"/>
  <c r="BJ121" i="1"/>
  <c r="BJ145" i="1"/>
  <c r="BJ110" i="1"/>
  <c r="BJ33" i="1"/>
  <c r="BJ39" i="1"/>
  <c r="BJ45" i="1"/>
  <c r="BJ103" i="1"/>
  <c r="BJ106" i="1"/>
  <c r="BJ113" i="1"/>
  <c r="BQ11" i="1"/>
  <c r="AR81" i="1"/>
  <c r="BJ32" i="1"/>
  <c r="BJ52" i="1"/>
  <c r="AR61" i="1"/>
  <c r="BJ61" i="1"/>
  <c r="BJ70" i="1"/>
  <c r="AR72" i="1"/>
  <c r="BJ76" i="1"/>
  <c r="BJ79" i="1"/>
  <c r="BJ99" i="1"/>
  <c r="BJ146" i="1"/>
  <c r="BJ53" i="1"/>
  <c r="BJ56" i="1"/>
  <c r="BJ109" i="1"/>
  <c r="BJ129" i="1"/>
  <c r="BJ138" i="1"/>
  <c r="BJ13" i="1"/>
  <c r="AR15" i="1"/>
  <c r="BJ19" i="1"/>
  <c r="BJ22" i="1"/>
  <c r="BJ37" i="1"/>
  <c r="BJ54" i="1"/>
  <c r="BJ57" i="1"/>
  <c r="BJ63" i="1"/>
  <c r="BJ154" i="1"/>
  <c r="BJ157" i="1"/>
  <c r="BJ69" i="1"/>
  <c r="BJ72" i="1"/>
  <c r="BJ75" i="1"/>
  <c r="BJ84" i="1"/>
  <c r="BJ87" i="1"/>
  <c r="AR89" i="1"/>
  <c r="BK89" i="1" s="1"/>
  <c r="BJ90" i="1"/>
  <c r="BJ96" i="1"/>
  <c r="AR104" i="1"/>
  <c r="AR139" i="1"/>
  <c r="AS160" i="1"/>
  <c r="AR22" i="1"/>
  <c r="AR56" i="1"/>
  <c r="AR91" i="1"/>
  <c r="AR94" i="1"/>
  <c r="BJ94" i="1"/>
  <c r="BJ115" i="1"/>
  <c r="BJ118" i="1"/>
  <c r="BJ144" i="1"/>
  <c r="BJ12" i="1"/>
  <c r="AR14" i="1"/>
  <c r="BJ15" i="1"/>
  <c r="AR29" i="1"/>
  <c r="BK29" i="1" s="1"/>
  <c r="AR106" i="1"/>
  <c r="AR141" i="1"/>
  <c r="BK141" i="1" s="1"/>
  <c r="BJ21" i="1"/>
  <c r="AR23" i="1"/>
  <c r="BK23" i="1" s="1"/>
  <c r="BJ24" i="1"/>
  <c r="BJ38" i="1"/>
  <c r="AR40" i="1"/>
  <c r="BJ41" i="1"/>
  <c r="BJ55" i="1"/>
  <c r="BJ78" i="1"/>
  <c r="AR80" i="1"/>
  <c r="BJ81" i="1"/>
  <c r="AR92" i="1"/>
  <c r="AR115" i="1"/>
  <c r="BJ116" i="1"/>
  <c r="BJ119" i="1"/>
  <c r="BJ133" i="1"/>
  <c r="BJ136" i="1"/>
  <c r="AR150" i="1"/>
  <c r="BJ150" i="1"/>
  <c r="AR153" i="1"/>
  <c r="BK153" i="1" s="1"/>
  <c r="AR16" i="1"/>
  <c r="BJ16" i="1"/>
  <c r="AR73" i="1"/>
  <c r="BJ73" i="1"/>
  <c r="BJ102" i="1"/>
  <c r="BJ114" i="1"/>
  <c r="AR136" i="1"/>
  <c r="BJ143" i="1"/>
  <c r="AR151" i="1"/>
  <c r="BJ14" i="1"/>
  <c r="BJ17" i="1"/>
  <c r="BJ36" i="1"/>
  <c r="AR45" i="1"/>
  <c r="BJ71" i="1"/>
  <c r="BJ85" i="1"/>
  <c r="BJ88" i="1"/>
  <c r="BJ91" i="1"/>
  <c r="AR120" i="1"/>
  <c r="BJ125" i="1"/>
  <c r="BJ149" i="1"/>
  <c r="BJ155" i="1"/>
  <c r="AR13" i="1"/>
  <c r="AR21" i="1"/>
  <c r="AR24" i="1"/>
  <c r="AR34" i="1"/>
  <c r="BJ34" i="1"/>
  <c r="BJ35" i="1"/>
  <c r="AR36" i="1"/>
  <c r="AR41" i="1"/>
  <c r="BJ50" i="1"/>
  <c r="BJ51" i="1"/>
  <c r="AR52" i="1"/>
  <c r="AR54" i="1"/>
  <c r="AR57" i="1"/>
  <c r="BJ66" i="1"/>
  <c r="BJ67" i="1"/>
  <c r="AR68" i="1"/>
  <c r="BJ68" i="1"/>
  <c r="AR70" i="1"/>
  <c r="AR78" i="1"/>
  <c r="AR86" i="1"/>
  <c r="AR90" i="1"/>
  <c r="BJ100" i="1"/>
  <c r="AR101" i="1"/>
  <c r="BJ101" i="1"/>
  <c r="AR102" i="1"/>
  <c r="AR109" i="1"/>
  <c r="AR111" i="1"/>
  <c r="BJ111" i="1"/>
  <c r="BJ112" i="1"/>
  <c r="AR116" i="1"/>
  <c r="AR118" i="1"/>
  <c r="BJ122" i="1"/>
  <c r="AR123" i="1"/>
  <c r="AR124" i="1"/>
  <c r="BJ124" i="1"/>
  <c r="AR125" i="1"/>
  <c r="AR127" i="1"/>
  <c r="AR128" i="1"/>
  <c r="BJ128" i="1"/>
  <c r="AR129" i="1"/>
  <c r="BJ130" i="1"/>
  <c r="AR132" i="1"/>
  <c r="BJ132" i="1"/>
  <c r="AR134" i="1"/>
  <c r="AR137" i="1"/>
  <c r="BK137" i="1" s="1"/>
  <c r="BJ142" i="1"/>
  <c r="BJ147" i="1"/>
  <c r="AR148" i="1"/>
  <c r="BJ148" i="1"/>
  <c r="AR149" i="1"/>
  <c r="BJ159" i="1"/>
  <c r="U160" i="1"/>
  <c r="AR17" i="1"/>
  <c r="BJ25" i="1"/>
  <c r="AR26" i="1"/>
  <c r="BJ26" i="1"/>
  <c r="BJ27" i="1"/>
  <c r="AR28" i="1"/>
  <c r="BJ28" i="1"/>
  <c r="AR33" i="1"/>
  <c r="BJ40" i="1"/>
  <c r="BJ43" i="1"/>
  <c r="AR44" i="1"/>
  <c r="BJ44" i="1"/>
  <c r="AR47" i="1"/>
  <c r="AR49" i="1"/>
  <c r="BJ59" i="1"/>
  <c r="AR60" i="1"/>
  <c r="BJ60" i="1"/>
  <c r="AR63" i="1"/>
  <c r="AR65" i="1"/>
  <c r="BK65" i="1" s="1"/>
  <c r="BJ92" i="1"/>
  <c r="AR93" i="1"/>
  <c r="BJ93" i="1"/>
  <c r="AR95" i="1"/>
  <c r="AR98" i="1"/>
  <c r="BJ104" i="1"/>
  <c r="AR105" i="1"/>
  <c r="BJ105" i="1"/>
  <c r="AR107" i="1"/>
  <c r="BJ117" i="1"/>
  <c r="AR121" i="1"/>
  <c r="BJ134" i="1"/>
  <c r="BJ139" i="1"/>
  <c r="AR140" i="1"/>
  <c r="BJ140" i="1"/>
  <c r="AR142" i="1"/>
  <c r="AR145" i="1"/>
  <c r="BJ151" i="1"/>
  <c r="AR152" i="1"/>
  <c r="BJ152" i="1"/>
  <c r="AR155" i="1"/>
  <c r="AR157" i="1"/>
  <c r="AR11" i="1"/>
  <c r="BK11" i="1" s="1"/>
  <c r="AR12" i="1"/>
  <c r="AR18" i="1"/>
  <c r="BJ18" i="1"/>
  <c r="AR19" i="1"/>
  <c r="AR20" i="1"/>
  <c r="BK20" i="1" s="1"/>
  <c r="BJ31" i="1"/>
  <c r="AR32" i="1"/>
  <c r="AR35" i="1"/>
  <c r="AR37" i="1"/>
  <c r="BJ47" i="1"/>
  <c r="AR48" i="1"/>
  <c r="BJ48" i="1"/>
  <c r="AR50" i="1"/>
  <c r="AR51" i="1"/>
  <c r="AR53" i="1"/>
  <c r="AR64" i="1"/>
  <c r="BJ64" i="1"/>
  <c r="AR66" i="1"/>
  <c r="AR67" i="1"/>
  <c r="AR69" i="1"/>
  <c r="AR76" i="1"/>
  <c r="AR77" i="1"/>
  <c r="AR83" i="1"/>
  <c r="AR84" i="1"/>
  <c r="AR85" i="1"/>
  <c r="AR97" i="1"/>
  <c r="BJ97" i="1"/>
  <c r="AR108" i="1"/>
  <c r="BJ108" i="1"/>
  <c r="AR112" i="1"/>
  <c r="AR113" i="1"/>
  <c r="AR122" i="1"/>
  <c r="AR130" i="1"/>
  <c r="AR133" i="1"/>
  <c r="AR144" i="1"/>
  <c r="AR156" i="1"/>
  <c r="BK156" i="1" s="1"/>
  <c r="AR158" i="1"/>
  <c r="AZ160" i="1"/>
  <c r="A12" i="1"/>
  <c r="BQ12" i="1" s="1"/>
  <c r="AR38" i="1"/>
  <c r="AR39" i="1"/>
  <c r="AR42" i="1"/>
  <c r="AR55" i="1"/>
  <c r="AR58" i="1"/>
  <c r="AR71" i="1"/>
  <c r="AC160" i="1"/>
  <c r="F160" i="1"/>
  <c r="AH160" i="1"/>
  <c r="BJ10" i="1"/>
  <c r="AR25" i="1"/>
  <c r="AR27" i="1"/>
  <c r="BJ42" i="1"/>
  <c r="AR43" i="1"/>
  <c r="AR46" i="1"/>
  <c r="BJ58" i="1"/>
  <c r="AR59" i="1"/>
  <c r="AR62" i="1"/>
  <c r="AR74" i="1"/>
  <c r="AR79" i="1"/>
  <c r="AR82" i="1"/>
  <c r="AR87" i="1"/>
  <c r="M160" i="1"/>
  <c r="AR10" i="1"/>
  <c r="AR30" i="1"/>
  <c r="BJ30" i="1"/>
  <c r="AR31" i="1"/>
  <c r="BJ46" i="1"/>
  <c r="BJ62" i="1"/>
  <c r="BJ74" i="1"/>
  <c r="AR75" i="1"/>
  <c r="BJ82" i="1"/>
  <c r="BJ95" i="1"/>
  <c r="AR96" i="1"/>
  <c r="AR99" i="1"/>
  <c r="AR100" i="1"/>
  <c r="AR103" i="1"/>
  <c r="AR117" i="1"/>
  <c r="AR88" i="1"/>
  <c r="AR119" i="1"/>
  <c r="BJ126" i="1"/>
  <c r="AR114" i="1"/>
  <c r="AR110" i="1"/>
  <c r="AR126" i="1"/>
  <c r="BJ127" i="1"/>
  <c r="BJ107" i="1"/>
  <c r="BJ123" i="1"/>
  <c r="AR147" i="1"/>
  <c r="AR135" i="1"/>
  <c r="BJ135" i="1"/>
  <c r="AR138" i="1"/>
  <c r="AR154" i="1"/>
  <c r="AR131" i="1"/>
  <c r="BJ131" i="1"/>
  <c r="AR143" i="1"/>
  <c r="AR146" i="1"/>
  <c r="BJ158" i="1"/>
  <c r="AR159" i="1"/>
  <c r="BK121" i="1" l="1"/>
  <c r="BK85" i="1"/>
  <c r="BK113" i="1"/>
  <c r="BK83" i="1"/>
  <c r="BK77" i="1"/>
  <c r="BK98" i="1"/>
  <c r="BK86" i="1"/>
  <c r="BK80" i="1"/>
  <c r="BK145" i="1"/>
  <c r="BK159" i="1"/>
  <c r="BK146" i="1"/>
  <c r="BK102" i="1"/>
  <c r="BK120" i="1"/>
  <c r="BK67" i="1"/>
  <c r="BK112" i="1"/>
  <c r="BK106" i="1"/>
  <c r="BK110" i="1"/>
  <c r="BK39" i="1"/>
  <c r="BK50" i="1"/>
  <c r="BK63" i="1"/>
  <c r="BK21" i="1"/>
  <c r="BK53" i="1"/>
  <c r="BK57" i="1"/>
  <c r="BK13" i="1"/>
  <c r="BK99" i="1"/>
  <c r="BK49" i="1"/>
  <c r="BK33" i="1"/>
  <c r="BK125" i="1"/>
  <c r="BK70" i="1"/>
  <c r="BK79" i="1"/>
  <c r="BK90" i="1"/>
  <c r="BK103" i="1"/>
  <c r="BK75" i="1"/>
  <c r="BK59" i="1"/>
  <c r="BK69" i="1"/>
  <c r="BK150" i="1"/>
  <c r="BK17" i="1"/>
  <c r="BK52" i="1"/>
  <c r="BK16" i="1"/>
  <c r="BK94" i="1"/>
  <c r="BK15" i="1"/>
  <c r="BK61" i="1"/>
  <c r="BK127" i="1"/>
  <c r="BK96" i="1"/>
  <c r="BK36" i="1"/>
  <c r="BK54" i="1"/>
  <c r="BK32" i="1"/>
  <c r="BK12" i="1"/>
  <c r="BK72" i="1"/>
  <c r="BK55" i="1"/>
  <c r="BK116" i="1"/>
  <c r="BK138" i="1"/>
  <c r="BK43" i="1"/>
  <c r="BK66" i="1"/>
  <c r="BK114" i="1"/>
  <c r="BK142" i="1"/>
  <c r="BK45" i="1"/>
  <c r="BK22" i="1"/>
  <c r="BK73" i="1"/>
  <c r="BK147" i="1"/>
  <c r="BK38" i="1"/>
  <c r="BK144" i="1"/>
  <c r="BK129" i="1"/>
  <c r="BK68" i="1"/>
  <c r="BK34" i="1"/>
  <c r="BK157" i="1"/>
  <c r="BK136" i="1"/>
  <c r="BK104" i="1"/>
  <c r="BK154" i="1"/>
  <c r="BK119" i="1"/>
  <c r="BK87" i="1"/>
  <c r="BK25" i="1"/>
  <c r="BK130" i="1"/>
  <c r="BK76" i="1"/>
  <c r="BK37" i="1"/>
  <c r="BK155" i="1"/>
  <c r="BK109" i="1"/>
  <c r="BK41" i="1"/>
  <c r="BK91" i="1"/>
  <c r="BK81" i="1"/>
  <c r="BK88" i="1"/>
  <c r="BK31" i="1"/>
  <c r="BK35" i="1"/>
  <c r="BK118" i="1"/>
  <c r="BK78" i="1"/>
  <c r="BK40" i="1"/>
  <c r="BK123" i="1"/>
  <c r="BK107" i="1"/>
  <c r="BK92" i="1"/>
  <c r="BK158" i="1"/>
  <c r="BK151" i="1"/>
  <c r="BK84" i="1"/>
  <c r="BK117" i="1"/>
  <c r="BK95" i="1"/>
  <c r="BK140" i="1"/>
  <c r="BK93" i="1"/>
  <c r="BK149" i="1"/>
  <c r="BK134" i="1"/>
  <c r="BK126" i="1"/>
  <c r="BK19" i="1"/>
  <c r="BK152" i="1"/>
  <c r="BK139" i="1"/>
  <c r="BK56" i="1"/>
  <c r="BK47" i="1"/>
  <c r="BK100" i="1"/>
  <c r="BK51" i="1"/>
  <c r="BK18" i="1"/>
  <c r="BK71" i="1"/>
  <c r="BK14" i="1"/>
  <c r="BK122" i="1"/>
  <c r="BK148" i="1"/>
  <c r="BK74" i="1"/>
  <c r="BK115" i="1"/>
  <c r="BK133" i="1"/>
  <c r="BK143" i="1"/>
  <c r="BK24" i="1"/>
  <c r="BK131" i="1"/>
  <c r="BK97" i="1"/>
  <c r="BK105" i="1"/>
  <c r="BK28" i="1"/>
  <c r="BK108" i="1"/>
  <c r="BK64" i="1"/>
  <c r="BK60" i="1"/>
  <c r="BK111" i="1"/>
  <c r="BK101" i="1"/>
  <c r="BK27" i="1"/>
  <c r="BK48" i="1"/>
  <c r="BK44" i="1"/>
  <c r="BK26" i="1"/>
  <c r="BK132" i="1"/>
  <c r="BK128" i="1"/>
  <c r="BK124" i="1"/>
  <c r="BJ160" i="1"/>
  <c r="BK62" i="1"/>
  <c r="BK46" i="1"/>
  <c r="BK58" i="1"/>
  <c r="AR160" i="1"/>
  <c r="BK10" i="1"/>
  <c r="BK135" i="1"/>
  <c r="BK30" i="1"/>
  <c r="BK82" i="1"/>
  <c r="BK42" i="1"/>
  <c r="A13" i="1"/>
  <c r="BQ13" i="1" s="1"/>
  <c r="BL41" i="1" l="1"/>
  <c r="BL77" i="1"/>
  <c r="BL113" i="1"/>
  <c r="BL149" i="1"/>
  <c r="BL14" i="1"/>
  <c r="BL80" i="1"/>
  <c r="BL30" i="1"/>
  <c r="BL66" i="1"/>
  <c r="BL102" i="1"/>
  <c r="BL158" i="1"/>
  <c r="BL43" i="1"/>
  <c r="BL79" i="1"/>
  <c r="BL115" i="1"/>
  <c r="BL27" i="1"/>
  <c r="BL63" i="1"/>
  <c r="BL99" i="1"/>
  <c r="BL135" i="1"/>
  <c r="BL156" i="1"/>
  <c r="BL146" i="1"/>
  <c r="BL46" i="1"/>
  <c r="BL82" i="1"/>
  <c r="BL118" i="1"/>
  <c r="BL154" i="1"/>
  <c r="BL26" i="1"/>
  <c r="BL152" i="1"/>
  <c r="BL116" i="1"/>
  <c r="BL122" i="1"/>
  <c r="BL11" i="1"/>
  <c r="BL47" i="1"/>
  <c r="BL83" i="1"/>
  <c r="BL119" i="1"/>
  <c r="BL155" i="1"/>
  <c r="BL20" i="1"/>
  <c r="BL104" i="1"/>
  <c r="BL36" i="1"/>
  <c r="BL72" i="1"/>
  <c r="BL108" i="1"/>
  <c r="BL13" i="1"/>
  <c r="BL49" i="1"/>
  <c r="BL85" i="1"/>
  <c r="BL121" i="1"/>
  <c r="BL33" i="1"/>
  <c r="BL69" i="1"/>
  <c r="BL105" i="1"/>
  <c r="BL141" i="1"/>
  <c r="BL139" i="1"/>
  <c r="BL16" i="1"/>
  <c r="BL52" i="1"/>
  <c r="BL88" i="1"/>
  <c r="BL124" i="1"/>
  <c r="BL10" i="1"/>
  <c r="BL44" i="1"/>
  <c r="BL111" i="1"/>
  <c r="BL157" i="1"/>
  <c r="BL130" i="1"/>
  <c r="BL56" i="1"/>
  <c r="BL74" i="1"/>
  <c r="BL145" i="1"/>
  <c r="BL109" i="1"/>
  <c r="BL40" i="1"/>
  <c r="BL112" i="1"/>
  <c r="BL17" i="1"/>
  <c r="BL53" i="1"/>
  <c r="BL89" i="1"/>
  <c r="BL125" i="1"/>
  <c r="BL126" i="1"/>
  <c r="BL32" i="1"/>
  <c r="BL134" i="1"/>
  <c r="BL42" i="1"/>
  <c r="BL78" i="1"/>
  <c r="BL114" i="1"/>
  <c r="BL19" i="1"/>
  <c r="BL55" i="1"/>
  <c r="BL91" i="1"/>
  <c r="BL110" i="1"/>
  <c r="BL39" i="1"/>
  <c r="BL75" i="1"/>
  <c r="BL147" i="1"/>
  <c r="BL22" i="1"/>
  <c r="BL58" i="1"/>
  <c r="BL94" i="1"/>
  <c r="BL132" i="1"/>
  <c r="BL150" i="1"/>
  <c r="BL96" i="1"/>
  <c r="BL21" i="1"/>
  <c r="BL57" i="1"/>
  <c r="BL138" i="1"/>
  <c r="BL23" i="1"/>
  <c r="BL59" i="1"/>
  <c r="BL95" i="1"/>
  <c r="BL131" i="1"/>
  <c r="BL144" i="1"/>
  <c r="BL38" i="1"/>
  <c r="BL12" i="1"/>
  <c r="BL48" i="1"/>
  <c r="BL84" i="1"/>
  <c r="BL120" i="1"/>
  <c r="BL25" i="1"/>
  <c r="BL61" i="1"/>
  <c r="BL97" i="1"/>
  <c r="BL140" i="1"/>
  <c r="BL45" i="1"/>
  <c r="BL81" i="1"/>
  <c r="BL117" i="1"/>
  <c r="BL153" i="1"/>
  <c r="BL68" i="1"/>
  <c r="BL28" i="1"/>
  <c r="BL64" i="1"/>
  <c r="BL100" i="1"/>
  <c r="BL136" i="1"/>
  <c r="BL62" i="1"/>
  <c r="BL128" i="1"/>
  <c r="BL129" i="1"/>
  <c r="BL148" i="1"/>
  <c r="BL29" i="1"/>
  <c r="BL65" i="1"/>
  <c r="BL101" i="1"/>
  <c r="BL137" i="1"/>
  <c r="BL127" i="1"/>
  <c r="BL50" i="1"/>
  <c r="BL18" i="1"/>
  <c r="BL54" i="1"/>
  <c r="BL90" i="1"/>
  <c r="BL98" i="1"/>
  <c r="BL31" i="1"/>
  <c r="BL67" i="1"/>
  <c r="BL103" i="1"/>
  <c r="BL15" i="1"/>
  <c r="BL51" i="1"/>
  <c r="BL87" i="1"/>
  <c r="BL123" i="1"/>
  <c r="BL159" i="1"/>
  <c r="BL86" i="1"/>
  <c r="BL34" i="1"/>
  <c r="BL70" i="1"/>
  <c r="BL106" i="1"/>
  <c r="BL142" i="1"/>
  <c r="BL133" i="1"/>
  <c r="BL92" i="1"/>
  <c r="BL35" i="1"/>
  <c r="BL71" i="1"/>
  <c r="BL107" i="1"/>
  <c r="BL143" i="1"/>
  <c r="BL24" i="1"/>
  <c r="BL60" i="1"/>
  <c r="BL37" i="1"/>
  <c r="BL73" i="1"/>
  <c r="BL93" i="1"/>
  <c r="BL76" i="1"/>
  <c r="BL151" i="1"/>
  <c r="A14" i="1"/>
  <c r="BK160" i="1"/>
  <c r="BO10" i="1"/>
  <c r="BN11" i="1" s="1"/>
  <c r="BQ14" i="1" l="1"/>
  <c r="BO11" i="1"/>
  <c r="BN12" i="1" s="1"/>
  <c r="A15" i="1"/>
  <c r="BQ15" i="1" s="1"/>
  <c r="BO12" i="1" l="1"/>
  <c r="BN13" i="1" s="1"/>
  <c r="A16" i="1"/>
  <c r="BQ16" i="1" s="1"/>
  <c r="BO13" i="1" l="1"/>
  <c r="BN14" i="1" s="1"/>
  <c r="A17" i="1"/>
  <c r="BQ17" i="1" s="1"/>
  <c r="BO14" i="1" l="1"/>
  <c r="BN15" i="1" s="1"/>
  <c r="A18" i="1"/>
  <c r="BQ18" i="1" s="1"/>
  <c r="BO15" i="1" l="1"/>
  <c r="BN16" i="1" s="1"/>
  <c r="A19" i="1"/>
  <c r="BQ19" i="1" s="1"/>
  <c r="A20" i="1" l="1"/>
  <c r="BQ20" i="1" s="1"/>
  <c r="BO16" i="1"/>
  <c r="BN17" i="1" s="1"/>
  <c r="BO17" i="1" l="1"/>
  <c r="BN18" i="1" s="1"/>
  <c r="A21" i="1"/>
  <c r="BQ21" i="1" s="1"/>
  <c r="BO18" i="1" l="1"/>
  <c r="BN19" i="1" s="1"/>
  <c r="A22" i="1"/>
  <c r="BQ22" i="1" s="1"/>
  <c r="BO19" i="1" l="1"/>
  <c r="BN20" i="1" s="1"/>
  <c r="A23" i="1"/>
  <c r="BQ23" i="1" s="1"/>
  <c r="BO20" i="1" l="1"/>
  <c r="BN21" i="1" s="1"/>
  <c r="A24" i="1"/>
  <c r="BQ24" i="1" s="1"/>
  <c r="BO21" i="1" l="1"/>
  <c r="BN22" i="1" s="1"/>
  <c r="A25" i="1"/>
  <c r="BQ25" i="1" s="1"/>
  <c r="BO22" i="1" l="1"/>
  <c r="BN23" i="1" s="1"/>
  <c r="A26" i="1"/>
  <c r="BQ26" i="1" s="1"/>
  <c r="BO23" i="1" l="1"/>
  <c r="BN24" i="1" s="1"/>
  <c r="A27" i="1"/>
  <c r="BQ27" i="1" s="1"/>
  <c r="BO24" i="1" l="1"/>
  <c r="BN25" i="1" s="1"/>
  <c r="A28" i="1"/>
  <c r="BQ28" i="1" s="1"/>
  <c r="BO25" i="1" l="1"/>
  <c r="BN26" i="1" s="1"/>
  <c r="A29" i="1"/>
  <c r="BQ29" i="1" s="1"/>
  <c r="BO26" i="1" l="1"/>
  <c r="BN27" i="1" s="1"/>
  <c r="A30" i="1"/>
  <c r="BQ30" i="1" s="1"/>
  <c r="BO27" i="1" l="1"/>
  <c r="BN28" i="1" s="1"/>
  <c r="A31" i="1"/>
  <c r="BQ31" i="1" s="1"/>
  <c r="BO28" i="1" l="1"/>
  <c r="BN29" i="1" s="1"/>
  <c r="A32" i="1"/>
  <c r="BQ32" i="1" s="1"/>
  <c r="BO29" i="1" l="1"/>
  <c r="BN30" i="1" s="1"/>
  <c r="A33" i="1"/>
  <c r="BQ33" i="1" s="1"/>
  <c r="BO30" i="1" l="1"/>
  <c r="BN31" i="1" s="1"/>
  <c r="A34" i="1"/>
  <c r="BQ34" i="1" s="1"/>
  <c r="BO31" i="1" l="1"/>
  <c r="BN32" i="1" s="1"/>
  <c r="A35" i="1"/>
  <c r="BQ35" i="1" s="1"/>
  <c r="BO32" i="1" l="1"/>
  <c r="BN33" i="1" s="1"/>
  <c r="A36" i="1"/>
  <c r="BQ36" i="1" s="1"/>
  <c r="BO33" i="1" l="1"/>
  <c r="BN34" i="1" s="1"/>
  <c r="A37" i="1"/>
  <c r="BQ37" i="1" s="1"/>
  <c r="BO34" i="1" l="1"/>
  <c r="BN35" i="1" s="1"/>
  <c r="A38" i="1"/>
  <c r="BQ38" i="1" s="1"/>
  <c r="BO35" i="1" l="1"/>
  <c r="BN36" i="1" s="1"/>
  <c r="A39" i="1"/>
  <c r="BQ39" i="1" s="1"/>
  <c r="BO36" i="1" l="1"/>
  <c r="BN37" i="1" s="1"/>
  <c r="A40" i="1"/>
  <c r="BQ40" i="1" s="1"/>
  <c r="BO37" i="1" l="1"/>
  <c r="BN38" i="1" s="1"/>
  <c r="A41" i="1"/>
  <c r="BQ41" i="1" s="1"/>
  <c r="BO38" i="1" l="1"/>
  <c r="BN39" i="1" s="1"/>
  <c r="A42" i="1"/>
  <c r="BQ42" i="1" s="1"/>
  <c r="BO39" i="1" l="1"/>
  <c r="BN40" i="1" s="1"/>
  <c r="A43" i="1"/>
  <c r="BQ43" i="1" s="1"/>
  <c r="BO40" i="1" l="1"/>
  <c r="BN41" i="1" s="1"/>
  <c r="A44" i="1"/>
  <c r="BQ44" i="1" s="1"/>
  <c r="BO41" i="1" l="1"/>
  <c r="BN42" i="1" s="1"/>
  <c r="A45" i="1"/>
  <c r="BQ45" i="1" s="1"/>
  <c r="BO42" i="1" l="1"/>
  <c r="BN43" i="1" s="1"/>
  <c r="A46" i="1"/>
  <c r="BQ46" i="1" s="1"/>
  <c r="BO43" i="1" l="1"/>
  <c r="BN44" i="1" s="1"/>
  <c r="A47" i="1"/>
  <c r="BQ47" i="1" s="1"/>
  <c r="BO44" i="1" l="1"/>
  <c r="BN45" i="1" s="1"/>
  <c r="A48" i="1"/>
  <c r="BQ48" i="1" s="1"/>
  <c r="BO45" i="1" l="1"/>
  <c r="BN46" i="1" s="1"/>
  <c r="A49" i="1"/>
  <c r="BQ49" i="1" s="1"/>
  <c r="BO46" i="1" l="1"/>
  <c r="BN47" i="1" s="1"/>
  <c r="A50" i="1"/>
  <c r="BQ50" i="1" s="1"/>
  <c r="BO47" i="1" l="1"/>
  <c r="BN48" i="1" s="1"/>
  <c r="A51" i="1"/>
  <c r="BQ51" i="1" s="1"/>
  <c r="BO48" i="1" l="1"/>
  <c r="BN49" i="1" s="1"/>
  <c r="A52" i="1"/>
  <c r="BQ52" i="1" s="1"/>
  <c r="BO49" i="1" l="1"/>
  <c r="BN50" i="1" s="1"/>
  <c r="A53" i="1"/>
  <c r="BQ53" i="1" s="1"/>
  <c r="BO50" i="1" l="1"/>
  <c r="BN51" i="1" s="1"/>
  <c r="A54" i="1"/>
  <c r="BQ54" i="1" s="1"/>
  <c r="BO51" i="1" l="1"/>
  <c r="BN52" i="1" s="1"/>
  <c r="A55" i="1"/>
  <c r="BQ55" i="1" s="1"/>
  <c r="A56" i="1" l="1"/>
  <c r="BQ56" i="1" s="1"/>
  <c r="BO52" i="1"/>
  <c r="BN53" i="1" s="1"/>
  <c r="BO53" i="1" l="1"/>
  <c r="BN54" i="1" s="1"/>
  <c r="A57" i="1"/>
  <c r="BQ57" i="1" s="1"/>
  <c r="BO54" i="1" l="1"/>
  <c r="BN55" i="1" s="1"/>
  <c r="A58" i="1"/>
  <c r="BQ58" i="1" s="1"/>
  <c r="BO55" i="1" l="1"/>
  <c r="BN56" i="1" s="1"/>
  <c r="A59" i="1"/>
  <c r="BQ59" i="1" s="1"/>
  <c r="A60" i="1" l="1"/>
  <c r="BQ60" i="1" s="1"/>
  <c r="BO56" i="1"/>
  <c r="BN57" i="1" s="1"/>
  <c r="BO57" i="1" l="1"/>
  <c r="BN58" i="1" s="1"/>
  <c r="A61" i="1"/>
  <c r="BQ61" i="1" s="1"/>
  <c r="BO58" i="1" l="1"/>
  <c r="BN59" i="1" s="1"/>
  <c r="A62" i="1"/>
  <c r="BQ62" i="1" s="1"/>
  <c r="BO59" i="1" l="1"/>
  <c r="BN60" i="1" s="1"/>
  <c r="A63" i="1"/>
  <c r="BQ63" i="1" s="1"/>
  <c r="BO60" i="1" l="1"/>
  <c r="BN61" i="1" s="1"/>
  <c r="A64" i="1"/>
  <c r="BQ64" i="1" s="1"/>
  <c r="BO61" i="1" l="1"/>
  <c r="BN62" i="1" s="1"/>
  <c r="A65" i="1"/>
  <c r="BQ65" i="1" s="1"/>
  <c r="BO62" i="1" l="1"/>
  <c r="BN63" i="1" s="1"/>
  <c r="A66" i="1"/>
  <c r="BQ66" i="1" s="1"/>
  <c r="BO63" i="1" l="1"/>
  <c r="BN64" i="1" s="1"/>
  <c r="A67" i="1"/>
  <c r="BQ67" i="1" s="1"/>
  <c r="BO64" i="1" l="1"/>
  <c r="BN65" i="1" s="1"/>
  <c r="A68" i="1"/>
  <c r="BQ68" i="1" s="1"/>
  <c r="BO65" i="1" l="1"/>
  <c r="BN66" i="1" s="1"/>
  <c r="A69" i="1"/>
  <c r="BQ69" i="1" s="1"/>
  <c r="BO66" i="1" l="1"/>
  <c r="BN67" i="1" s="1"/>
  <c r="A70" i="1"/>
  <c r="BQ70" i="1" s="1"/>
  <c r="BO67" i="1" l="1"/>
  <c r="BN68" i="1" s="1"/>
  <c r="A71" i="1"/>
  <c r="BQ71" i="1" s="1"/>
  <c r="A72" i="1" l="1"/>
  <c r="BQ72" i="1" s="1"/>
  <c r="BO68" i="1"/>
  <c r="BN69" i="1" s="1"/>
  <c r="BO69" i="1" l="1"/>
  <c r="BN70" i="1" s="1"/>
  <c r="A73" i="1"/>
  <c r="BQ73" i="1" s="1"/>
  <c r="BO70" i="1" l="1"/>
  <c r="BN71" i="1" s="1"/>
  <c r="A74" i="1"/>
  <c r="BQ74" i="1" s="1"/>
  <c r="BO71" i="1" l="1"/>
  <c r="BN72" i="1" s="1"/>
  <c r="A75" i="1"/>
  <c r="BQ75" i="1" s="1"/>
  <c r="BO72" i="1" l="1"/>
  <c r="BN73" i="1" s="1"/>
  <c r="A76" i="1"/>
  <c r="BQ76" i="1" s="1"/>
  <c r="BO73" i="1" l="1"/>
  <c r="BN74" i="1" s="1"/>
  <c r="A77" i="1"/>
  <c r="BQ77" i="1" s="1"/>
  <c r="BO74" i="1" l="1"/>
  <c r="BN75" i="1" s="1"/>
  <c r="A78" i="1"/>
  <c r="BQ78" i="1" s="1"/>
  <c r="BO75" i="1" l="1"/>
  <c r="BN76" i="1" s="1"/>
  <c r="A79" i="1"/>
  <c r="BQ79" i="1" s="1"/>
  <c r="BO76" i="1" l="1"/>
  <c r="BN77" i="1" s="1"/>
  <c r="A80" i="1"/>
  <c r="BQ80" i="1" s="1"/>
  <c r="BO77" i="1" l="1"/>
  <c r="BN78" i="1" s="1"/>
  <c r="A81" i="1"/>
  <c r="BQ81" i="1" s="1"/>
  <c r="BO78" i="1" l="1"/>
  <c r="BN79" i="1" s="1"/>
  <c r="A82" i="1"/>
  <c r="BQ82" i="1" s="1"/>
  <c r="A83" i="1" l="1"/>
  <c r="BQ83" i="1" s="1"/>
  <c r="BO79" i="1"/>
  <c r="BN80" i="1" s="1"/>
  <c r="BO80" i="1" l="1"/>
  <c r="BN81" i="1" s="1"/>
  <c r="A84" i="1"/>
  <c r="BQ84" i="1" s="1"/>
  <c r="BO81" i="1" l="1"/>
  <c r="BN82" i="1" s="1"/>
  <c r="A85" i="1"/>
  <c r="BQ85" i="1" s="1"/>
  <c r="BO82" i="1" l="1"/>
  <c r="BN83" i="1" s="1"/>
  <c r="A86" i="1"/>
  <c r="BQ86" i="1" s="1"/>
  <c r="BO83" i="1" l="1"/>
  <c r="BN84" i="1" s="1"/>
  <c r="A87" i="1"/>
  <c r="BQ87" i="1" s="1"/>
  <c r="BO84" i="1" l="1"/>
  <c r="BN85" i="1" s="1"/>
  <c r="A88" i="1"/>
  <c r="BQ88" i="1" s="1"/>
  <c r="BO85" i="1" l="1"/>
  <c r="BN86" i="1" s="1"/>
  <c r="A89" i="1"/>
  <c r="BQ89" i="1" s="1"/>
  <c r="BO86" i="1" l="1"/>
  <c r="BN87" i="1" s="1"/>
  <c r="A90" i="1"/>
  <c r="BQ90" i="1" s="1"/>
  <c r="BO87" i="1" l="1"/>
  <c r="BN88" i="1" s="1"/>
  <c r="A91" i="1"/>
  <c r="BQ91" i="1" s="1"/>
  <c r="A92" i="1" l="1"/>
  <c r="BQ92" i="1" s="1"/>
  <c r="BO88" i="1"/>
  <c r="BN89" i="1" s="1"/>
  <c r="BO89" i="1" l="1"/>
  <c r="BN90" i="1" s="1"/>
  <c r="A93" i="1"/>
  <c r="BQ93" i="1" s="1"/>
  <c r="BO90" i="1" l="1"/>
  <c r="BN91" i="1" s="1"/>
  <c r="A94" i="1"/>
  <c r="BQ94" i="1" s="1"/>
  <c r="BO91" i="1" l="1"/>
  <c r="BN92" i="1" s="1"/>
  <c r="A95" i="1"/>
  <c r="BQ95" i="1" s="1"/>
  <c r="BO92" i="1" l="1"/>
  <c r="BN93" i="1" s="1"/>
  <c r="A96" i="1"/>
  <c r="BQ96" i="1" s="1"/>
  <c r="A97" i="1" l="1"/>
  <c r="BQ97" i="1" s="1"/>
  <c r="BO93" i="1"/>
  <c r="BN94" i="1" s="1"/>
  <c r="BO94" i="1" l="1"/>
  <c r="BN95" i="1" s="1"/>
  <c r="A98" i="1"/>
  <c r="BQ98" i="1" s="1"/>
  <c r="BO95" i="1" l="1"/>
  <c r="BN96" i="1" s="1"/>
  <c r="A99" i="1"/>
  <c r="BQ99" i="1" s="1"/>
  <c r="BO96" i="1" l="1"/>
  <c r="BN97" i="1" s="1"/>
  <c r="A100" i="1"/>
  <c r="BQ100" i="1" s="1"/>
  <c r="BO97" i="1" l="1"/>
  <c r="BN98" i="1" s="1"/>
  <c r="A101" i="1"/>
  <c r="BQ101" i="1" s="1"/>
  <c r="BO98" i="1" l="1"/>
  <c r="BN99" i="1" s="1"/>
  <c r="A102" i="1"/>
  <c r="BQ102" i="1" s="1"/>
  <c r="BO99" i="1" l="1"/>
  <c r="BN100" i="1" s="1"/>
  <c r="A103" i="1"/>
  <c r="BQ103" i="1" s="1"/>
  <c r="BO100" i="1" l="1"/>
  <c r="BN101" i="1" s="1"/>
  <c r="A104" i="1"/>
  <c r="BQ104" i="1" s="1"/>
  <c r="BO101" i="1" l="1"/>
  <c r="BN102" i="1" s="1"/>
  <c r="A105" i="1"/>
  <c r="BQ105" i="1" s="1"/>
  <c r="BO102" i="1" l="1"/>
  <c r="BN103" i="1" s="1"/>
  <c r="A106" i="1"/>
  <c r="BQ106" i="1" s="1"/>
  <c r="BO103" i="1" l="1"/>
  <c r="BN104" i="1" s="1"/>
  <c r="A107" i="1"/>
  <c r="BQ107" i="1" s="1"/>
  <c r="BO104" i="1" l="1"/>
  <c r="BN105" i="1" s="1"/>
  <c r="A108" i="1"/>
  <c r="BQ108" i="1" s="1"/>
  <c r="BO105" i="1" l="1"/>
  <c r="BN106" i="1" s="1"/>
  <c r="A109" i="1"/>
  <c r="BQ109" i="1" s="1"/>
  <c r="BO106" i="1" l="1"/>
  <c r="BN107" i="1" s="1"/>
  <c r="A110" i="1"/>
  <c r="BQ110" i="1" s="1"/>
  <c r="A111" i="1" l="1"/>
  <c r="BQ111" i="1" s="1"/>
  <c r="BO107" i="1"/>
  <c r="BN108" i="1" s="1"/>
  <c r="BO108" i="1" l="1"/>
  <c r="BN109" i="1" s="1"/>
  <c r="A112" i="1"/>
  <c r="BQ112" i="1" s="1"/>
  <c r="BO109" i="1" l="1"/>
  <c r="BN110" i="1" s="1"/>
  <c r="A113" i="1"/>
  <c r="BQ113" i="1" s="1"/>
  <c r="BO110" i="1" l="1"/>
  <c r="BN111" i="1" s="1"/>
  <c r="A114" i="1"/>
  <c r="BQ114" i="1" s="1"/>
  <c r="BO111" i="1" l="1"/>
  <c r="BN112" i="1" s="1"/>
  <c r="A115" i="1"/>
  <c r="BQ115" i="1" s="1"/>
  <c r="BO112" i="1" l="1"/>
  <c r="BN113" i="1" s="1"/>
  <c r="A116" i="1"/>
  <c r="BQ116" i="1" s="1"/>
  <c r="BO113" i="1" l="1"/>
  <c r="BN114" i="1" s="1"/>
  <c r="A117" i="1"/>
  <c r="BQ117" i="1" s="1"/>
  <c r="BO114" i="1" l="1"/>
  <c r="BN115" i="1" s="1"/>
  <c r="A118" i="1"/>
  <c r="BQ118" i="1" s="1"/>
  <c r="BO115" i="1" l="1"/>
  <c r="BN116" i="1" s="1"/>
  <c r="A119" i="1"/>
  <c r="BQ119" i="1" s="1"/>
  <c r="BO116" i="1" l="1"/>
  <c r="BN117" i="1" s="1"/>
  <c r="A120" i="1"/>
  <c r="BQ120" i="1" s="1"/>
  <c r="BO117" i="1" l="1"/>
  <c r="BN118" i="1" s="1"/>
  <c r="A121" i="1"/>
  <c r="BQ121" i="1" s="1"/>
  <c r="BO118" i="1" l="1"/>
  <c r="BN119" i="1" s="1"/>
  <c r="A122" i="1"/>
  <c r="BQ122" i="1" s="1"/>
  <c r="BO119" i="1" l="1"/>
  <c r="BN120" i="1" s="1"/>
  <c r="A123" i="1"/>
  <c r="BQ123" i="1" s="1"/>
  <c r="BO120" i="1" l="1"/>
  <c r="BN121" i="1" s="1"/>
  <c r="A124" i="1"/>
  <c r="BQ124" i="1" s="1"/>
  <c r="BO121" i="1" l="1"/>
  <c r="BN122" i="1" s="1"/>
  <c r="A125" i="1"/>
  <c r="BQ125" i="1" s="1"/>
  <c r="BO122" i="1" l="1"/>
  <c r="BN123" i="1" s="1"/>
  <c r="A126" i="1"/>
  <c r="BQ126" i="1" s="1"/>
  <c r="A127" i="1" l="1"/>
  <c r="BQ127" i="1" s="1"/>
  <c r="BO123" i="1"/>
  <c r="BN124" i="1" s="1"/>
  <c r="BO124" i="1" l="1"/>
  <c r="BN125" i="1" s="1"/>
  <c r="A128" i="1"/>
  <c r="BQ128" i="1" s="1"/>
  <c r="BO125" i="1" l="1"/>
  <c r="BN126" i="1" s="1"/>
  <c r="A129" i="1"/>
  <c r="BQ129" i="1" s="1"/>
  <c r="BO126" i="1" l="1"/>
  <c r="BN127" i="1" s="1"/>
  <c r="A130" i="1"/>
  <c r="BQ130" i="1" s="1"/>
  <c r="A131" i="1" l="1"/>
  <c r="BQ131" i="1" s="1"/>
  <c r="BO127" i="1"/>
  <c r="BN128" i="1" s="1"/>
  <c r="BO128" i="1" l="1"/>
  <c r="BN129" i="1" s="1"/>
  <c r="A132" i="1"/>
  <c r="BQ132" i="1" s="1"/>
  <c r="BO129" i="1" l="1"/>
  <c r="BN130" i="1" s="1"/>
  <c r="A133" i="1"/>
  <c r="BQ133" i="1" s="1"/>
  <c r="BO130" i="1" l="1"/>
  <c r="BN131" i="1" s="1"/>
  <c r="A134" i="1"/>
  <c r="BQ134" i="1" s="1"/>
  <c r="A135" i="1" l="1"/>
  <c r="BQ135" i="1" s="1"/>
  <c r="BO131" i="1"/>
  <c r="BN132" i="1" s="1"/>
  <c r="BO132" i="1" l="1"/>
  <c r="BN133" i="1" s="1"/>
  <c r="A136" i="1"/>
  <c r="BQ136" i="1" s="1"/>
  <c r="BO133" i="1" l="1"/>
  <c r="BN134" i="1" s="1"/>
  <c r="A137" i="1"/>
  <c r="BQ137" i="1" s="1"/>
  <c r="BO134" i="1" l="1"/>
  <c r="BN135" i="1" s="1"/>
  <c r="A138" i="1"/>
  <c r="BQ138" i="1" s="1"/>
  <c r="BO135" i="1" l="1"/>
  <c r="BN136" i="1" s="1"/>
  <c r="A139" i="1"/>
  <c r="BQ139" i="1" s="1"/>
  <c r="BO136" i="1" l="1"/>
  <c r="BN137" i="1" s="1"/>
  <c r="A140" i="1"/>
  <c r="BQ140" i="1" s="1"/>
  <c r="BO137" i="1" l="1"/>
  <c r="BN138" i="1" s="1"/>
  <c r="A141" i="1"/>
  <c r="BQ141" i="1" s="1"/>
  <c r="BO138" i="1" l="1"/>
  <c r="BN139" i="1" s="1"/>
  <c r="A142" i="1"/>
  <c r="BQ142" i="1" s="1"/>
  <c r="BO139" i="1" l="1"/>
  <c r="BN140" i="1" s="1"/>
  <c r="A143" i="1"/>
  <c r="BQ143" i="1" s="1"/>
  <c r="BO140" i="1" l="1"/>
  <c r="BN141" i="1" s="1"/>
  <c r="A144" i="1"/>
  <c r="BQ144" i="1" s="1"/>
  <c r="BO141" i="1" l="1"/>
  <c r="BN142" i="1" s="1"/>
  <c r="A145" i="1"/>
  <c r="BQ145" i="1" s="1"/>
  <c r="BO142" i="1" l="1"/>
  <c r="BN143" i="1" s="1"/>
  <c r="A146" i="1"/>
  <c r="BQ146" i="1" s="1"/>
  <c r="BO143" i="1" l="1"/>
  <c r="BN144" i="1" s="1"/>
  <c r="A147" i="1"/>
  <c r="BQ147" i="1" s="1"/>
  <c r="BO144" i="1" l="1"/>
  <c r="BN145" i="1" s="1"/>
  <c r="A148" i="1"/>
  <c r="BQ148" i="1" s="1"/>
  <c r="BO145" i="1" l="1"/>
  <c r="BN146" i="1" s="1"/>
  <c r="A149" i="1"/>
  <c r="BQ149" i="1" s="1"/>
  <c r="BO146" i="1" l="1"/>
  <c r="BN147" i="1" s="1"/>
  <c r="A150" i="1"/>
  <c r="BQ150" i="1" s="1"/>
  <c r="BO147" i="1" l="1"/>
  <c r="BN148" i="1" s="1"/>
  <c r="A151" i="1"/>
  <c r="BQ151" i="1" s="1"/>
  <c r="BO148" i="1" l="1"/>
  <c r="BN149" i="1" s="1"/>
  <c r="A152" i="1"/>
  <c r="BQ152" i="1" s="1"/>
  <c r="BO149" i="1" l="1"/>
  <c r="BN150" i="1" s="1"/>
  <c r="A153" i="1"/>
  <c r="BQ153" i="1" s="1"/>
  <c r="BO150" i="1" l="1"/>
  <c r="BN151" i="1" s="1"/>
  <c r="A154" i="1"/>
  <c r="BQ154" i="1" s="1"/>
  <c r="BO151" i="1" l="1"/>
  <c r="BN152" i="1" s="1"/>
  <c r="A155" i="1"/>
  <c r="BQ155" i="1" s="1"/>
  <c r="A156" i="1" l="1"/>
  <c r="BQ156" i="1" s="1"/>
  <c r="BO152" i="1"/>
  <c r="BN153" i="1" s="1"/>
  <c r="BO153" i="1" l="1"/>
  <c r="BN154" i="1" s="1"/>
  <c r="A157" i="1"/>
  <c r="BQ157" i="1" s="1"/>
  <c r="BO154" i="1" l="1"/>
  <c r="BN155" i="1" s="1"/>
  <c r="A158" i="1"/>
  <c r="BQ158" i="1" s="1"/>
  <c r="BO155" i="1" l="1"/>
  <c r="BN156" i="1" s="1"/>
  <c r="A159" i="1"/>
  <c r="BQ159" i="1" l="1"/>
  <c r="BQ160" i="1" s="1"/>
  <c r="BP160" i="1"/>
  <c r="BO156" i="1"/>
  <c r="BN157" i="1" s="1"/>
  <c r="H161" i="1"/>
  <c r="BA161" i="1"/>
  <c r="AO161" i="1"/>
  <c r="Z161" i="1"/>
  <c r="G161" i="1"/>
  <c r="AB161" i="1"/>
  <c r="BE161" i="1"/>
  <c r="AW161" i="1"/>
  <c r="AE161" i="1"/>
  <c r="W161" i="1"/>
  <c r="V161" i="1"/>
  <c r="AN161" i="1"/>
  <c r="AQ161" i="1"/>
  <c r="Y161" i="1"/>
  <c r="E161" i="1"/>
  <c r="BD161" i="1"/>
  <c r="BC161" i="1"/>
  <c r="T161" i="1"/>
  <c r="I161" i="1"/>
  <c r="P161" i="1"/>
  <c r="AV161" i="1"/>
  <c r="BI161" i="1"/>
  <c r="K161" i="1"/>
  <c r="O161" i="1"/>
  <c r="AA161" i="1"/>
  <c r="X161" i="1"/>
  <c r="AT161" i="1"/>
  <c r="BB161" i="1"/>
  <c r="AM161" i="1"/>
  <c r="AU161" i="1"/>
  <c r="AG161" i="1"/>
  <c r="AP161" i="1"/>
  <c r="Q161" i="1"/>
  <c r="AI161" i="1"/>
  <c r="BF161" i="1"/>
  <c r="BG161" i="1"/>
  <c r="J161" i="1"/>
  <c r="R161" i="1"/>
  <c r="AX161" i="1"/>
  <c r="BH161" i="1"/>
  <c r="AY161" i="1"/>
  <c r="AF161" i="1"/>
  <c r="S161" i="1"/>
  <c r="AD161" i="1"/>
  <c r="AJ161" i="1"/>
  <c r="AL161" i="1"/>
  <c r="AK161" i="1"/>
  <c r="N161" i="1"/>
  <c r="L161" i="1"/>
  <c r="E4" i="1" l="1"/>
  <c r="BO157" i="1"/>
  <c r="BN158" i="1" s="1"/>
  <c r="F161" i="1"/>
  <c r="M161" i="1"/>
  <c r="AC161" i="1"/>
  <c r="AS161" i="1"/>
  <c r="U161" i="1"/>
  <c r="AH161" i="1"/>
  <c r="AZ161" i="1"/>
  <c r="BJ161" i="1" l="1"/>
  <c r="BO158" i="1"/>
  <c r="BN159" i="1" s="1"/>
  <c r="AR161" i="1"/>
  <c r="BK161" i="1" l="1"/>
  <c r="BL161" i="1" s="1"/>
  <c r="BL160" i="1" s="1"/>
  <c r="BO159" i="1"/>
</calcChain>
</file>

<file path=xl/sharedStrings.xml><?xml version="1.0" encoding="utf-8"?>
<sst xmlns="http://schemas.openxmlformats.org/spreadsheetml/2006/main" count="823" uniqueCount="205">
  <si>
    <t>FLUXO ATUARIAL   -   CIVIL   -   PLANO PREVIDENCIÁRIO   -   BENEFÍCIOS AVALIADOS EM REGIME FINANCEIRO DE CAPITALIZAÇÃO   -   GERAÇÃO ATUAL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</si>
  <si>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</si>
  <si>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</si>
  <si>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</si>
  <si>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</si>
  <si>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</si>
  <si>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</si>
  <si>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</si>
  <si>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</si>
  <si>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</si>
  <si>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</si>
  <si>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</si>
  <si>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</si>
  <si>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</si>
  <si>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</si>
  <si>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</si>
  <si>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</si>
  <si>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</si>
  <si>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</si>
  <si>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</si>
  <si>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</si>
  <si>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</si>
  <si>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</si>
  <si>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</si>
  <si>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</si>
  <si>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</si>
  <si>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</si>
  <si>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</si>
  <si>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</si>
  <si>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</si>
  <si>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</si>
  <si>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</si>
  <si>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</si>
  <si>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</si>
  <si>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</si>
  <si>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</si>
  <si>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</si>
  <si>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</si>
  <si>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</si>
  <si>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</si>
  <si>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</si>
  <si>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</si>
  <si>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</si>
  <si>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</si>
  <si>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</si>
  <si>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</si>
  <si>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</si>
  <si>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</si>
  <si>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</si>
  <si>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</si>
  <si>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</si>
  <si>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</si>
  <si>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</si>
  <si>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</si>
  <si>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</si>
  <si>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</si>
  <si>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</si>
  <si>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</si>
  <si>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</si>
  <si>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</si>
  <si>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</si>
  <si>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</si>
  <si>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</si>
  <si>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</si>
  <si>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</si>
  <si>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</si>
  <si>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</si>
  <si>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</si>
  <si>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</si>
  <si>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</si>
  <si>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</si>
  <si>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</si>
  <si>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</si>
  <si>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</si>
  <si>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</si>
  <si>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</si>
  <si>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</si>
  <si>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</si>
  <si>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</si>
  <si>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</si>
  <si>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</si>
  <si>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Taxa de Juros da avaliação atuarial do exercício anterior:</t>
  </si>
  <si>
    <t>Duração do Passivo</t>
  </si>
  <si>
    <t>CÁLCULO DURATION</t>
  </si>
  <si>
    <t>( H ) BENEFÍCIOS LÍQUIDOS A VALOR PRESENTE</t>
  </si>
  <si>
    <t>( I ) BENEFÍCIOS LÍQUIDOS PONDERADOS PELO INSTANTE</t>
  </si>
  <si>
    <t>Erro:509</t>
  </si>
  <si>
    <t>-1.787.231.902,91</t>
  </si>
  <si>
    <t>9.351.505.266,47</t>
  </si>
  <si>
    <t>0,00</t>
  </si>
  <si>
    <t>1.414.885.125,70</t>
  </si>
  <si>
    <t>7.878.085.143,44</t>
  </si>
  <si>
    <t>9.292.970.269,14</t>
  </si>
  <si>
    <t>20.214.290,12</t>
  </si>
  <si>
    <t>38.320.707,21</t>
  </si>
  <si>
    <t>58.534.997,33</t>
  </si>
  <si>
    <t>7.564.273.363,55</t>
  </si>
  <si>
    <t>323.395.365,37</t>
  </si>
  <si>
    <t>57.332.031,33</t>
  </si>
  <si>
    <t>309.002.693,55</t>
  </si>
  <si>
    <t>3.505.846.133,51</t>
  </si>
  <si>
    <t xml:space="preserve"> 3.365.218.611,42 </t>
  </si>
  <si>
    <t>3.365.218.611,42</t>
  </si>
  <si>
    <t>2.037.017,90</t>
  </si>
  <si>
    <t>185.152,86</t>
  </si>
  <si>
    <t>1.256.357,60</t>
  </si>
  <si>
    <t>31.871.328.486,44</t>
  </si>
  <si>
    <t>-47.876.707.804,35</t>
  </si>
  <si>
    <t>65.485.314.362,56</t>
  </si>
  <si>
    <t>16.743.550.703,05</t>
  </si>
  <si>
    <t>48.599.516.987,10</t>
  </si>
  <si>
    <t>65.343.067.690,14</t>
  </si>
  <si>
    <t>60.521.530,06</t>
  </si>
  <si>
    <t>81.725.142,36</t>
  </si>
  <si>
    <t>142.246.672,42</t>
  </si>
  <si>
    <t>17.608.606.558,21</t>
  </si>
  <si>
    <t>2.273.938.755,18</t>
  </si>
  <si>
    <t>700.950.379,76</t>
  </si>
  <si>
    <t>2.001.280.143,02</t>
  </si>
  <si>
    <t>6.282.778.626,59</t>
  </si>
  <si>
    <t xml:space="preserve"> 6.341.599.658,34 </t>
  </si>
  <si>
    <t>6.341.599.658,34</t>
  </si>
  <si>
    <t>4.950.184,22</t>
  </si>
  <si>
    <t>548.065,59</t>
  </si>
  <si>
    <t>2.560.745,51</t>
  </si>
  <si>
    <t>57.116.169.332,62</t>
  </si>
  <si>
    <t>Geração Atual</t>
  </si>
  <si>
    <t>Geração</t>
  </si>
  <si>
    <t>Previdenciário</t>
  </si>
  <si>
    <t>Tipo da Plano</t>
  </si>
  <si>
    <t>Civil</t>
  </si>
  <si>
    <t>Tipo da Massa</t>
  </si>
  <si>
    <t>Data de Envio do Fluxo</t>
  </si>
  <si>
    <t>Data de Envio do DRAA (XML)</t>
  </si>
  <si>
    <t>2016</t>
  </si>
  <si>
    <t>Exercício</t>
  </si>
  <si>
    <t>00.394.601/0001-26</t>
  </si>
  <si>
    <t>CNPJ</t>
  </si>
  <si>
    <t>DF</t>
  </si>
  <si>
    <t>UF</t>
  </si>
  <si>
    <t/>
  </si>
  <si>
    <t>Governo do Distrito Federal</t>
  </si>
  <si>
    <t>Ente</t>
  </si>
  <si>
    <t>(G) EVOLUÇÃO DOS RECURSOS GARANTIDORES
(Informar o valor acumulado na data da avaliação)</t>
  </si>
  <si>
    <t>(F) Rentabilidade dos Ativos que compõem os Recursos Garantidores</t>
  </si>
  <si>
    <t>(D) SALDO ACUMULADO DO EXERCÍCIO  A VALOR ATUAL</t>
  </si>
  <si>
    <t>(B) TOTAL  DAS DESPESAS COM BENEFÍCIOS DO PLANO</t>
  </si>
  <si>
    <t>BenefÍcios a Conceder 
Encargos
Compensação Previdenciária a Pagar</t>
  </si>
  <si>
    <t>BenefÍcios a Conceder
Encargos
 Outros BenefÍcios e Auxílios</t>
  </si>
  <si>
    <t>BenefÍcios a Conceder 
Encargos
Pensão Por Morte de Aposentados</t>
  </si>
  <si>
    <t>BenefÍcios a Conceder
Encargos
Pensão Por Morte de Servidores em Atividade</t>
  </si>
  <si>
    <t>BenefÍcios a Conceder
Encargos
Aposentadorias por Invalidez</t>
  </si>
  <si>
    <t>BenefÍcios a Conceder
Encargos
Outras Aposentadorias Especiais</t>
  </si>
  <si>
    <t>BenefÍcios a Conceder 
Encargos
Aposentadorias Especiais de Professores</t>
  </si>
  <si>
    <t>BenefÍcios a Conceder
Encargos
Aposentadorias Programadas</t>
  </si>
  <si>
    <t>BenefÍcios a Conceder 
Encargos</t>
  </si>
  <si>
    <t>BenefÍcios Concedidos
Encargos
Compensação Previdenciária a Pagar</t>
  </si>
  <si>
    <t>BenefÍcios Concedidos
Encargos
Pensão Por Morte</t>
  </si>
  <si>
    <t>BenefÍcios Concedidos 
Encargos
Aposentadorias por Invalidez</t>
  </si>
  <si>
    <t>BenefÍcios Concedidos 
Encargos
Outras Aposentadorias Especiais</t>
  </si>
  <si>
    <t>BenefÍcios Concedidos 
Encargos 
Aposentadorias Especiais de Professores</t>
  </si>
  <si>
    <t>BenefÍcios Concedidos
Encargos 
Aposentadorias Programadas</t>
  </si>
  <si>
    <t>BenefÍcios Concedidos
Encargos</t>
  </si>
  <si>
    <t>(A) TOTAL DAS RECEITAS COM CONTRIBUÇÕES E COMPENSAÇÃO PREVIDENCIÁRIA</t>
  </si>
  <si>
    <t>Valor Atual da Cobertura da Insuficiência Financeira
 (Outras Receitas)</t>
  </si>
  <si>
    <t>BenefÍcios a Conceder
Compensação Previdenciária a Receber</t>
  </si>
  <si>
    <t>BenefÍcios a Conceder 
Contribuições Futuras dos Pensionistas 
Pensão Por Morte de Segurados em Atividade</t>
  </si>
  <si>
    <t>BenefÍcios a Conceder
Contribuições Futuras dos Pensionistas
Aposentadorias por Invalidez</t>
  </si>
  <si>
    <t>BenefÍcios a Conceder
Contribuições Futuras dos Pensionistas 
Outras Aposentadorias Especiais</t>
  </si>
  <si>
    <t>BenefÍcios a Conceder
Contribuições Futuras dos Pensionistas
Aposentadorias Especiais de Professores</t>
  </si>
  <si>
    <t>BenefÍcios a Conceder 
Contribuições Futuras dos Pensionistas 
Aposentadorias Programadas</t>
  </si>
  <si>
    <t>BenefÍcios a Conceder 
Contribuição dos Pensionistas</t>
  </si>
  <si>
    <t>BenefÍcios a Conceder 
Contribuições Futuras dos Aposentados
Aposentadorias por Invalidez</t>
  </si>
  <si>
    <t>BenefÍcios a Conceder 
Contribuições Futuras dos Aposentados  
Outras Aposentadorias Especiais</t>
  </si>
  <si>
    <t>BenefÍcios a Conceder
Contribuições Futuras dos Aposentados
Aposentadorias Especiais de Professores</t>
  </si>
  <si>
    <t>BenefÍcios a Conceder 
Contribuições Futuras dos Aposentados
Aposentadorias Programadas</t>
  </si>
  <si>
    <t>BenefÍcios a Conceder 
Contribuição dos Aposentados</t>
  </si>
  <si>
    <t>BenefÍcios a Conceder
Contribuições Futuras dos Segurados Ativos
Outros BenefÍcios e Auxílios</t>
  </si>
  <si>
    <t>BenefÍcios a Conceder
Contribuições Futuras dos Segurados Ativos
Pensão Por Morte de Aposentados</t>
  </si>
  <si>
    <t>BenefÍcios a Conceder
Contribuições Futuras dos Segurados Ativos
Pensão Por Morte de Segurados em Atividade</t>
  </si>
  <si>
    <t>BenefÍcios a Conceder 
Contribuições Futuras dos Segurados Ativos 
Aposentadorias por Invalidez</t>
  </si>
  <si>
    <t>BenefÍcios a Conceder 
Contribuições Futuras dos Segurados Ativos 
Outras Aposentadorias Especiais</t>
  </si>
  <si>
    <t>BenefÍcios a Conceder 
Contribuições Futuras dos Segurados Ativos 
Aposentadorias Especiais de Professores</t>
  </si>
  <si>
    <t>BenefÍcios a Conceder
 Contribuições Futuras dos Segurados Ativos
Aposentadorias Programadas</t>
  </si>
  <si>
    <t>BenefÍcios a Conceder 
Contribuição dos Segurados Ativos</t>
  </si>
  <si>
    <t>BenefÍcios a Conceder 
Contribuições Futuras do Ente
Outros BenefÍcios e Auxílios</t>
  </si>
  <si>
    <t>BenefÍcios a Conceder
Contribuições Futuras do Ente
Pensão Por Morte de Aposentados</t>
  </si>
  <si>
    <t>BenefÍcios a Conceder
Contribuições Futuras do Ente
Pensão Por Morte de Servidores em Atividade</t>
  </si>
  <si>
    <t>BenefÍcios a Conceder
Contribuições Futuras do Ente
Aposentadorias por Invalidez</t>
  </si>
  <si>
    <t>BenefÍcios a Conceder
Contribuições Futuras do Ente 
Outras Aposentadorias Especiais</t>
  </si>
  <si>
    <t>BenefÍcios a Conceder
Contribuições Futuras do Ente
Aposentadorias Especiais de Professores</t>
  </si>
  <si>
    <t>BenefÍcios a Conceder
Contribuição Futuras do Ente 
Aposentadorias Programadas</t>
  </si>
  <si>
    <t>BenefÍcios a Conceder
 Contribuição do Ente</t>
  </si>
  <si>
    <t>BenefÍcios Concedidos
Compensação Previdenciária a Receber</t>
  </si>
  <si>
    <t>BenefÍcios Concedidos
Contribuição  dos Pensionistas</t>
  </si>
  <si>
    <t>BenefÍcios Concedidos
Contribuições Futuras dos Aposentados 
Aposentadorias por Invalidez</t>
  </si>
  <si>
    <t>BenefÍcios Concedidos
Contribuições Futuras dos Aposentados
Outras Aposentadorias Especiais</t>
  </si>
  <si>
    <t>BenefÍcios Concedidos
Contribuições Futuras dos Aposentados
Aposentadorias Especiais de Professores</t>
  </si>
  <si>
    <t>BenefÍcios Concedidos
Contribuições Futuras dos Aposentado
Aposentadorias Programadas</t>
  </si>
  <si>
    <t>BenefÍcios Concedidos
Contribuição dos Aposentados</t>
  </si>
  <si>
    <t>ENCARGOS - BENEFÍCIOS CONCEDIDOS</t>
  </si>
  <si>
    <t>CONTRIBUIÇÕES FUTURAS DOS ATIVOS - BENEFÍCIOS A CONCEDER</t>
  </si>
  <si>
    <t>CONTRIBUIÇÕES FUTURAS DE APOSENTADOS  E PENSIONISTAS  - BENEFÍCIOS CONCEDIDOS</t>
  </si>
  <si>
    <t>IDENTIFICAÇÃO DO DRAA</t>
  </si>
  <si>
    <t>FLUXO ATUARIAL
CIVIL
PLANO PREVIDENCIÁRIO
BENEFÍCIOS AVALIADOS EM REGIME FINANCEIRO DE CAPITALZAÇÃO
GERAÇÃO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</si>
</sst>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_-* #,##0.00_-;\-* #,##0.00_-;_-* \-??_-;_-@_-"/>
    <numFmt numFmtId="166" formatCode="#,##0.00###"/>
    <numFmt numFmtId="167" formatCode="#,##0.00_ ;[Red]\-#,##0.00\ "/>
    <numFmt numFmtId="168" formatCode="#,##0.00000"/>
    <numFmt numFmtId="169" formatCode="#,##0.000000"/>
    <numFmt numFmtId="170" formatCode="dd/mm/yyyy\ hh:mm:ss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2"/>
      <color rgb="FFFFFFFF"/>
      <name val="Arial Narrow"/>
      <family val="2"/>
      <charset val="1"/>
    </font>
    <font>
      <b/>
      <sz val="12"/>
      <color rgb="FF0000CC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name val="Arial Narrow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2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165" fontId="10" fillId="0" borderId="0" applyBorder="0" applyProtection="0"/>
    <xf numFmtId="9" fontId="10" fillId="0" borderId="0" applyBorder="0" applyProtection="0"/>
    <xf numFmtId="0" fontId="1" fillId="0" borderId="0"/>
  </cellStyleXfs>
  <cellXfs count="125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Protection="1"/>
    <xf numFmtId="0" fontId="2" fillId="0" borderId="0" xfId="2" applyNumberFormat="1" applyFont="1"/>
    <xf numFmtId="0" fontId="4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3" fillId="0" borderId="0" xfId="2" applyNumberFormat="1" applyFont="1" applyProtection="1"/>
    <xf numFmtId="0" fontId="3" fillId="3" borderId="3" xfId="2" applyNumberFormat="1" applyFont="1" applyFill="1" applyBorder="1" applyProtection="1"/>
    <xf numFmtId="0" fontId="5" fillId="3" borderId="4" xfId="2" applyNumberFormat="1" applyFont="1" applyFill="1" applyBorder="1" applyProtection="1"/>
    <xf numFmtId="164" fontId="5" fillId="3" borderId="4" xfId="2" applyNumberFormat="1" applyFont="1" applyFill="1" applyBorder="1" applyProtection="1"/>
    <xf numFmtId="0" fontId="5" fillId="3" borderId="5" xfId="2" applyNumberFormat="1" applyFont="1" applyFill="1" applyBorder="1" applyProtection="1"/>
    <xf numFmtId="0" fontId="6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7" fillId="3" borderId="5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" fontId="3" fillId="0" borderId="8" xfId="2" applyNumberFormat="1" applyFont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4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Alignment="1" applyProtection="1">
      <alignment horizontal="center" vertical="center" wrapText="1"/>
    </xf>
    <xf numFmtId="0" fontId="11" fillId="5" borderId="7" xfId="2" applyNumberFormat="1" applyFont="1" applyFill="1" applyBorder="1"/>
    <xf numFmtId="0" fontId="11" fillId="5" borderId="8" xfId="2" applyNumberFormat="1" applyFont="1" applyFill="1" applyBorder="1"/>
    <xf numFmtId="164" fontId="11" fillId="5" borderId="8" xfId="2" applyNumberFormat="1" applyFont="1" applyFill="1" applyBorder="1" applyAlignment="1">
      <alignment horizontal="center"/>
    </xf>
    <xf numFmtId="0" fontId="11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6" fontId="12" fillId="6" borderId="9" xfId="2" applyNumberFormat="1" applyFont="1" applyFill="1" applyBorder="1" applyAlignment="1" applyProtection="1">
      <alignment horizontal="center"/>
      <protection locked="0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6" fontId="13" fillId="6" borderId="8" xfId="2" applyNumberFormat="1" applyFont="1" applyFill="1" applyBorder="1" applyAlignment="1" applyProtection="1">
      <alignment horizontal="center"/>
      <protection locked="0"/>
    </xf>
    <xf numFmtId="166" fontId="14" fillId="0" borderId="8" xfId="2" applyNumberFormat="1" applyFont="1" applyBorder="1" applyAlignment="1">
      <alignment horizontal="center"/>
    </xf>
    <xf numFmtId="166" fontId="14" fillId="4" borderId="8" xfId="2" applyNumberFormat="1" applyFont="1" applyFill="1" applyBorder="1" applyAlignment="1" applyProtection="1">
      <alignment horizontal="center"/>
    </xf>
    <xf numFmtId="166" fontId="14" fillId="0" borderId="9" xfId="2" applyNumberFormat="1" applyFont="1" applyBorder="1" applyAlignment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164" fontId="16" fillId="5" borderId="13" xfId="0" applyNumberFormat="1" applyFont="1" applyFill="1" applyBorder="1"/>
    <xf numFmtId="4" fontId="3" fillId="0" borderId="13" xfId="2" applyNumberFormat="1" applyFont="1" applyBorder="1" applyAlignment="1">
      <alignment horizontal="center"/>
    </xf>
    <xf numFmtId="167" fontId="11" fillId="5" borderId="13" xfId="1" applyNumberFormat="1" applyFont="1" applyFill="1" applyBorder="1" applyAlignment="1" applyProtection="1">
      <alignment horizontal="center"/>
    </xf>
    <xf numFmtId="0" fontId="8" fillId="5" borderId="13" xfId="0" applyFont="1" applyFill="1" applyBorder="1"/>
    <xf numFmtId="0" fontId="16" fillId="5" borderId="14" xfId="0" applyFont="1" applyFill="1" applyBorder="1"/>
    <xf numFmtId="0" fontId="3" fillId="0" borderId="0" xfId="2" applyNumberFormat="1" applyFont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164" fontId="16" fillId="5" borderId="16" xfId="0" applyNumberFormat="1" applyFont="1" applyFill="1" applyBorder="1"/>
    <xf numFmtId="4" fontId="3" fillId="0" borderId="16" xfId="2" applyNumberFormat="1" applyFont="1" applyBorder="1" applyAlignment="1">
      <alignment horizontal="center"/>
    </xf>
    <xf numFmtId="167" fontId="11" fillId="5" borderId="16" xfId="1" applyNumberFormat="1" applyFont="1" applyFill="1" applyBorder="1" applyAlignment="1" applyProtection="1">
      <alignment horizontal="center"/>
    </xf>
    <xf numFmtId="0" fontId="8" fillId="5" borderId="16" xfId="0" applyFont="1" applyFill="1" applyBorder="1"/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1" fillId="5" borderId="13" xfId="2" applyNumberFormat="1" applyFont="1" applyFill="1" applyBorder="1" applyProtection="1">
      <protection hidden="1"/>
    </xf>
    <xf numFmtId="0" fontId="11" fillId="5" borderId="16" xfId="2" applyNumberFormat="1" applyFont="1" applyFill="1" applyBorder="1" applyProtection="1">
      <protection hidden="1"/>
    </xf>
    <xf numFmtId="4" fontId="3" fillId="0" borderId="9" xfId="2" applyNumberFormat="1" applyFont="1" applyBorder="1" applyAlignment="1" applyProtection="1">
      <alignment horizontal="center" vertical="center" wrapText="1"/>
    </xf>
    <xf numFmtId="0" fontId="4" fillId="7" borderId="0" xfId="2" applyNumberFormat="1" applyFont="1" applyFill="1" applyAlignment="1" applyProtection="1">
      <alignment horizontal="left"/>
    </xf>
    <xf numFmtId="0" fontId="3" fillId="7" borderId="0" xfId="2" applyNumberFormat="1" applyFont="1" applyFill="1" applyProtection="1"/>
    <xf numFmtId="164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8" fillId="7" borderId="18" xfId="2" applyNumberFormat="1" applyFont="1" applyFill="1" applyBorder="1" applyAlignment="1" applyProtection="1">
      <alignment horizontal="left"/>
    </xf>
    <xf numFmtId="0" fontId="18" fillId="7" borderId="19" xfId="2" applyNumberFormat="1" applyFont="1" applyFill="1" applyBorder="1" applyProtection="1"/>
    <xf numFmtId="0" fontId="3" fillId="8" borderId="20" xfId="2" applyNumberFormat="1" applyFont="1" applyFill="1" applyBorder="1" applyProtection="1"/>
    <xf numFmtId="9" fontId="18" fillId="7" borderId="21" xfId="2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8" fillId="9" borderId="25" xfId="2" applyNumberFormat="1" applyFont="1" applyFill="1" applyBorder="1" applyProtection="1"/>
    <xf numFmtId="0" fontId="3" fillId="2" borderId="26" xfId="2" applyNumberFormat="1" applyFont="1" applyFill="1" applyBorder="1" applyProtection="1">
      <protection locked="0"/>
    </xf>
    <xf numFmtId="0" fontId="11" fillId="5" borderId="8" xfId="2" applyNumberFormat="1" applyFont="1" applyFill="1" applyBorder="1" applyAlignment="1" applyProtection="1">
      <alignment horizontal="center"/>
    </xf>
    <xf numFmtId="166" fontId="14" fillId="0" borderId="8" xfId="2" applyNumberFormat="1" applyFont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2" fillId="0" borderId="0" xfId="2" applyNumberFormat="1" applyFont="1" applyBorder="1" applyProtection="1"/>
    <xf numFmtId="0" fontId="18" fillId="9" borderId="22" xfId="2" applyNumberFormat="1" applyFont="1" applyFill="1" applyBorder="1" applyAlignment="1" applyProtection="1">
      <alignment horizontal="left"/>
    </xf>
    <xf numFmtId="0" fontId="18" fillId="9" borderId="23" xfId="2" applyNumberFormat="1" applyFont="1" applyFill="1" applyBorder="1" applyAlignment="1" applyProtection="1">
      <alignment horizontal="left"/>
    </xf>
    <xf numFmtId="0" fontId="18" fillId="9" borderId="24" xfId="2" applyNumberFormat="1" applyFont="1" applyFill="1" applyBorder="1" applyAlignment="1" applyProtection="1">
      <alignment horizontal="left"/>
    </xf>
    <xf numFmtId="0" fontId="1" fillId="0" borderId="0" xfId="3"/>
    <xf numFmtId="168" fontId="1" fillId="0" borderId="27" xfId="3" applyNumberFormat="1" applyBorder="1" applyAlignment="1">
      <alignment horizontal="center" vertical="center"/>
    </xf>
    <xf numFmtId="168" fontId="1" fillId="0" borderId="28" xfId="3" applyNumberFormat="1" applyBorder="1" applyAlignment="1">
      <alignment horizontal="center" vertical="center"/>
    </xf>
    <xf numFmtId="0" fontId="5" fillId="10" borderId="29" xfId="3" applyFont="1" applyFill="1" applyBorder="1" applyAlignment="1">
      <alignment horizontal="center" vertical="center"/>
    </xf>
    <xf numFmtId="169" fontId="1" fillId="0" borderId="30" xfId="3" applyNumberFormat="1" applyBorder="1" applyAlignment="1">
      <alignment horizontal="center" vertical="center"/>
    </xf>
    <xf numFmtId="169" fontId="1" fillId="0" borderId="31" xfId="3" applyNumberFormat="1" applyBorder="1" applyAlignment="1">
      <alignment horizontal="center" vertical="center"/>
    </xf>
    <xf numFmtId="4" fontId="1" fillId="0" borderId="31" xfId="3" applyNumberFormat="1" applyBorder="1" applyAlignment="1">
      <alignment horizontal="center" vertical="center"/>
    </xf>
    <xf numFmtId="0" fontId="1" fillId="0" borderId="31" xfId="3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0" fontId="1" fillId="0" borderId="2" xfId="3" applyBorder="1"/>
    <xf numFmtId="0" fontId="1" fillId="0" borderId="2" xfId="3" applyBorder="1" applyAlignment="1">
      <alignment horizontal="center" vertical="center"/>
    </xf>
    <xf numFmtId="0" fontId="5" fillId="0" borderId="33" xfId="3" applyFont="1" applyBorder="1" applyAlignment="1">
      <alignment horizontal="center"/>
    </xf>
    <xf numFmtId="0" fontId="1" fillId="0" borderId="34" xfId="3" applyBorder="1" applyAlignment="1">
      <alignment horizontal="center" vertical="center"/>
    </xf>
    <xf numFmtId="0" fontId="5" fillId="11" borderId="29" xfId="3" applyFont="1" applyFill="1" applyBorder="1" applyAlignment="1">
      <alignment horizontal="center"/>
    </xf>
    <xf numFmtId="0" fontId="1" fillId="0" borderId="35" xfId="3" applyBorder="1" applyAlignment="1">
      <alignment horizontal="center" vertical="center"/>
    </xf>
    <xf numFmtId="170" fontId="1" fillId="0" borderId="36" xfId="3" applyNumberFormat="1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1" fillId="0" borderId="37" xfId="3" applyBorder="1" applyAlignment="1">
      <alignment horizontal="center" vertical="center"/>
    </xf>
    <xf numFmtId="0" fontId="5" fillId="11" borderId="38" xfId="3" applyFont="1" applyFill="1" applyBorder="1" applyAlignment="1">
      <alignment horizontal="center"/>
    </xf>
    <xf numFmtId="0" fontId="5" fillId="10" borderId="29" xfId="3" applyFont="1" applyFill="1" applyBorder="1" applyAlignment="1">
      <alignment horizontal="center" vertical="center" wrapText="1"/>
    </xf>
    <xf numFmtId="0" fontId="5" fillId="10" borderId="29" xfId="3" applyFont="1" applyFill="1" applyBorder="1" applyAlignment="1">
      <alignment horizontal="center" vertical="center"/>
    </xf>
    <xf numFmtId="0" fontId="19" fillId="12" borderId="39" xfId="3" applyFont="1" applyFill="1" applyBorder="1" applyAlignment="1">
      <alignment horizontal="center" vertical="center"/>
    </xf>
    <xf numFmtId="0" fontId="19" fillId="12" borderId="29" xfId="3" applyFont="1" applyFill="1" applyBorder="1" applyAlignment="1">
      <alignment horizontal="center"/>
    </xf>
    <xf numFmtId="0" fontId="19" fillId="12" borderId="29" xfId="3" applyFont="1" applyFill="1" applyBorder="1" applyAlignment="1">
      <alignment horizontal="center"/>
    </xf>
    <xf numFmtId="0" fontId="19" fillId="12" borderId="40" xfId="3" applyFont="1" applyFill="1" applyBorder="1" applyAlignment="1">
      <alignment horizontal="center"/>
    </xf>
    <xf numFmtId="0" fontId="19" fillId="12" borderId="39" xfId="3" applyFont="1" applyFill="1" applyBorder="1" applyAlignment="1">
      <alignment horizontal="center"/>
    </xf>
    <xf numFmtId="0" fontId="20" fillId="13" borderId="41" xfId="3" applyFont="1" applyFill="1" applyBorder="1" applyAlignment="1">
      <alignment horizontal="center" vertical="center" wrapText="1"/>
    </xf>
    <xf numFmtId="0" fontId="1" fillId="0" borderId="32" xfId="3" applyNumberFormat="1" applyBorder="1" applyAlignment="1">
      <alignment horizontal="center" vertical="center"/>
    </xf>
  </cellXfs>
  <cellStyles count="4">
    <cellStyle name="Normal" xfId="0" builtinId="0"/>
    <cellStyle name="Normal 2" xfId="3" xr:uid="{37D33097-AF5F-4953-8DA5-C86840102677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zoomScale="70" zoomScaleNormal="70" workbookViewId="0">
      <selection activeCell="BP1" sqref="BP1"/>
    </sheetView>
  </sheetViews>
  <sheetFormatPr defaultColWidth="0" defaultRowHeight="15.6" x14ac:dyDescent="0.3"/>
  <cols>
    <col min="1" max="1" width="9.109375" style="1" customWidth="1"/>
    <col min="2" max="3" width="9.109375" style="2" customWidth="1"/>
    <col min="4" max="4" width="12.33203125" style="3" customWidth="1"/>
    <col min="5" max="64" width="31.5546875" style="2" customWidth="1"/>
    <col min="65" max="65" width="31.5546875" style="4" customWidth="1"/>
    <col min="66" max="66" width="31.5546875" style="2" customWidth="1"/>
    <col min="67" max="67" width="31.5546875" style="5" customWidth="1"/>
    <col min="68" max="69" width="17.109375" style="92" customWidth="1"/>
    <col min="70" max="70" width="9.109375" style="7" customWidth="1"/>
    <col min="71" max="1025" width="9.109375" style="7" hidden="1" customWidth="1"/>
    <col min="1026" max="16384" width="9.109375" hidden="1"/>
  </cols>
  <sheetData>
    <row r="1" spans="1:1024" s="11" customFormat="1" ht="25.8" thickBot="1" x14ac:dyDescent="0.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87"/>
      <c r="BQ1" s="87"/>
    </row>
    <row r="2" spans="1:1024" s="80" customFormat="1" ht="25.2" x14ac:dyDescent="0.45">
      <c r="A2" s="77"/>
      <c r="B2" s="78"/>
      <c r="C2" s="78"/>
      <c r="D2" s="79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</row>
    <row r="3" spans="1:1024" s="80" customFormat="1" ht="20.399999999999999" hidden="1" x14ac:dyDescent="0.35">
      <c r="A3" s="81" t="s">
        <v>81</v>
      </c>
      <c r="B3" s="82"/>
      <c r="C3" s="83"/>
      <c r="D3" s="83"/>
      <c r="E3" s="84">
        <v>0.06</v>
      </c>
      <c r="F3" s="78"/>
      <c r="G3" s="78"/>
      <c r="H3" s="78"/>
      <c r="I3" s="78"/>
      <c r="J3" s="78"/>
      <c r="K3" s="78"/>
      <c r="L3" s="78"/>
      <c r="M3" s="78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78"/>
      <c r="BK3" s="78"/>
      <c r="BL3" s="78"/>
      <c r="BM3" s="78"/>
      <c r="BN3" s="78"/>
      <c r="BO3" s="78"/>
      <c r="BP3" s="78"/>
      <c r="BQ3" s="78"/>
    </row>
    <row r="4" spans="1:1024" s="80" customFormat="1" ht="21" thickBot="1" x14ac:dyDescent="0.4">
      <c r="A4" s="93" t="s">
        <v>82</v>
      </c>
      <c r="B4" s="94"/>
      <c r="C4" s="94"/>
      <c r="D4" s="95"/>
      <c r="E4" s="86">
        <f>IFERROR(BQ160/BP160,"")</f>
        <v>32.553638623583858</v>
      </c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</row>
    <row r="5" spans="1:1024" s="80" customFormat="1" ht="25.8" thickBot="1" x14ac:dyDescent="0.5">
      <c r="A5" s="77"/>
      <c r="B5" s="78"/>
      <c r="C5" s="78"/>
      <c r="D5" s="79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</row>
    <row r="6" spans="1:1024" x14ac:dyDescent="0.3">
      <c r="A6" s="12" t="s">
        <v>1</v>
      </c>
      <c r="B6" s="13"/>
      <c r="C6" s="13"/>
      <c r="D6" s="14"/>
      <c r="E6" s="15"/>
      <c r="F6" s="16" t="s">
        <v>2</v>
      </c>
      <c r="G6" s="17"/>
      <c r="H6" s="17"/>
      <c r="I6" s="17"/>
      <c r="J6" s="17"/>
      <c r="K6" s="18"/>
      <c r="L6" s="19"/>
      <c r="M6" s="16" t="s">
        <v>3</v>
      </c>
      <c r="N6" s="13"/>
      <c r="O6" s="13"/>
      <c r="P6" s="13"/>
      <c r="Q6" s="13"/>
      <c r="R6" s="13"/>
      <c r="S6" s="13"/>
      <c r="T6" s="15"/>
      <c r="U6" s="16" t="s">
        <v>4</v>
      </c>
      <c r="V6" s="13"/>
      <c r="W6" s="13"/>
      <c r="X6" s="13"/>
      <c r="Y6" s="13"/>
      <c r="Z6" s="13"/>
      <c r="AA6" s="13"/>
      <c r="AB6" s="15"/>
      <c r="AC6" s="16" t="s">
        <v>5</v>
      </c>
      <c r="AD6" s="13"/>
      <c r="AE6" s="13"/>
      <c r="AF6" s="13"/>
      <c r="AG6" s="15"/>
      <c r="AH6" s="16" t="s">
        <v>6</v>
      </c>
      <c r="AI6" s="13"/>
      <c r="AJ6" s="13"/>
      <c r="AK6" s="13"/>
      <c r="AL6" s="13"/>
      <c r="AM6" s="15"/>
      <c r="AN6" s="12" t="s">
        <v>7</v>
      </c>
      <c r="AO6" s="13"/>
      <c r="AP6" s="13"/>
      <c r="AQ6" s="15"/>
      <c r="AR6" s="20" t="s">
        <v>8</v>
      </c>
      <c r="AS6" s="12" t="s">
        <v>9</v>
      </c>
      <c r="AT6" s="13"/>
      <c r="AU6" s="13"/>
      <c r="AV6" s="13"/>
      <c r="AW6" s="13"/>
      <c r="AX6" s="13"/>
      <c r="AY6" s="15"/>
      <c r="AZ6" s="12" t="s">
        <v>10</v>
      </c>
      <c r="BA6" s="21"/>
      <c r="BB6" s="21"/>
      <c r="BC6" s="21"/>
      <c r="BD6" s="21"/>
      <c r="BE6" s="21"/>
      <c r="BF6" s="21"/>
      <c r="BG6" s="21"/>
      <c r="BH6" s="21"/>
      <c r="BI6" s="22"/>
      <c r="BJ6" s="23" t="s">
        <v>8</v>
      </c>
      <c r="BK6" s="12" t="s">
        <v>11</v>
      </c>
      <c r="BL6" s="24"/>
      <c r="BM6" s="25"/>
      <c r="BN6" s="24"/>
      <c r="BO6" s="26"/>
      <c r="BP6" s="23" t="s">
        <v>83</v>
      </c>
      <c r="BQ6" s="23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6" customFormat="1" x14ac:dyDescent="0.3">
      <c r="A7" s="27">
        <v>100101</v>
      </c>
      <c r="B7" s="69">
        <v>100201</v>
      </c>
      <c r="C7" s="28">
        <v>100301</v>
      </c>
      <c r="D7" s="29">
        <v>100401</v>
      </c>
      <c r="E7" s="28">
        <v>109001</v>
      </c>
      <c r="F7" s="29">
        <v>111000</v>
      </c>
      <c r="G7" s="28">
        <v>111101</v>
      </c>
      <c r="H7" s="28">
        <v>111201</v>
      </c>
      <c r="I7" s="28">
        <v>111301</v>
      </c>
      <c r="J7" s="28">
        <v>111401</v>
      </c>
      <c r="K7" s="28">
        <v>112000</v>
      </c>
      <c r="L7" s="28">
        <v>119900</v>
      </c>
      <c r="M7" s="29">
        <v>121000</v>
      </c>
      <c r="N7" s="28">
        <v>121100</v>
      </c>
      <c r="O7" s="28">
        <v>121200</v>
      </c>
      <c r="P7" s="28">
        <v>121300</v>
      </c>
      <c r="Q7" s="28">
        <v>121400</v>
      </c>
      <c r="R7" s="28">
        <v>121500</v>
      </c>
      <c r="S7" s="28">
        <v>121600</v>
      </c>
      <c r="T7" s="28">
        <v>121700</v>
      </c>
      <c r="U7" s="29">
        <v>122000</v>
      </c>
      <c r="V7" s="28">
        <v>122100</v>
      </c>
      <c r="W7" s="28">
        <v>122200</v>
      </c>
      <c r="X7" s="28">
        <v>122300</v>
      </c>
      <c r="Y7" s="28">
        <v>122400</v>
      </c>
      <c r="Z7" s="28">
        <v>122500</v>
      </c>
      <c r="AA7" s="28">
        <v>122600</v>
      </c>
      <c r="AB7" s="28">
        <v>122700</v>
      </c>
      <c r="AC7" s="29">
        <v>123000</v>
      </c>
      <c r="AD7" s="28">
        <v>123100</v>
      </c>
      <c r="AE7" s="28">
        <v>123200</v>
      </c>
      <c r="AF7" s="28">
        <v>123300</v>
      </c>
      <c r="AG7" s="28">
        <v>123400</v>
      </c>
      <c r="AH7" s="29">
        <v>124000</v>
      </c>
      <c r="AI7" s="28">
        <v>124100</v>
      </c>
      <c r="AJ7" s="28">
        <v>124200</v>
      </c>
      <c r="AK7" s="28">
        <v>124300</v>
      </c>
      <c r="AL7" s="28">
        <v>124400</v>
      </c>
      <c r="AM7" s="28">
        <v>124500</v>
      </c>
      <c r="AN7" s="30">
        <v>129000</v>
      </c>
      <c r="AO7" s="30">
        <v>130101</v>
      </c>
      <c r="AP7" s="28">
        <v>130201</v>
      </c>
      <c r="AQ7" s="28">
        <v>139901</v>
      </c>
      <c r="AR7" s="29">
        <v>190000</v>
      </c>
      <c r="AS7" s="29">
        <v>210000</v>
      </c>
      <c r="AT7" s="28">
        <v>211001</v>
      </c>
      <c r="AU7" s="28">
        <v>212001</v>
      </c>
      <c r="AV7" s="28">
        <v>213001</v>
      </c>
      <c r="AW7" s="28">
        <v>214001</v>
      </c>
      <c r="AX7" s="28">
        <v>215001</v>
      </c>
      <c r="AY7" s="28">
        <v>219901</v>
      </c>
      <c r="AZ7" s="29">
        <v>220000</v>
      </c>
      <c r="BA7" s="30">
        <v>221000</v>
      </c>
      <c r="BB7" s="30">
        <v>222000</v>
      </c>
      <c r="BC7" s="30">
        <v>223000</v>
      </c>
      <c r="BD7" s="30">
        <v>224000</v>
      </c>
      <c r="BE7" s="30">
        <v>225000</v>
      </c>
      <c r="BF7" s="30">
        <v>226000</v>
      </c>
      <c r="BG7" s="30">
        <v>227000</v>
      </c>
      <c r="BH7" s="30">
        <v>229000</v>
      </c>
      <c r="BI7" s="30">
        <v>239901</v>
      </c>
      <c r="BJ7" s="31">
        <v>240000</v>
      </c>
      <c r="BK7" s="31">
        <v>250001</v>
      </c>
      <c r="BL7" s="31">
        <v>260001</v>
      </c>
      <c r="BM7" s="32">
        <v>270001</v>
      </c>
      <c r="BN7" s="29">
        <v>280001</v>
      </c>
      <c r="BO7" s="29">
        <v>290001</v>
      </c>
      <c r="BP7" s="31">
        <v>310000</v>
      </c>
      <c r="BQ7" s="31">
        <v>320000</v>
      </c>
    </row>
    <row r="8" spans="1:1024" s="39" customFormat="1" ht="165" customHeight="1" x14ac:dyDescent="0.25">
      <c r="A8" s="33" t="s">
        <v>12</v>
      </c>
      <c r="B8" s="70" t="s">
        <v>13</v>
      </c>
      <c r="C8" s="34" t="s">
        <v>14</v>
      </c>
      <c r="D8" s="35" t="s">
        <v>15</v>
      </c>
      <c r="E8" s="34" t="s">
        <v>16</v>
      </c>
      <c r="F8" s="36" t="s">
        <v>17</v>
      </c>
      <c r="G8" s="37" t="s">
        <v>18</v>
      </c>
      <c r="H8" s="37" t="s">
        <v>19</v>
      </c>
      <c r="I8" s="37" t="s">
        <v>20</v>
      </c>
      <c r="J8" s="37" t="s">
        <v>21</v>
      </c>
      <c r="K8" s="34" t="s">
        <v>22</v>
      </c>
      <c r="L8" s="37" t="s">
        <v>23</v>
      </c>
      <c r="M8" s="36" t="s">
        <v>24</v>
      </c>
      <c r="N8" s="37" t="s">
        <v>25</v>
      </c>
      <c r="O8" s="37" t="s">
        <v>26</v>
      </c>
      <c r="P8" s="37" t="s">
        <v>27</v>
      </c>
      <c r="Q8" s="37" t="s">
        <v>28</v>
      </c>
      <c r="R8" s="37" t="s">
        <v>29</v>
      </c>
      <c r="S8" s="37" t="s">
        <v>30</v>
      </c>
      <c r="T8" s="37" t="s">
        <v>31</v>
      </c>
      <c r="U8" s="36" t="s">
        <v>32</v>
      </c>
      <c r="V8" s="37" t="s">
        <v>33</v>
      </c>
      <c r="W8" s="37" t="s">
        <v>34</v>
      </c>
      <c r="X8" s="37" t="s">
        <v>35</v>
      </c>
      <c r="Y8" s="37" t="s">
        <v>36</v>
      </c>
      <c r="Z8" s="37" t="s">
        <v>37</v>
      </c>
      <c r="AA8" s="37" t="s">
        <v>38</v>
      </c>
      <c r="AB8" s="37" t="s">
        <v>39</v>
      </c>
      <c r="AC8" s="36" t="s">
        <v>40</v>
      </c>
      <c r="AD8" s="37" t="s">
        <v>41</v>
      </c>
      <c r="AE8" s="37" t="s">
        <v>42</v>
      </c>
      <c r="AF8" s="37" t="s">
        <v>43</v>
      </c>
      <c r="AG8" s="37" t="s">
        <v>44</v>
      </c>
      <c r="AH8" s="36" t="s">
        <v>45</v>
      </c>
      <c r="AI8" s="37" t="s">
        <v>46</v>
      </c>
      <c r="AJ8" s="37" t="s">
        <v>47</v>
      </c>
      <c r="AK8" s="37" t="s">
        <v>48</v>
      </c>
      <c r="AL8" s="37" t="s">
        <v>49</v>
      </c>
      <c r="AM8" s="37" t="s">
        <v>50</v>
      </c>
      <c r="AN8" s="34" t="s">
        <v>51</v>
      </c>
      <c r="AO8" s="37" t="s">
        <v>52</v>
      </c>
      <c r="AP8" s="37" t="s">
        <v>53</v>
      </c>
      <c r="AQ8" s="37" t="s">
        <v>54</v>
      </c>
      <c r="AR8" s="36" t="s">
        <v>55</v>
      </c>
      <c r="AS8" s="36" t="s">
        <v>56</v>
      </c>
      <c r="AT8" s="37" t="s">
        <v>57</v>
      </c>
      <c r="AU8" s="37" t="s">
        <v>58</v>
      </c>
      <c r="AV8" s="37" t="s">
        <v>59</v>
      </c>
      <c r="AW8" s="37" t="s">
        <v>60</v>
      </c>
      <c r="AX8" s="37" t="s">
        <v>61</v>
      </c>
      <c r="AY8" s="37" t="s">
        <v>62</v>
      </c>
      <c r="AZ8" s="36" t="s">
        <v>63</v>
      </c>
      <c r="BA8" s="34" t="s">
        <v>64</v>
      </c>
      <c r="BB8" s="34" t="s">
        <v>65</v>
      </c>
      <c r="BC8" s="34" t="s">
        <v>66</v>
      </c>
      <c r="BD8" s="34" t="s">
        <v>67</v>
      </c>
      <c r="BE8" s="34" t="s">
        <v>68</v>
      </c>
      <c r="BF8" s="34" t="s">
        <v>69</v>
      </c>
      <c r="BG8" s="34" t="s">
        <v>70</v>
      </c>
      <c r="BH8" s="34" t="s">
        <v>71</v>
      </c>
      <c r="BI8" s="37" t="s">
        <v>72</v>
      </c>
      <c r="BJ8" s="36" t="s">
        <v>73</v>
      </c>
      <c r="BK8" s="36" t="s">
        <v>74</v>
      </c>
      <c r="BL8" s="38" t="s">
        <v>75</v>
      </c>
      <c r="BM8" s="36" t="s">
        <v>76</v>
      </c>
      <c r="BN8" s="36" t="s">
        <v>79</v>
      </c>
      <c r="BO8" s="76" t="s">
        <v>80</v>
      </c>
      <c r="BP8" s="36" t="s">
        <v>84</v>
      </c>
      <c r="BQ8" s="36" t="s">
        <v>85</v>
      </c>
    </row>
    <row r="9" spans="1:1024" x14ac:dyDescent="0.3">
      <c r="A9" s="40"/>
      <c r="B9" s="41"/>
      <c r="C9" s="41"/>
      <c r="D9" s="42"/>
      <c r="E9" s="43"/>
      <c r="F9" s="43"/>
      <c r="G9" s="43"/>
      <c r="H9" s="43"/>
      <c r="I9" s="43"/>
      <c r="J9" s="43"/>
      <c r="K9" s="44"/>
      <c r="L9" s="44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4"/>
      <c r="AO9" s="44"/>
      <c r="AP9" s="44"/>
      <c r="AQ9" s="44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5"/>
      <c r="BN9" s="43"/>
      <c r="BO9" s="46">
        <v>2445318008.3800001</v>
      </c>
      <c r="BP9" s="88"/>
      <c r="BQ9" s="88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7">
        <v>1</v>
      </c>
      <c r="B10" s="71">
        <v>2016</v>
      </c>
      <c r="C10" s="48">
        <f>'2016CV PREV GA00394601000126'!E6</f>
        <v>5.5</v>
      </c>
      <c r="D10" s="49">
        <f>ROUND(IF(A10=0,1,(1+C10/100)^-1),5)</f>
        <v>0.94786999999999999</v>
      </c>
      <c r="E10" s="48">
        <f>'2016CV PREV GA00394601000126'!G6</f>
        <v>2389651158.7600002</v>
      </c>
      <c r="F10" s="49">
        <f t="shared" ref="F10:F41" si="0">ROUND(SUM(G10:J10),5)</f>
        <v>91593.33</v>
      </c>
      <c r="G10" s="48">
        <f>'2016CV PREV GA00394601000126'!I6</f>
        <v>91593.33</v>
      </c>
      <c r="H10" s="48">
        <f>'2016CV PREV GA00394601000126'!J6</f>
        <v>0</v>
      </c>
      <c r="I10" s="48">
        <f>'2016CV PREV GA00394601000126'!K6</f>
        <v>0</v>
      </c>
      <c r="J10" s="48">
        <f>'2016CV PREV GA00394601000126'!L6</f>
        <v>0</v>
      </c>
      <c r="K10" s="48">
        <f>'2016CV PREV GA00394601000126'!M6</f>
        <v>11343.68</v>
      </c>
      <c r="L10" s="48">
        <f>'2016CV PREV GA00394601000126'!N6</f>
        <v>138450.4</v>
      </c>
      <c r="M10" s="49">
        <f t="shared" ref="M10:M41" si="1">ROUND(SUM(N10:T10),5)</f>
        <v>135732185.81777999</v>
      </c>
      <c r="N10" s="48">
        <f>'2016CV PREV GA00394601000126'!P6</f>
        <v>135732185.81777999</v>
      </c>
      <c r="O10" s="48">
        <f>'2016CV PREV GA00394601000126'!Q6</f>
        <v>0</v>
      </c>
      <c r="P10" s="48">
        <f>'2016CV PREV GA00394601000126'!R6</f>
        <v>0</v>
      </c>
      <c r="Q10" s="48">
        <f>'2016CV PREV GA00394601000126'!S6</f>
        <v>0</v>
      </c>
      <c r="R10" s="48">
        <f>'2016CV PREV GA00394601000126'!T6</f>
        <v>0</v>
      </c>
      <c r="S10" s="48">
        <f>'2016CV PREV GA00394601000126'!U6</f>
        <v>0</v>
      </c>
      <c r="T10" s="48">
        <f>'2016CV PREV GA00394601000126'!V6</f>
        <v>0</v>
      </c>
      <c r="U10" s="49">
        <f t="shared" ref="U10:U41" si="2">ROUND(SUM(V10:AB10),5)</f>
        <v>262861627.46402001</v>
      </c>
      <c r="V10" s="48">
        <f>'2016CV PREV GA00394601000126'!X6</f>
        <v>262861627.46402001</v>
      </c>
      <c r="W10" s="48">
        <f>'2016CV PREV GA00394601000126'!Y6</f>
        <v>0</v>
      </c>
      <c r="X10" s="48">
        <f>'2016CV PREV GA00394601000126'!Z6</f>
        <v>0</v>
      </c>
      <c r="Y10" s="48">
        <f>'2016CV PREV GA00394601000126'!AA6</f>
        <v>0</v>
      </c>
      <c r="Z10" s="48">
        <f>'2016CV PREV GA00394601000126'!AB6</f>
        <v>0</v>
      </c>
      <c r="AA10" s="48">
        <f>'2016CV PREV GA00394601000126'!AC6</f>
        <v>0</v>
      </c>
      <c r="AB10" s="48">
        <f>'2016CV PREV GA00394601000126'!AD6</f>
        <v>0</v>
      </c>
      <c r="AC10" s="49">
        <f t="shared" ref="AC10:AC41" si="3">ROUND(SUM(AD10:AG10),5)</f>
        <v>0</v>
      </c>
      <c r="AD10" s="48">
        <f>'2016CV PREV GA00394601000126'!AF6</f>
        <v>0</v>
      </c>
      <c r="AE10" s="48">
        <f>'2016CV PREV GA00394601000126'!AG6</f>
        <v>0</v>
      </c>
      <c r="AF10" s="48">
        <f>'2016CV PREV GA00394601000126'!AH6</f>
        <v>0</v>
      </c>
      <c r="AG10" s="48">
        <f>'2016CV PREV GA00394601000126'!AI6</f>
        <v>0</v>
      </c>
      <c r="AH10" s="49">
        <f t="shared" ref="AH10:AH41" si="4">ROUND(SUM(AI10:AM10),5)</f>
        <v>0</v>
      </c>
      <c r="AI10" s="48">
        <f>'2016CV PREV GA00394601000126'!AK6</f>
        <v>0</v>
      </c>
      <c r="AJ10" s="48">
        <f>'2016CV PREV GA00394601000126'!AL6</f>
        <v>0</v>
      </c>
      <c r="AK10" s="48">
        <f>'2016CV PREV GA00394601000126'!AM6</f>
        <v>0</v>
      </c>
      <c r="AL10" s="48">
        <f>'2016CV PREV GA00394601000126'!AN6</f>
        <v>0</v>
      </c>
      <c r="AM10" s="48">
        <f>'2016CV PREV GA00394601000126'!AO6</f>
        <v>0</v>
      </c>
      <c r="AN10" s="48">
        <f>'2016CV PREV GA00394601000126'!AP6</f>
        <v>0</v>
      </c>
      <c r="AO10" s="48">
        <f>'2016CV PREV GA00394601000126'!AQ6</f>
        <v>0</v>
      </c>
      <c r="AP10" s="48">
        <f>'2016CV PREV GA00394601000126'!AR6</f>
        <v>0</v>
      </c>
      <c r="AQ10" s="48">
        <f>'2016CV PREV GA00394601000126'!AS6</f>
        <v>0</v>
      </c>
      <c r="AR10" s="49">
        <f t="shared" ref="AR10:AR41" si="5">ROUND(F10+K10+L10+M10+U10+AC10+AH10+AN10+AO10+AP10+AQ10,5)</f>
        <v>398835200.6918</v>
      </c>
      <c r="AS10" s="49">
        <f t="shared" ref="AS10:AS41" si="6">ROUND(SUM(AT10:AY10),5)</f>
        <v>3978459.81</v>
      </c>
      <c r="AT10" s="48">
        <f>'2016CV PREV GA00394601000126'!AV6</f>
        <v>2749400.81</v>
      </c>
      <c r="AU10" s="48">
        <f>'2016CV PREV GA00394601000126'!AW6</f>
        <v>0</v>
      </c>
      <c r="AV10" s="48">
        <f>'2016CV PREV GA00394601000126'!AX6</f>
        <v>0</v>
      </c>
      <c r="AW10" s="48">
        <f>'2016CV PREV GA00394601000126'!AY6</f>
        <v>0</v>
      </c>
      <c r="AX10" s="48">
        <f>'2016CV PREV GA00394601000126'!AZ6</f>
        <v>1229059</v>
      </c>
      <c r="AY10" s="48">
        <f>'2016CV PREV GA00394601000126'!BA6</f>
        <v>0</v>
      </c>
      <c r="AZ10" s="49">
        <f t="shared" ref="AZ10:AZ41" si="7">ROUND(SUM(BA10:BI10),5)</f>
        <v>0</v>
      </c>
      <c r="BA10" s="48">
        <f>'2016CV PREV GA00394601000126'!BC6</f>
        <v>0</v>
      </c>
      <c r="BB10" s="48">
        <f>'2016CV PREV GA00394601000126'!BD6</f>
        <v>0</v>
      </c>
      <c r="BC10" s="48">
        <f>'2016CV PREV GA00394601000126'!BE6</f>
        <v>0</v>
      </c>
      <c r="BD10" s="48">
        <f>'2016CV PREV GA00394601000126'!BF6</f>
        <v>0</v>
      </c>
      <c r="BE10" s="48">
        <f>'2016CV PREV GA00394601000126'!BG6</f>
        <v>0</v>
      </c>
      <c r="BF10" s="48">
        <f>'2016CV PREV GA00394601000126'!BH6</f>
        <v>0</v>
      </c>
      <c r="BG10" s="48">
        <f>'2016CV PREV GA00394601000126'!BI6</f>
        <v>0</v>
      </c>
      <c r="BH10" s="48">
        <f>'2016CV PREV GA00394601000126'!BJ6</f>
        <v>0</v>
      </c>
      <c r="BI10" s="48">
        <f>'2016CV PREV GA00394601000126'!BK6</f>
        <v>0</v>
      </c>
      <c r="BJ10" s="49">
        <f t="shared" ref="BJ10:BJ41" si="8">ROUND(AS10+AZ10,5)</f>
        <v>3978459.81</v>
      </c>
      <c r="BK10" s="49">
        <f t="shared" ref="BK10:BK41" si="9">ROUND(AR10-BJ10,5)</f>
        <v>394856740.8818</v>
      </c>
      <c r="BL10" s="49">
        <f>$BO$9+SUMPRODUCT($D$10:D10,$BK$10:BK10)</f>
        <v>2819590867.359632</v>
      </c>
      <c r="BM10" s="50">
        <f t="shared" ref="BM10:BM41" si="10">ROUND(C10,5)</f>
        <v>5.5</v>
      </c>
      <c r="BN10" s="49">
        <f>IF($A$10=0,IF(BO9+BK10&lt;0,0,ROUND(BM10/100*(BO9+BK10),5)),ROUND(BM10/100*BO9,5))</f>
        <v>134492490.46090001</v>
      </c>
      <c r="BO10" s="51">
        <f t="shared" ref="BO10:BO41" si="11">IF(BO9+BK10+BN10&gt;0,ROUND(BO9+BK10+BN10,5),0)</f>
        <v>2974667239.7227001</v>
      </c>
      <c r="BP10" s="89">
        <f>(1/((1+$C10/100)^($A10-0.5)))*(AS10+AZ10-AY10-BH10-F10-K10-AC10-AH10)</f>
        <v>3773149.9623282743</v>
      </c>
      <c r="BQ10" s="89">
        <f>$BP10*($A10-0.5)</f>
        <v>1886574.9811641371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2">
        <f t="shared" ref="A11:A42" si="12">A10+1</f>
        <v>2</v>
      </c>
      <c r="B11" s="72">
        <f t="shared" ref="B11:B42" si="13">B10+1</f>
        <v>2017</v>
      </c>
      <c r="C11" s="48">
        <f>'2016CV PREV GA00394601000126'!E7</f>
        <v>5.5</v>
      </c>
      <c r="D11" s="49">
        <f>ROUND((1+C11/100)^-1*D10,5)</f>
        <v>0.89844999999999997</v>
      </c>
      <c r="E11" s="48">
        <f>'2016CV PREV GA00394601000126'!G7</f>
        <v>2387871214.3499999</v>
      </c>
      <c r="F11" s="49">
        <f t="shared" si="0"/>
        <v>91379.41</v>
      </c>
      <c r="G11" s="48">
        <f>'2016CV PREV GA00394601000126'!I7</f>
        <v>91379.41</v>
      </c>
      <c r="H11" s="48">
        <f>'2016CV PREV GA00394601000126'!J7</f>
        <v>0</v>
      </c>
      <c r="I11" s="48">
        <f>'2016CV PREV GA00394601000126'!K7</f>
        <v>0</v>
      </c>
      <c r="J11" s="48">
        <f>'2016CV PREV GA00394601000126'!L7</f>
        <v>0</v>
      </c>
      <c r="K11" s="48">
        <f>'2016CV PREV GA00394601000126'!M7</f>
        <v>11316.39</v>
      </c>
      <c r="L11" s="48">
        <f>'2016CV PREV GA00394601000126'!N7</f>
        <v>137924.84</v>
      </c>
      <c r="M11" s="49">
        <f t="shared" si="1"/>
        <v>135631084.97509</v>
      </c>
      <c r="N11" s="48">
        <f>'2016CV PREV GA00394601000126'!P7</f>
        <v>135631084.97509</v>
      </c>
      <c r="O11" s="48">
        <f>'2016CV PREV GA00394601000126'!Q7</f>
        <v>0</v>
      </c>
      <c r="P11" s="48">
        <f>'2016CV PREV GA00394601000126'!R7</f>
        <v>0</v>
      </c>
      <c r="Q11" s="48">
        <f>'2016CV PREV GA00394601000126'!S7</f>
        <v>0</v>
      </c>
      <c r="R11" s="48">
        <f>'2016CV PREV GA00394601000126'!T7</f>
        <v>0</v>
      </c>
      <c r="S11" s="48">
        <f>'2016CV PREV GA00394601000126'!U7</f>
        <v>0</v>
      </c>
      <c r="T11" s="48">
        <f>'2016CV PREV GA00394601000126'!V7</f>
        <v>0</v>
      </c>
      <c r="U11" s="49">
        <f t="shared" si="2"/>
        <v>262665833.57852</v>
      </c>
      <c r="V11" s="48">
        <f>'2016CV PREV GA00394601000126'!X7</f>
        <v>262665833.57852</v>
      </c>
      <c r="W11" s="48">
        <f>'2016CV PREV GA00394601000126'!Y7</f>
        <v>0</v>
      </c>
      <c r="X11" s="48">
        <f>'2016CV PREV GA00394601000126'!Z7</f>
        <v>0</v>
      </c>
      <c r="Y11" s="48">
        <f>'2016CV PREV GA00394601000126'!AA7</f>
        <v>0</v>
      </c>
      <c r="Z11" s="48">
        <f>'2016CV PREV GA00394601000126'!AB7</f>
        <v>0</v>
      </c>
      <c r="AA11" s="48">
        <f>'2016CV PREV GA00394601000126'!AC7</f>
        <v>0</v>
      </c>
      <c r="AB11" s="48">
        <f>'2016CV PREV GA00394601000126'!AD7</f>
        <v>0</v>
      </c>
      <c r="AC11" s="49">
        <f t="shared" si="3"/>
        <v>0</v>
      </c>
      <c r="AD11" s="48">
        <f>'2016CV PREV GA00394601000126'!AF7</f>
        <v>0</v>
      </c>
      <c r="AE11" s="48">
        <f>'2016CV PREV GA00394601000126'!AG7</f>
        <v>0</v>
      </c>
      <c r="AF11" s="48">
        <f>'2016CV PREV GA00394601000126'!AH7</f>
        <v>0</v>
      </c>
      <c r="AG11" s="48">
        <f>'2016CV PREV GA00394601000126'!AI7</f>
        <v>0</v>
      </c>
      <c r="AH11" s="49">
        <f t="shared" si="4"/>
        <v>0</v>
      </c>
      <c r="AI11" s="48">
        <f>'2016CV PREV GA00394601000126'!AK7</f>
        <v>0</v>
      </c>
      <c r="AJ11" s="48">
        <f>'2016CV PREV GA00394601000126'!AL7</f>
        <v>0</v>
      </c>
      <c r="AK11" s="48">
        <f>'2016CV PREV GA00394601000126'!AM7</f>
        <v>0</v>
      </c>
      <c r="AL11" s="48">
        <f>'2016CV PREV GA00394601000126'!AN7</f>
        <v>0</v>
      </c>
      <c r="AM11" s="48">
        <f>'2016CV PREV GA00394601000126'!AO7</f>
        <v>0</v>
      </c>
      <c r="AN11" s="48">
        <f>'2016CV PREV GA00394601000126'!AP7</f>
        <v>0</v>
      </c>
      <c r="AO11" s="48">
        <f>'2016CV PREV GA00394601000126'!AQ7</f>
        <v>0</v>
      </c>
      <c r="AP11" s="48">
        <f>'2016CV PREV GA00394601000126'!AR7</f>
        <v>0</v>
      </c>
      <c r="AQ11" s="48">
        <f>'2016CV PREV GA00394601000126'!AS7</f>
        <v>0</v>
      </c>
      <c r="AR11" s="49">
        <f t="shared" si="5"/>
        <v>398537539.19361001</v>
      </c>
      <c r="AS11" s="49">
        <f t="shared" si="6"/>
        <v>3963357.4</v>
      </c>
      <c r="AT11" s="48">
        <f>'2016CV PREV GA00394601000126'!AV7</f>
        <v>2737229.96</v>
      </c>
      <c r="AU11" s="48">
        <f>'2016CV PREV GA00394601000126'!AW7</f>
        <v>0</v>
      </c>
      <c r="AV11" s="48">
        <f>'2016CV PREV GA00394601000126'!AX7</f>
        <v>0</v>
      </c>
      <c r="AW11" s="48">
        <f>'2016CV PREV GA00394601000126'!AY7</f>
        <v>0</v>
      </c>
      <c r="AX11" s="48">
        <f>'2016CV PREV GA00394601000126'!AZ7</f>
        <v>1226127.44</v>
      </c>
      <c r="AY11" s="48">
        <f>'2016CV PREV GA00394601000126'!BA7</f>
        <v>0</v>
      </c>
      <c r="AZ11" s="49">
        <f t="shared" si="7"/>
        <v>0</v>
      </c>
      <c r="BA11" s="48">
        <f>'2016CV PREV GA00394601000126'!BC7</f>
        <v>0</v>
      </c>
      <c r="BB11" s="48">
        <f>'2016CV PREV GA00394601000126'!BD7</f>
        <v>0</v>
      </c>
      <c r="BC11" s="48">
        <f>'2016CV PREV GA00394601000126'!BE7</f>
        <v>0</v>
      </c>
      <c r="BD11" s="48">
        <f>'2016CV PREV GA00394601000126'!BF7</f>
        <v>0</v>
      </c>
      <c r="BE11" s="48">
        <f>'2016CV PREV GA00394601000126'!BG7</f>
        <v>0</v>
      </c>
      <c r="BF11" s="48">
        <f>'2016CV PREV GA00394601000126'!BH7</f>
        <v>0</v>
      </c>
      <c r="BG11" s="48">
        <f>'2016CV PREV GA00394601000126'!BI7</f>
        <v>0</v>
      </c>
      <c r="BH11" s="48">
        <f>'2016CV PREV GA00394601000126'!BJ7</f>
        <v>0</v>
      </c>
      <c r="BI11" s="48">
        <f>'2016CV PREV GA00394601000126'!BK7</f>
        <v>0</v>
      </c>
      <c r="BJ11" s="49">
        <f t="shared" si="8"/>
        <v>3963357.4</v>
      </c>
      <c r="BK11" s="49">
        <f t="shared" si="9"/>
        <v>394574181.79360998</v>
      </c>
      <c r="BL11" s="49">
        <f>$BO$9+SUMPRODUCT($D$10:D11,$BK$10:BK11)</f>
        <v>3174096040.9921007</v>
      </c>
      <c r="BM11" s="50">
        <f t="shared" si="10"/>
        <v>5.5</v>
      </c>
      <c r="BN11" s="49">
        <f t="shared" ref="BN11:BN74" si="14">IF($A$10=0,IF(BO10+BK11&lt;0,0,ROUND(BM11/100*(BO10+BK11),5)),ROUND(BM11/100*BO10,5))</f>
        <v>163606698.18474999</v>
      </c>
      <c r="BO11" s="51">
        <f t="shared" si="11"/>
        <v>3532848119.7010598</v>
      </c>
      <c r="BP11" s="89">
        <f t="shared" ref="BP11:BP74" si="15">(1/((1+$C11/100)^($A11-0.5)))*(AS11+AZ11-AY11-BH11-F11-K11-AC11-AH11)</f>
        <v>3562731.1131645502</v>
      </c>
      <c r="BQ11" s="89">
        <f t="shared" ref="BQ11:BQ74" si="16">$BP11*($A11-0.5)</f>
        <v>5344096.6697468255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2">
        <f t="shared" si="12"/>
        <v>3</v>
      </c>
      <c r="B12" s="72">
        <f t="shared" si="13"/>
        <v>2018</v>
      </c>
      <c r="C12" s="48">
        <f>'2016CV PREV GA00394601000126'!E8</f>
        <v>5.5</v>
      </c>
      <c r="D12" s="49">
        <f t="shared" ref="D12:D75" si="17">ROUND((1+C12/100)^-1*D11,5)</f>
        <v>0.85160999999999998</v>
      </c>
      <c r="E12" s="48">
        <f>'2016CV PREV GA00394601000126'!G8</f>
        <v>2380562439.3400002</v>
      </c>
      <c r="F12" s="49">
        <f t="shared" si="0"/>
        <v>91101.15</v>
      </c>
      <c r="G12" s="48">
        <f>'2016CV PREV GA00394601000126'!I8</f>
        <v>91101.15</v>
      </c>
      <c r="H12" s="48">
        <f>'2016CV PREV GA00394601000126'!J8</f>
        <v>0</v>
      </c>
      <c r="I12" s="48">
        <f>'2016CV PREV GA00394601000126'!K8</f>
        <v>0</v>
      </c>
      <c r="J12" s="48">
        <f>'2016CV PREV GA00394601000126'!L8</f>
        <v>0</v>
      </c>
      <c r="K12" s="48">
        <f>'2016CV PREV GA00394601000126'!M8</f>
        <v>11286.97</v>
      </c>
      <c r="L12" s="48">
        <f>'2016CV PREV GA00394601000126'!N8</f>
        <v>137323.25</v>
      </c>
      <c r="M12" s="49">
        <f t="shared" si="1"/>
        <v>135215946.55434</v>
      </c>
      <c r="N12" s="48">
        <f>'2016CV PREV GA00394601000126'!P8</f>
        <v>135215946.55434</v>
      </c>
      <c r="O12" s="48">
        <f>'2016CV PREV GA00394601000126'!Q8</f>
        <v>0</v>
      </c>
      <c r="P12" s="48">
        <f>'2016CV PREV GA00394601000126'!R8</f>
        <v>0</v>
      </c>
      <c r="Q12" s="48">
        <f>'2016CV PREV GA00394601000126'!S8</f>
        <v>0</v>
      </c>
      <c r="R12" s="48">
        <f>'2016CV PREV GA00394601000126'!T8</f>
        <v>0</v>
      </c>
      <c r="S12" s="48">
        <f>'2016CV PREV GA00394601000126'!U8</f>
        <v>0</v>
      </c>
      <c r="T12" s="48">
        <f>'2016CV PREV GA00394601000126'!V8</f>
        <v>0</v>
      </c>
      <c r="U12" s="49">
        <f t="shared" si="2"/>
        <v>261861868.32707</v>
      </c>
      <c r="V12" s="48">
        <f>'2016CV PREV GA00394601000126'!X8</f>
        <v>261861868.32707</v>
      </c>
      <c r="W12" s="48">
        <f>'2016CV PREV GA00394601000126'!Y8</f>
        <v>0</v>
      </c>
      <c r="X12" s="48">
        <f>'2016CV PREV GA00394601000126'!Z8</f>
        <v>0</v>
      </c>
      <c r="Y12" s="48">
        <f>'2016CV PREV GA00394601000126'!AA8</f>
        <v>0</v>
      </c>
      <c r="Z12" s="48">
        <f>'2016CV PREV GA00394601000126'!AB8</f>
        <v>0</v>
      </c>
      <c r="AA12" s="48">
        <f>'2016CV PREV GA00394601000126'!AC8</f>
        <v>0</v>
      </c>
      <c r="AB12" s="48">
        <f>'2016CV PREV GA00394601000126'!AD8</f>
        <v>0</v>
      </c>
      <c r="AC12" s="49">
        <f t="shared" si="3"/>
        <v>233829.38446999999</v>
      </c>
      <c r="AD12" s="48">
        <f>'2016CV PREV GA00394601000126'!AF8</f>
        <v>233829.38446999999</v>
      </c>
      <c r="AE12" s="48">
        <f>'2016CV PREV GA00394601000126'!AG8</f>
        <v>0</v>
      </c>
      <c r="AF12" s="48">
        <f>'2016CV PREV GA00394601000126'!AH8</f>
        <v>0</v>
      </c>
      <c r="AG12" s="48">
        <f>'2016CV PREV GA00394601000126'!AI8</f>
        <v>0</v>
      </c>
      <c r="AH12" s="49">
        <f t="shared" si="4"/>
        <v>0</v>
      </c>
      <c r="AI12" s="48">
        <f>'2016CV PREV GA00394601000126'!AK8</f>
        <v>0</v>
      </c>
      <c r="AJ12" s="48">
        <f>'2016CV PREV GA00394601000126'!AL8</f>
        <v>0</v>
      </c>
      <c r="AK12" s="48">
        <f>'2016CV PREV GA00394601000126'!AM8</f>
        <v>0</v>
      </c>
      <c r="AL12" s="48">
        <f>'2016CV PREV GA00394601000126'!AN8</f>
        <v>0</v>
      </c>
      <c r="AM12" s="48">
        <f>'2016CV PREV GA00394601000126'!AO8</f>
        <v>0</v>
      </c>
      <c r="AN12" s="48">
        <f>'2016CV PREV GA00394601000126'!AP8</f>
        <v>174800.92</v>
      </c>
      <c r="AO12" s="48">
        <f>'2016CV PREV GA00394601000126'!AQ8</f>
        <v>0</v>
      </c>
      <c r="AP12" s="48">
        <f>'2016CV PREV GA00394601000126'!AR8</f>
        <v>0</v>
      </c>
      <c r="AQ12" s="48">
        <f>'2016CV PREV GA00394601000126'!AS8</f>
        <v>0</v>
      </c>
      <c r="AR12" s="49">
        <f t="shared" si="5"/>
        <v>397726156.55588001</v>
      </c>
      <c r="AS12" s="49">
        <f t="shared" si="6"/>
        <v>3946070.52</v>
      </c>
      <c r="AT12" s="48">
        <f>'2016CV PREV GA00394601000126'!AV8</f>
        <v>2723081.03</v>
      </c>
      <c r="AU12" s="48">
        <f>'2016CV PREV GA00394601000126'!AW8</f>
        <v>0</v>
      </c>
      <c r="AV12" s="48">
        <f>'2016CV PREV GA00394601000126'!AX8</f>
        <v>0</v>
      </c>
      <c r="AW12" s="48">
        <f>'2016CV PREV GA00394601000126'!AY8</f>
        <v>0</v>
      </c>
      <c r="AX12" s="48">
        <f>'2016CV PREV GA00394601000126'!AZ8</f>
        <v>1222989.49</v>
      </c>
      <c r="AY12" s="48">
        <f>'2016CV PREV GA00394601000126'!BA8</f>
        <v>0</v>
      </c>
      <c r="AZ12" s="49">
        <f t="shared" si="7"/>
        <v>5023012.22</v>
      </c>
      <c r="BA12" s="48">
        <f>'2016CV PREV GA00394601000126'!BC8</f>
        <v>5023012.22</v>
      </c>
      <c r="BB12" s="48">
        <f>'2016CV PREV GA00394601000126'!BD8</f>
        <v>0</v>
      </c>
      <c r="BC12" s="48">
        <f>'2016CV PREV GA00394601000126'!BE8</f>
        <v>0</v>
      </c>
      <c r="BD12" s="48">
        <f>'2016CV PREV GA00394601000126'!BF8</f>
        <v>0</v>
      </c>
      <c r="BE12" s="48">
        <f>'2016CV PREV GA00394601000126'!BG8</f>
        <v>0</v>
      </c>
      <c r="BF12" s="48">
        <f>'2016CV PREV GA00394601000126'!BH8</f>
        <v>0</v>
      </c>
      <c r="BG12" s="48">
        <f>'2016CV PREV GA00394601000126'!BI8</f>
        <v>0</v>
      </c>
      <c r="BH12" s="48">
        <f>'2016CV PREV GA00394601000126'!BJ8</f>
        <v>0</v>
      </c>
      <c r="BI12" s="48">
        <f>'2016CV PREV GA00394601000126'!BK8</f>
        <v>0</v>
      </c>
      <c r="BJ12" s="49">
        <f t="shared" si="8"/>
        <v>8969082.7400000002</v>
      </c>
      <c r="BK12" s="49">
        <f t="shared" si="9"/>
        <v>388757073.81588</v>
      </c>
      <c r="BL12" s="49">
        <f>$BO$9+SUMPRODUCT($D$10:D12,$BK$10:BK12)</f>
        <v>3505165452.6244421</v>
      </c>
      <c r="BM12" s="50">
        <f t="shared" si="10"/>
        <v>5.5</v>
      </c>
      <c r="BN12" s="49">
        <f t="shared" si="14"/>
        <v>194306646.58355999</v>
      </c>
      <c r="BO12" s="51">
        <f t="shared" si="11"/>
        <v>4115911840.1005001</v>
      </c>
      <c r="BP12" s="89">
        <f t="shared" si="15"/>
        <v>7551336.3033803049</v>
      </c>
      <c r="BQ12" s="89">
        <f t="shared" si="16"/>
        <v>18878340.758450761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2">
        <f t="shared" si="12"/>
        <v>4</v>
      </c>
      <c r="B13" s="72">
        <f t="shared" si="13"/>
        <v>2019</v>
      </c>
      <c r="C13" s="48">
        <f>'2016CV PREV GA00394601000126'!E9</f>
        <v>5.5</v>
      </c>
      <c r="D13" s="49">
        <f t="shared" si="17"/>
        <v>0.80720999999999998</v>
      </c>
      <c r="E13" s="48">
        <f>'2016CV PREV GA00394601000126'!G9</f>
        <v>2374439913.1100001</v>
      </c>
      <c r="F13" s="49">
        <f t="shared" si="0"/>
        <v>90744.59</v>
      </c>
      <c r="G13" s="48">
        <f>'2016CV PREV GA00394601000126'!I9</f>
        <v>90744.59</v>
      </c>
      <c r="H13" s="48">
        <f>'2016CV PREV GA00394601000126'!J9</f>
        <v>0</v>
      </c>
      <c r="I13" s="48">
        <f>'2016CV PREV GA00394601000126'!K9</f>
        <v>0</v>
      </c>
      <c r="J13" s="48">
        <f>'2016CV PREV GA00394601000126'!L9</f>
        <v>0</v>
      </c>
      <c r="K13" s="48">
        <f>'2016CV PREV GA00394601000126'!M9</f>
        <v>11255.27</v>
      </c>
      <c r="L13" s="48">
        <f>'2016CV PREV GA00394601000126'!N9</f>
        <v>136635.03</v>
      </c>
      <c r="M13" s="49">
        <f t="shared" si="1"/>
        <v>282083461.67711997</v>
      </c>
      <c r="N13" s="48">
        <f>'2016CV PREV GA00394601000126'!P9</f>
        <v>282083461.67711997</v>
      </c>
      <c r="O13" s="48">
        <f>'2016CV PREV GA00394601000126'!Q9</f>
        <v>0</v>
      </c>
      <c r="P13" s="48">
        <f>'2016CV PREV GA00394601000126'!R9</f>
        <v>0</v>
      </c>
      <c r="Q13" s="48">
        <f>'2016CV PREV GA00394601000126'!S9</f>
        <v>0</v>
      </c>
      <c r="R13" s="48">
        <f>'2016CV PREV GA00394601000126'!T9</f>
        <v>0</v>
      </c>
      <c r="S13" s="48">
        <f>'2016CV PREV GA00394601000126'!U9</f>
        <v>0</v>
      </c>
      <c r="T13" s="48">
        <f>'2016CV PREV GA00394601000126'!V9</f>
        <v>0</v>
      </c>
      <c r="U13" s="49">
        <f t="shared" si="2"/>
        <v>261188390.44178</v>
      </c>
      <c r="V13" s="48">
        <f>'2016CV PREV GA00394601000126'!X9</f>
        <v>261188390.44178</v>
      </c>
      <c r="W13" s="48">
        <f>'2016CV PREV GA00394601000126'!Y9</f>
        <v>0</v>
      </c>
      <c r="X13" s="48">
        <f>'2016CV PREV GA00394601000126'!Z9</f>
        <v>0</v>
      </c>
      <c r="Y13" s="48">
        <f>'2016CV PREV GA00394601000126'!AA9</f>
        <v>0</v>
      </c>
      <c r="Z13" s="48">
        <f>'2016CV PREV GA00394601000126'!AB9</f>
        <v>0</v>
      </c>
      <c r="AA13" s="48">
        <f>'2016CV PREV GA00394601000126'!AC9</f>
        <v>0</v>
      </c>
      <c r="AB13" s="48">
        <f>'2016CV PREV GA00394601000126'!AD9</f>
        <v>0</v>
      </c>
      <c r="AC13" s="49">
        <f t="shared" si="3"/>
        <v>311279.56192000001</v>
      </c>
      <c r="AD13" s="48">
        <f>'2016CV PREV GA00394601000126'!AF9</f>
        <v>311279.56192000001</v>
      </c>
      <c r="AE13" s="48">
        <f>'2016CV PREV GA00394601000126'!AG9</f>
        <v>0</v>
      </c>
      <c r="AF13" s="48">
        <f>'2016CV PREV GA00394601000126'!AH9</f>
        <v>0</v>
      </c>
      <c r="AG13" s="48">
        <f>'2016CV PREV GA00394601000126'!AI9</f>
        <v>0</v>
      </c>
      <c r="AH13" s="49">
        <f t="shared" si="4"/>
        <v>2550.0040100000001</v>
      </c>
      <c r="AI13" s="48">
        <f>'2016CV PREV GA00394601000126'!AK9</f>
        <v>2550.0040100000001</v>
      </c>
      <c r="AJ13" s="48">
        <f>'2016CV PREV GA00394601000126'!AL9</f>
        <v>0</v>
      </c>
      <c r="AK13" s="48">
        <f>'2016CV PREV GA00394601000126'!AM9</f>
        <v>0</v>
      </c>
      <c r="AL13" s="48">
        <f>'2016CV PREV GA00394601000126'!AN9</f>
        <v>0</v>
      </c>
      <c r="AM13" s="48">
        <f>'2016CV PREV GA00394601000126'!AO9</f>
        <v>0</v>
      </c>
      <c r="AN13" s="48">
        <f>'2016CV PREV GA00394601000126'!AP9</f>
        <v>291870.21000000002</v>
      </c>
      <c r="AO13" s="48">
        <f>'2016CV PREV GA00394601000126'!AQ9</f>
        <v>0</v>
      </c>
      <c r="AP13" s="48">
        <f>'2016CV PREV GA00394601000126'!AR9</f>
        <v>0</v>
      </c>
      <c r="AQ13" s="48">
        <f>'2016CV PREV GA00394601000126'!AS9</f>
        <v>0</v>
      </c>
      <c r="AR13" s="49">
        <f t="shared" si="5"/>
        <v>544116186.78482997</v>
      </c>
      <c r="AS13" s="49">
        <f t="shared" si="6"/>
        <v>3926294.1</v>
      </c>
      <c r="AT13" s="48">
        <f>'2016CV PREV GA00394601000126'!AV9</f>
        <v>2706668.57</v>
      </c>
      <c r="AU13" s="48">
        <f>'2016CV PREV GA00394601000126'!AW9</f>
        <v>0</v>
      </c>
      <c r="AV13" s="48">
        <f>'2016CV PREV GA00394601000126'!AX9</f>
        <v>0</v>
      </c>
      <c r="AW13" s="48">
        <f>'2016CV PREV GA00394601000126'!AY9</f>
        <v>0</v>
      </c>
      <c r="AX13" s="48">
        <f>'2016CV PREV GA00394601000126'!AZ9</f>
        <v>1219625.53</v>
      </c>
      <c r="AY13" s="48">
        <f>'2016CV PREV GA00394601000126'!BA9</f>
        <v>0</v>
      </c>
      <c r="AZ13" s="49">
        <f t="shared" si="7"/>
        <v>8387074.8791899998</v>
      </c>
      <c r="BA13" s="48">
        <f>'2016CV PREV GA00394601000126'!BC9</f>
        <v>8338240.6399999997</v>
      </c>
      <c r="BB13" s="48">
        <f>'2016CV PREV GA00394601000126'!BD9</f>
        <v>0</v>
      </c>
      <c r="BC13" s="48">
        <f>'2016CV PREV GA00394601000126'!BE9</f>
        <v>0</v>
      </c>
      <c r="BD13" s="48">
        <f>'2016CV PREV GA00394601000126'!BF9</f>
        <v>0</v>
      </c>
      <c r="BE13" s="48">
        <f>'2016CV PREV GA00394601000126'!BG9</f>
        <v>0</v>
      </c>
      <c r="BF13" s="48">
        <f>'2016CV PREV GA00394601000126'!BH9</f>
        <v>48834.23919</v>
      </c>
      <c r="BG13" s="48">
        <f>'2016CV PREV GA00394601000126'!BI9</f>
        <v>0</v>
      </c>
      <c r="BH13" s="48">
        <f>'2016CV PREV GA00394601000126'!BJ9</f>
        <v>0</v>
      </c>
      <c r="BI13" s="48">
        <f>'2016CV PREV GA00394601000126'!BK9</f>
        <v>0</v>
      </c>
      <c r="BJ13" s="49">
        <f t="shared" si="8"/>
        <v>12313368.979189999</v>
      </c>
      <c r="BK13" s="49">
        <f t="shared" si="9"/>
        <v>531802817.80563998</v>
      </c>
      <c r="BL13" s="49">
        <f>$BO$9+SUMPRODUCT($D$10:D13,$BK$10:BK13)</f>
        <v>3934442005.1853333</v>
      </c>
      <c r="BM13" s="50">
        <f t="shared" si="10"/>
        <v>5.5</v>
      </c>
      <c r="BN13" s="49">
        <f t="shared" si="14"/>
        <v>226375151.20552999</v>
      </c>
      <c r="BO13" s="51">
        <f t="shared" si="11"/>
        <v>4874089809.1116695</v>
      </c>
      <c r="BP13" s="89">
        <f t="shared" si="15"/>
        <v>9864465.2800632864</v>
      </c>
      <c r="BQ13" s="89">
        <f t="shared" si="16"/>
        <v>34525628.480221502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2">
        <f t="shared" si="12"/>
        <v>5</v>
      </c>
      <c r="B14" s="72">
        <f t="shared" si="13"/>
        <v>2020</v>
      </c>
      <c r="C14" s="48">
        <f>'2016CV PREV GA00394601000126'!E10</f>
        <v>5.5</v>
      </c>
      <c r="D14" s="49">
        <f t="shared" si="17"/>
        <v>0.76512999999999998</v>
      </c>
      <c r="E14" s="48">
        <f>'2016CV PREV GA00394601000126'!G10</f>
        <v>2359961105.6799998</v>
      </c>
      <c r="F14" s="49">
        <f t="shared" si="0"/>
        <v>90294.39</v>
      </c>
      <c r="G14" s="48">
        <f>'2016CV PREV GA00394601000126'!I10</f>
        <v>90294.39</v>
      </c>
      <c r="H14" s="48">
        <f>'2016CV PREV GA00394601000126'!J10</f>
        <v>0</v>
      </c>
      <c r="I14" s="48">
        <f>'2016CV PREV GA00394601000126'!K10</f>
        <v>0</v>
      </c>
      <c r="J14" s="48">
        <f>'2016CV PREV GA00394601000126'!L10</f>
        <v>0</v>
      </c>
      <c r="K14" s="48">
        <f>'2016CV PREV GA00394601000126'!M10</f>
        <v>11221.01</v>
      </c>
      <c r="L14" s="48">
        <f>'2016CV PREV GA00394601000126'!N10</f>
        <v>135848.35999999999</v>
      </c>
      <c r="M14" s="49">
        <f t="shared" si="1"/>
        <v>280363379.35455</v>
      </c>
      <c r="N14" s="48">
        <f>'2016CV PREV GA00394601000126'!P10</f>
        <v>280363379.35455</v>
      </c>
      <c r="O14" s="48">
        <f>'2016CV PREV GA00394601000126'!Q10</f>
        <v>0</v>
      </c>
      <c r="P14" s="48">
        <f>'2016CV PREV GA00394601000126'!R10</f>
        <v>0</v>
      </c>
      <c r="Q14" s="48">
        <f>'2016CV PREV GA00394601000126'!S10</f>
        <v>0</v>
      </c>
      <c r="R14" s="48">
        <f>'2016CV PREV GA00394601000126'!T10</f>
        <v>0</v>
      </c>
      <c r="S14" s="48">
        <f>'2016CV PREV GA00394601000126'!U10</f>
        <v>0</v>
      </c>
      <c r="T14" s="48">
        <f>'2016CV PREV GA00394601000126'!V10</f>
        <v>0</v>
      </c>
      <c r="U14" s="49">
        <f t="shared" si="2"/>
        <v>259595721.62458</v>
      </c>
      <c r="V14" s="48">
        <f>'2016CV PREV GA00394601000126'!X10</f>
        <v>259595721.62458</v>
      </c>
      <c r="W14" s="48">
        <f>'2016CV PREV GA00394601000126'!Y10</f>
        <v>0</v>
      </c>
      <c r="X14" s="48">
        <f>'2016CV PREV GA00394601000126'!Z10</f>
        <v>0</v>
      </c>
      <c r="Y14" s="48">
        <f>'2016CV PREV GA00394601000126'!AA10</f>
        <v>0</v>
      </c>
      <c r="Z14" s="48">
        <f>'2016CV PREV GA00394601000126'!AB10</f>
        <v>0</v>
      </c>
      <c r="AA14" s="48">
        <f>'2016CV PREV GA00394601000126'!AC10</f>
        <v>0</v>
      </c>
      <c r="AB14" s="48">
        <f>'2016CV PREV GA00394601000126'!AD10</f>
        <v>0</v>
      </c>
      <c r="AC14" s="49">
        <f t="shared" si="3"/>
        <v>787190.50037999998</v>
      </c>
      <c r="AD14" s="48">
        <f>'2016CV PREV GA00394601000126'!AF10</f>
        <v>787190.50037999998</v>
      </c>
      <c r="AE14" s="48">
        <f>'2016CV PREV GA00394601000126'!AG10</f>
        <v>0</v>
      </c>
      <c r="AF14" s="48">
        <f>'2016CV PREV GA00394601000126'!AH10</f>
        <v>0</v>
      </c>
      <c r="AG14" s="48">
        <f>'2016CV PREV GA00394601000126'!AI10</f>
        <v>0</v>
      </c>
      <c r="AH14" s="49">
        <f t="shared" si="4"/>
        <v>5832.5352499999999</v>
      </c>
      <c r="AI14" s="48">
        <f>'2016CV PREV GA00394601000126'!AK10</f>
        <v>5832.5352499999999</v>
      </c>
      <c r="AJ14" s="48">
        <f>'2016CV PREV GA00394601000126'!AL10</f>
        <v>0</v>
      </c>
      <c r="AK14" s="48">
        <f>'2016CV PREV GA00394601000126'!AM10</f>
        <v>0</v>
      </c>
      <c r="AL14" s="48">
        <f>'2016CV PREV GA00394601000126'!AN10</f>
        <v>0</v>
      </c>
      <c r="AM14" s="48">
        <f>'2016CV PREV GA00394601000126'!AO10</f>
        <v>0</v>
      </c>
      <c r="AN14" s="48">
        <f>'2016CV PREV GA00394601000126'!AP10</f>
        <v>679992.97</v>
      </c>
      <c r="AO14" s="48">
        <f>'2016CV PREV GA00394601000126'!AQ10</f>
        <v>0</v>
      </c>
      <c r="AP14" s="48">
        <f>'2016CV PREV GA00394601000126'!AR10</f>
        <v>0</v>
      </c>
      <c r="AQ14" s="48">
        <f>'2016CV PREV GA00394601000126'!AS10</f>
        <v>0</v>
      </c>
      <c r="AR14" s="49">
        <f t="shared" si="5"/>
        <v>541669480.74476004</v>
      </c>
      <c r="AS14" s="49">
        <f t="shared" si="6"/>
        <v>3903688.37</v>
      </c>
      <c r="AT14" s="48">
        <f>'2016CV PREV GA00394601000126'!AV10</f>
        <v>2687680.5</v>
      </c>
      <c r="AU14" s="48">
        <f>'2016CV PREV GA00394601000126'!AW10</f>
        <v>0</v>
      </c>
      <c r="AV14" s="48">
        <f>'2016CV PREV GA00394601000126'!AX10</f>
        <v>0</v>
      </c>
      <c r="AW14" s="48">
        <f>'2016CV PREV GA00394601000126'!AY10</f>
        <v>0</v>
      </c>
      <c r="AX14" s="48">
        <f>'2016CV PREV GA00394601000126'!AZ10</f>
        <v>1216007.8700000001</v>
      </c>
      <c r="AY14" s="48">
        <f>'2016CV PREV GA00394601000126'!BA10</f>
        <v>0</v>
      </c>
      <c r="AZ14" s="49">
        <f t="shared" si="7"/>
        <v>19540027.933740001</v>
      </c>
      <c r="BA14" s="48">
        <f>'2016CV PREV GA00394601000126'!BC10</f>
        <v>19416912.579999998</v>
      </c>
      <c r="BB14" s="48">
        <f>'2016CV PREV GA00394601000126'!BD10</f>
        <v>0</v>
      </c>
      <c r="BC14" s="48">
        <f>'2016CV PREV GA00394601000126'!BE10</f>
        <v>0</v>
      </c>
      <c r="BD14" s="48">
        <f>'2016CV PREV GA00394601000126'!BF10</f>
        <v>0</v>
      </c>
      <c r="BE14" s="48">
        <f>'2016CV PREV GA00394601000126'!BG10</f>
        <v>0</v>
      </c>
      <c r="BF14" s="48">
        <f>'2016CV PREV GA00394601000126'!BH10</f>
        <v>123115.35374000001</v>
      </c>
      <c r="BG14" s="48">
        <f>'2016CV PREV GA00394601000126'!BI10</f>
        <v>0</v>
      </c>
      <c r="BH14" s="48">
        <f>'2016CV PREV GA00394601000126'!BJ10</f>
        <v>0</v>
      </c>
      <c r="BI14" s="48">
        <f>'2016CV PREV GA00394601000126'!BK10</f>
        <v>0</v>
      </c>
      <c r="BJ14" s="49">
        <f t="shared" si="8"/>
        <v>23443716.303739998</v>
      </c>
      <c r="BK14" s="49">
        <f t="shared" si="9"/>
        <v>518225764.44102001</v>
      </c>
      <c r="BL14" s="49">
        <f>$BO$9+SUMPRODUCT($D$10:D14,$BK$10:BK14)</f>
        <v>4330952084.3320904</v>
      </c>
      <c r="BM14" s="50">
        <f t="shared" si="10"/>
        <v>5.5</v>
      </c>
      <c r="BN14" s="49">
        <f t="shared" si="14"/>
        <v>268074939.50114</v>
      </c>
      <c r="BO14" s="51">
        <f t="shared" si="11"/>
        <v>5660390513.0538301</v>
      </c>
      <c r="BP14" s="89">
        <f t="shared" si="15"/>
        <v>17721261.899491869</v>
      </c>
      <c r="BQ14" s="89">
        <f t="shared" si="16"/>
        <v>79745678.547713414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2">
        <f t="shared" si="12"/>
        <v>6</v>
      </c>
      <c r="B15" s="72">
        <f t="shared" si="13"/>
        <v>2021</v>
      </c>
      <c r="C15" s="48">
        <f>'2016CV PREV GA00394601000126'!E11</f>
        <v>5.5</v>
      </c>
      <c r="D15" s="49">
        <f t="shared" si="17"/>
        <v>0.72524</v>
      </c>
      <c r="E15" s="48">
        <f>'2016CV PREV GA00394601000126'!G11</f>
        <v>2346484955.0799999</v>
      </c>
      <c r="F15" s="49">
        <f t="shared" si="0"/>
        <v>89734.09</v>
      </c>
      <c r="G15" s="48">
        <f>'2016CV PREV GA00394601000126'!I11</f>
        <v>89734.09</v>
      </c>
      <c r="H15" s="48">
        <f>'2016CV PREV GA00394601000126'!J11</f>
        <v>0</v>
      </c>
      <c r="I15" s="48">
        <f>'2016CV PREV GA00394601000126'!K11</f>
        <v>0</v>
      </c>
      <c r="J15" s="48">
        <f>'2016CV PREV GA00394601000126'!L11</f>
        <v>0</v>
      </c>
      <c r="K15" s="48">
        <f>'2016CV PREV GA00394601000126'!M11</f>
        <v>11184.17</v>
      </c>
      <c r="L15" s="48">
        <f>'2016CV PREV GA00394601000126'!N11</f>
        <v>134950.95000000001</v>
      </c>
      <c r="M15" s="49">
        <f t="shared" si="1"/>
        <v>278762412.66399002</v>
      </c>
      <c r="N15" s="48">
        <f>'2016CV PREV GA00394601000126'!P11</f>
        <v>278762412.66399002</v>
      </c>
      <c r="O15" s="48">
        <f>'2016CV PREV GA00394601000126'!Q11</f>
        <v>0</v>
      </c>
      <c r="P15" s="48">
        <f>'2016CV PREV GA00394601000126'!R11</f>
        <v>0</v>
      </c>
      <c r="Q15" s="48">
        <f>'2016CV PREV GA00394601000126'!S11</f>
        <v>0</v>
      </c>
      <c r="R15" s="48">
        <f>'2016CV PREV GA00394601000126'!T11</f>
        <v>0</v>
      </c>
      <c r="S15" s="48">
        <f>'2016CV PREV GA00394601000126'!U11</f>
        <v>0</v>
      </c>
      <c r="T15" s="48">
        <f>'2016CV PREV GA00394601000126'!V11</f>
        <v>0</v>
      </c>
      <c r="U15" s="49">
        <f t="shared" si="2"/>
        <v>258113345.05925</v>
      </c>
      <c r="V15" s="48">
        <f>'2016CV PREV GA00394601000126'!X11</f>
        <v>258113345.05925</v>
      </c>
      <c r="W15" s="48">
        <f>'2016CV PREV GA00394601000126'!Y11</f>
        <v>0</v>
      </c>
      <c r="X15" s="48">
        <f>'2016CV PREV GA00394601000126'!Z11</f>
        <v>0</v>
      </c>
      <c r="Y15" s="48">
        <f>'2016CV PREV GA00394601000126'!AA11</f>
        <v>0</v>
      </c>
      <c r="Z15" s="48">
        <f>'2016CV PREV GA00394601000126'!AB11</f>
        <v>0</v>
      </c>
      <c r="AA15" s="48">
        <f>'2016CV PREV GA00394601000126'!AC11</f>
        <v>0</v>
      </c>
      <c r="AB15" s="48">
        <f>'2016CV PREV GA00394601000126'!AD11</f>
        <v>0</v>
      </c>
      <c r="AC15" s="49">
        <f t="shared" si="3"/>
        <v>1103937.0201000001</v>
      </c>
      <c r="AD15" s="48">
        <f>'2016CV PREV GA00394601000126'!AF11</f>
        <v>1103937.0201000001</v>
      </c>
      <c r="AE15" s="48">
        <f>'2016CV PREV GA00394601000126'!AG11</f>
        <v>0</v>
      </c>
      <c r="AF15" s="48">
        <f>'2016CV PREV GA00394601000126'!AH11</f>
        <v>0</v>
      </c>
      <c r="AG15" s="48">
        <f>'2016CV PREV GA00394601000126'!AI11</f>
        <v>0</v>
      </c>
      <c r="AH15" s="49">
        <f t="shared" si="4"/>
        <v>13828.28262</v>
      </c>
      <c r="AI15" s="48">
        <f>'2016CV PREV GA00394601000126'!AK11</f>
        <v>13828.28262</v>
      </c>
      <c r="AJ15" s="48">
        <f>'2016CV PREV GA00394601000126'!AL11</f>
        <v>0</v>
      </c>
      <c r="AK15" s="48">
        <f>'2016CV PREV GA00394601000126'!AM11</f>
        <v>0</v>
      </c>
      <c r="AL15" s="48">
        <f>'2016CV PREV GA00394601000126'!AN11</f>
        <v>0</v>
      </c>
      <c r="AM15" s="48">
        <f>'2016CV PREV GA00394601000126'!AO11</f>
        <v>0</v>
      </c>
      <c r="AN15" s="48">
        <f>'2016CV PREV GA00394601000126'!AP11</f>
        <v>1016108.48</v>
      </c>
      <c r="AO15" s="48">
        <f>'2016CV PREV GA00394601000126'!AQ11</f>
        <v>0</v>
      </c>
      <c r="AP15" s="48">
        <f>'2016CV PREV GA00394601000126'!AR11</f>
        <v>0</v>
      </c>
      <c r="AQ15" s="48">
        <f>'2016CV PREV GA00394601000126'!AS11</f>
        <v>0</v>
      </c>
      <c r="AR15" s="49">
        <f t="shared" si="5"/>
        <v>539245500.71596003</v>
      </c>
      <c r="AS15" s="49">
        <f t="shared" si="6"/>
        <v>3877900.81</v>
      </c>
      <c r="AT15" s="48">
        <f>'2016CV PREV GA00394601000126'!AV11</f>
        <v>2665787.11</v>
      </c>
      <c r="AU15" s="48">
        <f>'2016CV PREV GA00394601000126'!AW11</f>
        <v>0</v>
      </c>
      <c r="AV15" s="48">
        <f>'2016CV PREV GA00394601000126'!AX11</f>
        <v>0</v>
      </c>
      <c r="AW15" s="48">
        <f>'2016CV PREV GA00394601000126'!AY11</f>
        <v>0</v>
      </c>
      <c r="AX15" s="48">
        <f>'2016CV PREV GA00394601000126'!AZ11</f>
        <v>1212113.7</v>
      </c>
      <c r="AY15" s="48">
        <f>'2016CV PREV GA00394601000126'!BA11</f>
        <v>0</v>
      </c>
      <c r="AZ15" s="49">
        <f t="shared" si="7"/>
        <v>29198519.442419998</v>
      </c>
      <c r="BA15" s="48">
        <f>'2016CV PREV GA00394601000126'!BC11</f>
        <v>28899246.43</v>
      </c>
      <c r="BB15" s="48">
        <f>'2016CV PREV GA00394601000126'!BD11</f>
        <v>0</v>
      </c>
      <c r="BC15" s="48">
        <f>'2016CV PREV GA00394601000126'!BE11</f>
        <v>0</v>
      </c>
      <c r="BD15" s="48">
        <f>'2016CV PREV GA00394601000126'!BF11</f>
        <v>0</v>
      </c>
      <c r="BE15" s="48">
        <f>'2016CV PREV GA00394601000126'!BG11</f>
        <v>0</v>
      </c>
      <c r="BF15" s="48">
        <f>'2016CV PREV GA00394601000126'!BH11</f>
        <v>299273.01241999998</v>
      </c>
      <c r="BG15" s="48">
        <f>'2016CV PREV GA00394601000126'!BI11</f>
        <v>0</v>
      </c>
      <c r="BH15" s="48">
        <f>'2016CV PREV GA00394601000126'!BJ11</f>
        <v>0</v>
      </c>
      <c r="BI15" s="48">
        <f>'2016CV PREV GA00394601000126'!BK11</f>
        <v>0</v>
      </c>
      <c r="BJ15" s="49">
        <f t="shared" si="8"/>
        <v>33076420.252420001</v>
      </c>
      <c r="BK15" s="49">
        <f t="shared" si="9"/>
        <v>506169080.46354002</v>
      </c>
      <c r="BL15" s="49">
        <f>$BO$9+SUMPRODUCT($D$10:D15,$BK$10:BK15)</f>
        <v>4698046148.2474689</v>
      </c>
      <c r="BM15" s="50">
        <f t="shared" si="10"/>
        <v>5.5</v>
      </c>
      <c r="BN15" s="49">
        <f t="shared" si="14"/>
        <v>311321478.21796</v>
      </c>
      <c r="BO15" s="51">
        <f t="shared" si="11"/>
        <v>6477881071.7353296</v>
      </c>
      <c r="BP15" s="89">
        <f t="shared" si="15"/>
        <v>23731565.618534844</v>
      </c>
      <c r="BQ15" s="89">
        <f t="shared" si="16"/>
        <v>130523610.90194164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2">
        <f t="shared" si="12"/>
        <v>7</v>
      </c>
      <c r="B16" s="72">
        <f t="shared" si="13"/>
        <v>2022</v>
      </c>
      <c r="C16" s="48">
        <f>'2016CV PREV GA00394601000126'!E12</f>
        <v>5.5</v>
      </c>
      <c r="D16" s="49">
        <f t="shared" si="17"/>
        <v>0.68742999999999999</v>
      </c>
      <c r="E16" s="48">
        <f>'2016CV PREV GA00394601000126'!G12</f>
        <v>2331093063.6999998</v>
      </c>
      <c r="F16" s="49">
        <f t="shared" si="0"/>
        <v>89046.39</v>
      </c>
      <c r="G16" s="48">
        <f>'2016CV PREV GA00394601000126'!I12</f>
        <v>89046.39</v>
      </c>
      <c r="H16" s="48">
        <f>'2016CV PREV GA00394601000126'!J12</f>
        <v>0</v>
      </c>
      <c r="I16" s="48">
        <f>'2016CV PREV GA00394601000126'!K12</f>
        <v>0</v>
      </c>
      <c r="J16" s="48">
        <f>'2016CV PREV GA00394601000126'!L12</f>
        <v>0</v>
      </c>
      <c r="K16" s="48">
        <f>'2016CV PREV GA00394601000126'!M12</f>
        <v>11144.74</v>
      </c>
      <c r="L16" s="48">
        <f>'2016CV PREV GA00394601000126'!N12</f>
        <v>133930.07</v>
      </c>
      <c r="M16" s="49">
        <f t="shared" si="1"/>
        <v>276933855.96705002</v>
      </c>
      <c r="N16" s="48">
        <f>'2016CV PREV GA00394601000126'!P12</f>
        <v>276933855.96705002</v>
      </c>
      <c r="O16" s="48">
        <f>'2016CV PREV GA00394601000126'!Q12</f>
        <v>0</v>
      </c>
      <c r="P16" s="48">
        <f>'2016CV PREV GA00394601000126'!R12</f>
        <v>0</v>
      </c>
      <c r="Q16" s="48">
        <f>'2016CV PREV GA00394601000126'!S12</f>
        <v>0</v>
      </c>
      <c r="R16" s="48">
        <f>'2016CV PREV GA00394601000126'!T12</f>
        <v>0</v>
      </c>
      <c r="S16" s="48">
        <f>'2016CV PREV GA00394601000126'!U12</f>
        <v>0</v>
      </c>
      <c r="T16" s="48">
        <f>'2016CV PREV GA00394601000126'!V12</f>
        <v>0</v>
      </c>
      <c r="U16" s="49">
        <f t="shared" si="2"/>
        <v>256420237.00652999</v>
      </c>
      <c r="V16" s="48">
        <f>'2016CV PREV GA00394601000126'!X12</f>
        <v>256420237.00652999</v>
      </c>
      <c r="W16" s="48">
        <f>'2016CV PREV GA00394601000126'!Y12</f>
        <v>0</v>
      </c>
      <c r="X16" s="48">
        <f>'2016CV PREV GA00394601000126'!Z12</f>
        <v>0</v>
      </c>
      <c r="Y16" s="48">
        <f>'2016CV PREV GA00394601000126'!AA12</f>
        <v>0</v>
      </c>
      <c r="Z16" s="48">
        <f>'2016CV PREV GA00394601000126'!AB12</f>
        <v>0</v>
      </c>
      <c r="AA16" s="48">
        <f>'2016CV PREV GA00394601000126'!AC12</f>
        <v>0</v>
      </c>
      <c r="AB16" s="48">
        <f>'2016CV PREV GA00394601000126'!AD12</f>
        <v>0</v>
      </c>
      <c r="AC16" s="49">
        <f t="shared" si="3"/>
        <v>1430124.6510000001</v>
      </c>
      <c r="AD16" s="48">
        <f>'2016CV PREV GA00394601000126'!AF12</f>
        <v>1430124.6510000001</v>
      </c>
      <c r="AE16" s="48">
        <f>'2016CV PREV GA00394601000126'!AG12</f>
        <v>0</v>
      </c>
      <c r="AF16" s="48">
        <f>'2016CV PREV GA00394601000126'!AH12</f>
        <v>0</v>
      </c>
      <c r="AG16" s="48">
        <f>'2016CV PREV GA00394601000126'!AI12</f>
        <v>0</v>
      </c>
      <c r="AH16" s="49">
        <f t="shared" si="4"/>
        <v>25762.93187</v>
      </c>
      <c r="AI16" s="48">
        <f>'2016CV PREV GA00394601000126'!AK12</f>
        <v>25762.93187</v>
      </c>
      <c r="AJ16" s="48">
        <f>'2016CV PREV GA00394601000126'!AL12</f>
        <v>0</v>
      </c>
      <c r="AK16" s="48">
        <f>'2016CV PREV GA00394601000126'!AM12</f>
        <v>0</v>
      </c>
      <c r="AL16" s="48">
        <f>'2016CV PREV GA00394601000126'!AN12</f>
        <v>0</v>
      </c>
      <c r="AM16" s="48">
        <f>'2016CV PREV GA00394601000126'!AO12</f>
        <v>0</v>
      </c>
      <c r="AN16" s="48">
        <f>'2016CV PREV GA00394601000126'!AP12</f>
        <v>1398851.37</v>
      </c>
      <c r="AO16" s="48">
        <f>'2016CV PREV GA00394601000126'!AQ12</f>
        <v>0</v>
      </c>
      <c r="AP16" s="48">
        <f>'2016CV PREV GA00394601000126'!AR12</f>
        <v>0</v>
      </c>
      <c r="AQ16" s="48">
        <f>'2016CV PREV GA00394601000126'!AS12</f>
        <v>0</v>
      </c>
      <c r="AR16" s="49">
        <f t="shared" si="5"/>
        <v>536442953.12645</v>
      </c>
      <c r="AS16" s="49">
        <f t="shared" si="6"/>
        <v>3848565.26</v>
      </c>
      <c r="AT16" s="48">
        <f>'2016CV PREV GA00394601000126'!AV12</f>
        <v>2640649.11</v>
      </c>
      <c r="AU16" s="48">
        <f>'2016CV PREV GA00394601000126'!AW12</f>
        <v>0</v>
      </c>
      <c r="AV16" s="48">
        <f>'2016CV PREV GA00394601000126'!AX12</f>
        <v>0</v>
      </c>
      <c r="AW16" s="48">
        <f>'2016CV PREV GA00394601000126'!AY12</f>
        <v>0</v>
      </c>
      <c r="AX16" s="48">
        <f>'2016CV PREV GA00394601000126'!AZ12</f>
        <v>1207916.1499999999</v>
      </c>
      <c r="AY16" s="48">
        <f>'2016CV PREV GA00394601000126'!BA12</f>
        <v>0</v>
      </c>
      <c r="AZ16" s="49">
        <f t="shared" si="7"/>
        <v>40196878.351360001</v>
      </c>
      <c r="BA16" s="48">
        <f>'2016CV PREV GA00394601000126'!BC12</f>
        <v>39620162.979999997</v>
      </c>
      <c r="BB16" s="48">
        <f>'2016CV PREV GA00394601000126'!BD12</f>
        <v>0</v>
      </c>
      <c r="BC16" s="48">
        <f>'2016CV PREV GA00394601000126'!BE12</f>
        <v>0</v>
      </c>
      <c r="BD16" s="48">
        <f>'2016CV PREV GA00394601000126'!BF12</f>
        <v>0</v>
      </c>
      <c r="BE16" s="48">
        <f>'2016CV PREV GA00394601000126'!BG12</f>
        <v>0</v>
      </c>
      <c r="BF16" s="48">
        <f>'2016CV PREV GA00394601000126'!BH12</f>
        <v>576715.37135999999</v>
      </c>
      <c r="BG16" s="48">
        <f>'2016CV PREV GA00394601000126'!BI12</f>
        <v>0</v>
      </c>
      <c r="BH16" s="48">
        <f>'2016CV PREV GA00394601000126'!BJ12</f>
        <v>0</v>
      </c>
      <c r="BI16" s="48">
        <f>'2016CV PREV GA00394601000126'!BK12</f>
        <v>0</v>
      </c>
      <c r="BJ16" s="49">
        <f t="shared" si="8"/>
        <v>44045443.611359999</v>
      </c>
      <c r="BK16" s="49">
        <f t="shared" si="9"/>
        <v>492397509.51508999</v>
      </c>
      <c r="BL16" s="49">
        <f>$BO$9+SUMPRODUCT($D$10:D16,$BK$10:BK16)</f>
        <v>5036534968.2134266</v>
      </c>
      <c r="BM16" s="50">
        <f t="shared" si="10"/>
        <v>5.5</v>
      </c>
      <c r="BN16" s="49">
        <f t="shared" si="14"/>
        <v>356283458.94543999</v>
      </c>
      <c r="BO16" s="51">
        <f t="shared" si="11"/>
        <v>7326562040.1958599</v>
      </c>
      <c r="BP16" s="89">
        <f t="shared" si="15"/>
        <v>30001243.23292258</v>
      </c>
      <c r="BQ16" s="89">
        <f t="shared" si="16"/>
        <v>195008081.01399678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2">
        <f t="shared" si="12"/>
        <v>8</v>
      </c>
      <c r="B17" s="72">
        <f t="shared" si="13"/>
        <v>2023</v>
      </c>
      <c r="C17" s="48">
        <f>'2016CV PREV GA00394601000126'!E13</f>
        <v>5.5</v>
      </c>
      <c r="D17" s="49">
        <f t="shared" si="17"/>
        <v>0.65159</v>
      </c>
      <c r="E17" s="48">
        <f>'2016CV PREV GA00394601000126'!G13</f>
        <v>2314741039.1100001</v>
      </c>
      <c r="F17" s="49">
        <f t="shared" si="0"/>
        <v>88213.77</v>
      </c>
      <c r="G17" s="48">
        <f>'2016CV PREV GA00394601000126'!I13</f>
        <v>88213.77</v>
      </c>
      <c r="H17" s="48">
        <f>'2016CV PREV GA00394601000126'!J13</f>
        <v>0</v>
      </c>
      <c r="I17" s="48">
        <f>'2016CV PREV GA00394601000126'!K13</f>
        <v>0</v>
      </c>
      <c r="J17" s="48">
        <f>'2016CV PREV GA00394601000126'!L13</f>
        <v>0</v>
      </c>
      <c r="K17" s="48">
        <f>'2016CV PREV GA00394601000126'!M13</f>
        <v>11102.72</v>
      </c>
      <c r="L17" s="48">
        <f>'2016CV PREV GA00394601000126'!N13</f>
        <v>132773.09</v>
      </c>
      <c r="M17" s="49">
        <f t="shared" si="1"/>
        <v>274991235.44635999</v>
      </c>
      <c r="N17" s="48">
        <f>'2016CV PREV GA00394601000126'!P13</f>
        <v>274991235.44635999</v>
      </c>
      <c r="O17" s="48">
        <f>'2016CV PREV GA00394601000126'!Q13</f>
        <v>0</v>
      </c>
      <c r="P17" s="48">
        <f>'2016CV PREV GA00394601000126'!R13</f>
        <v>0</v>
      </c>
      <c r="Q17" s="48">
        <f>'2016CV PREV GA00394601000126'!S13</f>
        <v>0</v>
      </c>
      <c r="R17" s="48">
        <f>'2016CV PREV GA00394601000126'!T13</f>
        <v>0</v>
      </c>
      <c r="S17" s="48">
        <f>'2016CV PREV GA00394601000126'!U13</f>
        <v>0</v>
      </c>
      <c r="T17" s="48">
        <f>'2016CV PREV GA00394601000126'!V13</f>
        <v>0</v>
      </c>
      <c r="U17" s="49">
        <f t="shared" si="2"/>
        <v>254621514.30217999</v>
      </c>
      <c r="V17" s="48">
        <f>'2016CV PREV GA00394601000126'!X13</f>
        <v>254621514.30217999</v>
      </c>
      <c r="W17" s="48">
        <f>'2016CV PREV GA00394601000126'!Y13</f>
        <v>0</v>
      </c>
      <c r="X17" s="48">
        <f>'2016CV PREV GA00394601000126'!Z13</f>
        <v>0</v>
      </c>
      <c r="Y17" s="48">
        <f>'2016CV PREV GA00394601000126'!AA13</f>
        <v>0</v>
      </c>
      <c r="Z17" s="48">
        <f>'2016CV PREV GA00394601000126'!AB13</f>
        <v>0</v>
      </c>
      <c r="AA17" s="48">
        <f>'2016CV PREV GA00394601000126'!AC13</f>
        <v>0</v>
      </c>
      <c r="AB17" s="48">
        <f>'2016CV PREV GA00394601000126'!AD13</f>
        <v>0</v>
      </c>
      <c r="AC17" s="49">
        <f t="shared" si="3"/>
        <v>1737737.98749</v>
      </c>
      <c r="AD17" s="48">
        <f>'2016CV PREV GA00394601000126'!AF13</f>
        <v>1737737.98749</v>
      </c>
      <c r="AE17" s="48">
        <f>'2016CV PREV GA00394601000126'!AG13</f>
        <v>0</v>
      </c>
      <c r="AF17" s="48">
        <f>'2016CV PREV GA00394601000126'!AH13</f>
        <v>0</v>
      </c>
      <c r="AG17" s="48">
        <f>'2016CV PREV GA00394601000126'!AI13</f>
        <v>0</v>
      </c>
      <c r="AH17" s="49">
        <f t="shared" si="4"/>
        <v>42038.258520000003</v>
      </c>
      <c r="AI17" s="48">
        <f>'2016CV PREV GA00394601000126'!AK13</f>
        <v>42038.258520000003</v>
      </c>
      <c r="AJ17" s="48">
        <f>'2016CV PREV GA00394601000126'!AL13</f>
        <v>0</v>
      </c>
      <c r="AK17" s="48">
        <f>'2016CV PREV GA00394601000126'!AM13</f>
        <v>0</v>
      </c>
      <c r="AL17" s="48">
        <f>'2016CV PREV GA00394601000126'!AN13</f>
        <v>0</v>
      </c>
      <c r="AM17" s="48">
        <f>'2016CV PREV GA00394601000126'!AO13</f>
        <v>0</v>
      </c>
      <c r="AN17" s="48">
        <f>'2016CV PREV GA00394601000126'!AP13</f>
        <v>1792638.15</v>
      </c>
      <c r="AO17" s="48">
        <f>'2016CV PREV GA00394601000126'!AQ13</f>
        <v>0</v>
      </c>
      <c r="AP17" s="48">
        <f>'2016CV PREV GA00394601000126'!AR13</f>
        <v>0</v>
      </c>
      <c r="AQ17" s="48">
        <f>'2016CV PREV GA00394601000126'!AS13</f>
        <v>0</v>
      </c>
      <c r="AR17" s="49">
        <f t="shared" si="5"/>
        <v>533417253.72455001</v>
      </c>
      <c r="AS17" s="49">
        <f t="shared" si="6"/>
        <v>3815318.59</v>
      </c>
      <c r="AT17" s="48">
        <f>'2016CV PREV GA00394601000126'!AV13</f>
        <v>2611935.19</v>
      </c>
      <c r="AU17" s="48">
        <f>'2016CV PREV GA00394601000126'!AW13</f>
        <v>0</v>
      </c>
      <c r="AV17" s="48">
        <f>'2016CV PREV GA00394601000126'!AX13</f>
        <v>0</v>
      </c>
      <c r="AW17" s="48">
        <f>'2016CV PREV GA00394601000126'!AY13</f>
        <v>0</v>
      </c>
      <c r="AX17" s="48">
        <f>'2016CV PREV GA00394601000126'!AZ13</f>
        <v>1203383.3999999999</v>
      </c>
      <c r="AY17" s="48">
        <f>'2016CV PREV GA00394601000126'!BA13</f>
        <v>0</v>
      </c>
      <c r="AZ17" s="49">
        <f t="shared" si="7"/>
        <v>51512590.404530004</v>
      </c>
      <c r="BA17" s="48">
        <f>'2016CV PREV GA00394601000126'!BC13</f>
        <v>50545948.719999999</v>
      </c>
      <c r="BB17" s="48">
        <f>'2016CV PREV GA00394601000126'!BD13</f>
        <v>0</v>
      </c>
      <c r="BC17" s="48">
        <f>'2016CV PREV GA00394601000126'!BE13</f>
        <v>0</v>
      </c>
      <c r="BD17" s="48">
        <f>'2016CV PREV GA00394601000126'!BF13</f>
        <v>0</v>
      </c>
      <c r="BE17" s="48">
        <f>'2016CV PREV GA00394601000126'!BG13</f>
        <v>0</v>
      </c>
      <c r="BF17" s="48">
        <f>'2016CV PREV GA00394601000126'!BH13</f>
        <v>966641.68452999997</v>
      </c>
      <c r="BG17" s="48">
        <f>'2016CV PREV GA00394601000126'!BI13</f>
        <v>0</v>
      </c>
      <c r="BH17" s="48">
        <f>'2016CV PREV GA00394601000126'!BJ13</f>
        <v>0</v>
      </c>
      <c r="BI17" s="48">
        <f>'2016CV PREV GA00394601000126'!BK13</f>
        <v>0</v>
      </c>
      <c r="BJ17" s="49">
        <f t="shared" si="8"/>
        <v>55327908.99453</v>
      </c>
      <c r="BK17" s="49">
        <f t="shared" si="9"/>
        <v>478089344.73001999</v>
      </c>
      <c r="BL17" s="49">
        <f>$BO$9+SUMPRODUCT($D$10:D17,$BK$10:BK17)</f>
        <v>5348053204.3460598</v>
      </c>
      <c r="BM17" s="50">
        <f t="shared" si="10"/>
        <v>5.5</v>
      </c>
      <c r="BN17" s="49">
        <f t="shared" si="14"/>
        <v>402960912.21077001</v>
      </c>
      <c r="BO17" s="51">
        <f t="shared" si="11"/>
        <v>8207612297.1366501</v>
      </c>
      <c r="BP17" s="89">
        <f t="shared" si="15"/>
        <v>35772117.120396398</v>
      </c>
      <c r="BQ17" s="89">
        <f t="shared" si="16"/>
        <v>268290878.402973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2">
        <f t="shared" si="12"/>
        <v>9</v>
      </c>
      <c r="B18" s="72">
        <f t="shared" si="13"/>
        <v>2024</v>
      </c>
      <c r="C18" s="48">
        <f>'2016CV PREV GA00394601000126'!E14</f>
        <v>5.5</v>
      </c>
      <c r="D18" s="49">
        <f t="shared" si="17"/>
        <v>0.61761999999999995</v>
      </c>
      <c r="E18" s="48">
        <f>'2016CV PREV GA00394601000126'!G14</f>
        <v>2286467579.8099999</v>
      </c>
      <c r="F18" s="49">
        <f t="shared" si="0"/>
        <v>87218.96</v>
      </c>
      <c r="G18" s="48">
        <f>'2016CV PREV GA00394601000126'!I14</f>
        <v>87218.96</v>
      </c>
      <c r="H18" s="48">
        <f>'2016CV PREV GA00394601000126'!J14</f>
        <v>0</v>
      </c>
      <c r="I18" s="48">
        <f>'2016CV PREV GA00394601000126'!K14</f>
        <v>0</v>
      </c>
      <c r="J18" s="48">
        <f>'2016CV PREV GA00394601000126'!L14</f>
        <v>0</v>
      </c>
      <c r="K18" s="48">
        <f>'2016CV PREV GA00394601000126'!M14</f>
        <v>11057.99</v>
      </c>
      <c r="L18" s="48">
        <f>'2016CV PREV GA00394601000126'!N14</f>
        <v>131467.69</v>
      </c>
      <c r="M18" s="49">
        <f t="shared" si="1"/>
        <v>271632348.48123002</v>
      </c>
      <c r="N18" s="48">
        <f>'2016CV PREV GA00394601000126'!P14</f>
        <v>271632348.48123002</v>
      </c>
      <c r="O18" s="48">
        <f>'2016CV PREV GA00394601000126'!Q14</f>
        <v>0</v>
      </c>
      <c r="P18" s="48">
        <f>'2016CV PREV GA00394601000126'!R14</f>
        <v>0</v>
      </c>
      <c r="Q18" s="48">
        <f>'2016CV PREV GA00394601000126'!S14</f>
        <v>0</v>
      </c>
      <c r="R18" s="48">
        <f>'2016CV PREV GA00394601000126'!T14</f>
        <v>0</v>
      </c>
      <c r="S18" s="48">
        <f>'2016CV PREV GA00394601000126'!U14</f>
        <v>0</v>
      </c>
      <c r="T18" s="48">
        <f>'2016CV PREV GA00394601000126'!V14</f>
        <v>0</v>
      </c>
      <c r="U18" s="49">
        <f t="shared" si="2"/>
        <v>251511433.77891001</v>
      </c>
      <c r="V18" s="48">
        <f>'2016CV PREV GA00394601000126'!X14</f>
        <v>251511433.77891001</v>
      </c>
      <c r="W18" s="48">
        <f>'2016CV PREV GA00394601000126'!Y14</f>
        <v>0</v>
      </c>
      <c r="X18" s="48">
        <f>'2016CV PREV GA00394601000126'!Z14</f>
        <v>0</v>
      </c>
      <c r="Y18" s="48">
        <f>'2016CV PREV GA00394601000126'!AA14</f>
        <v>0</v>
      </c>
      <c r="Z18" s="48">
        <f>'2016CV PREV GA00394601000126'!AB14</f>
        <v>0</v>
      </c>
      <c r="AA18" s="48">
        <f>'2016CV PREV GA00394601000126'!AC14</f>
        <v>0</v>
      </c>
      <c r="AB18" s="48">
        <f>'2016CV PREV GA00394601000126'!AD14</f>
        <v>0</v>
      </c>
      <c r="AC18" s="49">
        <f t="shared" si="3"/>
        <v>2333481.7961800001</v>
      </c>
      <c r="AD18" s="48">
        <f>'2016CV PREV GA00394601000126'!AF14</f>
        <v>2333481.7961800001</v>
      </c>
      <c r="AE18" s="48">
        <f>'2016CV PREV GA00394601000126'!AG14</f>
        <v>0</v>
      </c>
      <c r="AF18" s="48">
        <f>'2016CV PREV GA00394601000126'!AH14</f>
        <v>0</v>
      </c>
      <c r="AG18" s="48">
        <f>'2016CV PREV GA00394601000126'!AI14</f>
        <v>0</v>
      </c>
      <c r="AH18" s="49">
        <f t="shared" si="4"/>
        <v>61828.075490000003</v>
      </c>
      <c r="AI18" s="48">
        <f>'2016CV PREV GA00394601000126'!AK14</f>
        <v>61828.075490000003</v>
      </c>
      <c r="AJ18" s="48">
        <f>'2016CV PREV GA00394601000126'!AL14</f>
        <v>0</v>
      </c>
      <c r="AK18" s="48">
        <f>'2016CV PREV GA00394601000126'!AM14</f>
        <v>0</v>
      </c>
      <c r="AL18" s="48">
        <f>'2016CV PREV GA00394601000126'!AN14</f>
        <v>0</v>
      </c>
      <c r="AM18" s="48">
        <f>'2016CV PREV GA00394601000126'!AO14</f>
        <v>0</v>
      </c>
      <c r="AN18" s="48">
        <f>'2016CV PREV GA00394601000126'!AP14</f>
        <v>2576681.39</v>
      </c>
      <c r="AO18" s="48">
        <f>'2016CV PREV GA00394601000126'!AQ14</f>
        <v>0</v>
      </c>
      <c r="AP18" s="48">
        <f>'2016CV PREV GA00394601000126'!AR14</f>
        <v>0</v>
      </c>
      <c r="AQ18" s="48">
        <f>'2016CV PREV GA00394601000126'!AS14</f>
        <v>0</v>
      </c>
      <c r="AR18" s="49">
        <f t="shared" si="5"/>
        <v>528345518.16180998</v>
      </c>
      <c r="AS18" s="49">
        <f t="shared" si="6"/>
        <v>3777807.22</v>
      </c>
      <c r="AT18" s="48">
        <f>'2016CV PREV GA00394601000126'!AV14</f>
        <v>2579329.15</v>
      </c>
      <c r="AU18" s="48">
        <f>'2016CV PREV GA00394601000126'!AW14</f>
        <v>0</v>
      </c>
      <c r="AV18" s="48">
        <f>'2016CV PREV GA00394601000126'!AX14</f>
        <v>0</v>
      </c>
      <c r="AW18" s="48">
        <f>'2016CV PREV GA00394601000126'!AY14</f>
        <v>0</v>
      </c>
      <c r="AX18" s="48">
        <f>'2016CV PREV GA00394601000126'!AZ14</f>
        <v>1198478.07</v>
      </c>
      <c r="AY18" s="48">
        <f>'2016CV PREV GA00394601000126'!BA14</f>
        <v>0</v>
      </c>
      <c r="AZ18" s="49">
        <f t="shared" si="7"/>
        <v>74042568.7984</v>
      </c>
      <c r="BA18" s="48">
        <f>'2016CV PREV GA00394601000126'!BC14</f>
        <v>72575177.120000005</v>
      </c>
      <c r="BB18" s="48">
        <f>'2016CV PREV GA00394601000126'!BD14</f>
        <v>0</v>
      </c>
      <c r="BC18" s="48">
        <f>'2016CV PREV GA00394601000126'!BE14</f>
        <v>0</v>
      </c>
      <c r="BD18" s="48">
        <f>'2016CV PREV GA00394601000126'!BF14</f>
        <v>0</v>
      </c>
      <c r="BE18" s="48">
        <f>'2016CV PREV GA00394601000126'!BG14</f>
        <v>0</v>
      </c>
      <c r="BF18" s="48">
        <f>'2016CV PREV GA00394601000126'!BH14</f>
        <v>1467391.6784000001</v>
      </c>
      <c r="BG18" s="48">
        <f>'2016CV PREV GA00394601000126'!BI14</f>
        <v>0</v>
      </c>
      <c r="BH18" s="48">
        <f>'2016CV PREV GA00394601000126'!BJ14</f>
        <v>0</v>
      </c>
      <c r="BI18" s="48">
        <f>'2016CV PREV GA00394601000126'!BK14</f>
        <v>0</v>
      </c>
      <c r="BJ18" s="49">
        <f t="shared" si="8"/>
        <v>77820376.018399999</v>
      </c>
      <c r="BK18" s="49">
        <f t="shared" si="9"/>
        <v>450525142.14341003</v>
      </c>
      <c r="BL18" s="49">
        <f>$BO$9+SUMPRODUCT($D$10:D18,$BK$10:BK18)</f>
        <v>5626306542.636673</v>
      </c>
      <c r="BM18" s="50">
        <f t="shared" si="10"/>
        <v>5.5</v>
      </c>
      <c r="BN18" s="49">
        <f t="shared" si="14"/>
        <v>451418676.34252</v>
      </c>
      <c r="BO18" s="51">
        <f t="shared" si="11"/>
        <v>9109556115.6225796</v>
      </c>
      <c r="BP18" s="89">
        <f t="shared" si="15"/>
        <v>47786315.833258644</v>
      </c>
      <c r="BQ18" s="89">
        <f t="shared" si="16"/>
        <v>406183684.58269846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2">
        <f t="shared" si="12"/>
        <v>10</v>
      </c>
      <c r="B19" s="72">
        <f t="shared" si="13"/>
        <v>2025</v>
      </c>
      <c r="C19" s="48">
        <f>'2016CV PREV GA00394601000126'!E15</f>
        <v>5.5</v>
      </c>
      <c r="D19" s="49">
        <f t="shared" si="17"/>
        <v>0.58542000000000005</v>
      </c>
      <c r="E19" s="48">
        <f>'2016CV PREV GA00394601000126'!G15</f>
        <v>2259564142.3299999</v>
      </c>
      <c r="F19" s="49">
        <f t="shared" si="0"/>
        <v>86045.54</v>
      </c>
      <c r="G19" s="48">
        <f>'2016CV PREV GA00394601000126'!I15</f>
        <v>86045.54</v>
      </c>
      <c r="H19" s="48">
        <f>'2016CV PREV GA00394601000126'!J15</f>
        <v>0</v>
      </c>
      <c r="I19" s="48">
        <f>'2016CV PREV GA00394601000126'!K15</f>
        <v>0</v>
      </c>
      <c r="J19" s="48">
        <f>'2016CV PREV GA00394601000126'!L15</f>
        <v>0</v>
      </c>
      <c r="K19" s="48">
        <f>'2016CV PREV GA00394601000126'!M15</f>
        <v>11010.34</v>
      </c>
      <c r="L19" s="48">
        <f>'2016CV PREV GA00394601000126'!N15</f>
        <v>130003.42</v>
      </c>
      <c r="M19" s="49">
        <f t="shared" si="1"/>
        <v>268436220.10908997</v>
      </c>
      <c r="N19" s="48">
        <f>'2016CV PREV GA00394601000126'!P15</f>
        <v>268436220.10908997</v>
      </c>
      <c r="O19" s="48">
        <f>'2016CV PREV GA00394601000126'!Q15</f>
        <v>0</v>
      </c>
      <c r="P19" s="48">
        <f>'2016CV PREV GA00394601000126'!R15</f>
        <v>0</v>
      </c>
      <c r="Q19" s="48">
        <f>'2016CV PREV GA00394601000126'!S15</f>
        <v>0</v>
      </c>
      <c r="R19" s="48">
        <f>'2016CV PREV GA00394601000126'!T15</f>
        <v>0</v>
      </c>
      <c r="S19" s="48">
        <f>'2016CV PREV GA00394601000126'!U15</f>
        <v>0</v>
      </c>
      <c r="T19" s="48">
        <f>'2016CV PREV GA00394601000126'!V15</f>
        <v>0</v>
      </c>
      <c r="U19" s="49">
        <f t="shared" si="2"/>
        <v>248552055.65656999</v>
      </c>
      <c r="V19" s="48">
        <f>'2016CV PREV GA00394601000126'!X15</f>
        <v>248552055.65656999</v>
      </c>
      <c r="W19" s="48">
        <f>'2016CV PREV GA00394601000126'!Y15</f>
        <v>0</v>
      </c>
      <c r="X19" s="48">
        <f>'2016CV PREV GA00394601000126'!Z15</f>
        <v>0</v>
      </c>
      <c r="Y19" s="48">
        <f>'2016CV PREV GA00394601000126'!AA15</f>
        <v>0</v>
      </c>
      <c r="Z19" s="48">
        <f>'2016CV PREV GA00394601000126'!AB15</f>
        <v>0</v>
      </c>
      <c r="AA19" s="48">
        <f>'2016CV PREV GA00394601000126'!AC15</f>
        <v>0</v>
      </c>
      <c r="AB19" s="48">
        <f>'2016CV PREV GA00394601000126'!AD15</f>
        <v>0</v>
      </c>
      <c r="AC19" s="49">
        <f t="shared" si="3"/>
        <v>2967908.39286</v>
      </c>
      <c r="AD19" s="48">
        <f>'2016CV PREV GA00394601000126'!AF15</f>
        <v>2967908.39286</v>
      </c>
      <c r="AE19" s="48">
        <f>'2016CV PREV GA00394601000126'!AG15</f>
        <v>0</v>
      </c>
      <c r="AF19" s="48">
        <f>'2016CV PREV GA00394601000126'!AH15</f>
        <v>0</v>
      </c>
      <c r="AG19" s="48">
        <f>'2016CV PREV GA00394601000126'!AI15</f>
        <v>0</v>
      </c>
      <c r="AH19" s="49">
        <f t="shared" si="4"/>
        <v>88267.628960000002</v>
      </c>
      <c r="AI19" s="48">
        <f>'2016CV PREV GA00394601000126'!AK15</f>
        <v>88267.628960000002</v>
      </c>
      <c r="AJ19" s="48">
        <f>'2016CV PREV GA00394601000126'!AL15</f>
        <v>0</v>
      </c>
      <c r="AK19" s="48">
        <f>'2016CV PREV GA00394601000126'!AM15</f>
        <v>0</v>
      </c>
      <c r="AL19" s="48">
        <f>'2016CV PREV GA00394601000126'!AN15</f>
        <v>0</v>
      </c>
      <c r="AM19" s="48">
        <f>'2016CV PREV GA00394601000126'!AO15</f>
        <v>0</v>
      </c>
      <c r="AN19" s="48">
        <f>'2016CV PREV GA00394601000126'!AP15</f>
        <v>3292038.57</v>
      </c>
      <c r="AO19" s="48">
        <f>'2016CV PREV GA00394601000126'!AQ15</f>
        <v>0</v>
      </c>
      <c r="AP19" s="48">
        <f>'2016CV PREV GA00394601000126'!AR15</f>
        <v>0</v>
      </c>
      <c r="AQ19" s="48">
        <f>'2016CV PREV GA00394601000126'!AS15</f>
        <v>0</v>
      </c>
      <c r="AR19" s="49">
        <f t="shared" si="5"/>
        <v>523563549.65748</v>
      </c>
      <c r="AS19" s="49">
        <f t="shared" si="6"/>
        <v>3735730.42</v>
      </c>
      <c r="AT19" s="48">
        <f>'2016CV PREV GA00394601000126'!AV15</f>
        <v>2542573.5499999998</v>
      </c>
      <c r="AU19" s="48">
        <f>'2016CV PREV GA00394601000126'!AW15</f>
        <v>0</v>
      </c>
      <c r="AV19" s="48">
        <f>'2016CV PREV GA00394601000126'!AX15</f>
        <v>0</v>
      </c>
      <c r="AW19" s="48">
        <f>'2016CV PREV GA00394601000126'!AY15</f>
        <v>0</v>
      </c>
      <c r="AX19" s="48">
        <f>'2016CV PREV GA00394601000126'!AZ15</f>
        <v>1193156.8700000001</v>
      </c>
      <c r="AY19" s="48">
        <f>'2016CV PREV GA00394601000126'!BA15</f>
        <v>0</v>
      </c>
      <c r="AZ19" s="49">
        <f t="shared" si="7"/>
        <v>94598809.607069999</v>
      </c>
      <c r="BA19" s="48">
        <f>'2016CV PREV GA00394601000126'!BC15</f>
        <v>92414987.459999993</v>
      </c>
      <c r="BB19" s="48">
        <f>'2016CV PREV GA00394601000126'!BD15</f>
        <v>0</v>
      </c>
      <c r="BC19" s="48">
        <f>'2016CV PREV GA00394601000126'!BE15</f>
        <v>0</v>
      </c>
      <c r="BD19" s="48">
        <f>'2016CV PREV GA00394601000126'!BF15</f>
        <v>0</v>
      </c>
      <c r="BE19" s="48">
        <f>'2016CV PREV GA00394601000126'!BG15</f>
        <v>0</v>
      </c>
      <c r="BF19" s="48">
        <f>'2016CV PREV GA00394601000126'!BH15</f>
        <v>2183822.1470699999</v>
      </c>
      <c r="BG19" s="48">
        <f>'2016CV PREV GA00394601000126'!BI15</f>
        <v>0</v>
      </c>
      <c r="BH19" s="48">
        <f>'2016CV PREV GA00394601000126'!BJ15</f>
        <v>0</v>
      </c>
      <c r="BI19" s="48">
        <f>'2016CV PREV GA00394601000126'!BK15</f>
        <v>0</v>
      </c>
      <c r="BJ19" s="49">
        <f t="shared" si="8"/>
        <v>98334540.027070001</v>
      </c>
      <c r="BK19" s="49">
        <f t="shared" si="9"/>
        <v>425229009.63041002</v>
      </c>
      <c r="BL19" s="49">
        <f>$BO$9+SUMPRODUCT($D$10:D19,$BK$10:BK19)</f>
        <v>5875244109.4545078</v>
      </c>
      <c r="BM19" s="50">
        <f t="shared" si="10"/>
        <v>5.5</v>
      </c>
      <c r="BN19" s="49">
        <f t="shared" si="14"/>
        <v>501025586.35924</v>
      </c>
      <c r="BO19" s="51">
        <f t="shared" si="11"/>
        <v>10035810711.6122</v>
      </c>
      <c r="BP19" s="89">
        <f t="shared" si="15"/>
        <v>57233895.038085185</v>
      </c>
      <c r="BQ19" s="89">
        <f t="shared" si="16"/>
        <v>543722002.86180925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2">
        <f t="shared" si="12"/>
        <v>11</v>
      </c>
      <c r="B20" s="72">
        <f t="shared" si="13"/>
        <v>2026</v>
      </c>
      <c r="C20" s="48">
        <f>'2016CV PREV GA00394601000126'!E16</f>
        <v>5.5</v>
      </c>
      <c r="D20" s="49">
        <f t="shared" si="17"/>
        <v>0.55489999999999995</v>
      </c>
      <c r="E20" s="48">
        <f>'2016CV PREV GA00394601000126'!G16</f>
        <v>2224588467.27</v>
      </c>
      <c r="F20" s="49">
        <f t="shared" si="0"/>
        <v>84678.73</v>
      </c>
      <c r="G20" s="48">
        <f>'2016CV PREV GA00394601000126'!I16</f>
        <v>84678.73</v>
      </c>
      <c r="H20" s="48">
        <f>'2016CV PREV GA00394601000126'!J16</f>
        <v>0</v>
      </c>
      <c r="I20" s="48">
        <f>'2016CV PREV GA00394601000126'!K16</f>
        <v>0</v>
      </c>
      <c r="J20" s="48">
        <f>'2016CV PREV GA00394601000126'!L16</f>
        <v>0</v>
      </c>
      <c r="K20" s="48">
        <f>'2016CV PREV GA00394601000126'!M16</f>
        <v>10959.42</v>
      </c>
      <c r="L20" s="48">
        <f>'2016CV PREV GA00394601000126'!N16</f>
        <v>128370.97</v>
      </c>
      <c r="M20" s="49">
        <f t="shared" si="1"/>
        <v>264281109.91137001</v>
      </c>
      <c r="N20" s="48">
        <f>'2016CV PREV GA00394601000126'!P16</f>
        <v>264281109.91137001</v>
      </c>
      <c r="O20" s="48">
        <f>'2016CV PREV GA00394601000126'!Q16</f>
        <v>0</v>
      </c>
      <c r="P20" s="48">
        <f>'2016CV PREV GA00394601000126'!R16</f>
        <v>0</v>
      </c>
      <c r="Q20" s="48">
        <f>'2016CV PREV GA00394601000126'!S16</f>
        <v>0</v>
      </c>
      <c r="R20" s="48">
        <f>'2016CV PREV GA00394601000126'!T16</f>
        <v>0</v>
      </c>
      <c r="S20" s="48">
        <f>'2016CV PREV GA00394601000126'!U16</f>
        <v>0</v>
      </c>
      <c r="T20" s="48">
        <f>'2016CV PREV GA00394601000126'!V16</f>
        <v>0</v>
      </c>
      <c r="U20" s="49">
        <f t="shared" si="2"/>
        <v>244704731.39941999</v>
      </c>
      <c r="V20" s="48">
        <f>'2016CV PREV GA00394601000126'!X16</f>
        <v>244704731.39941999</v>
      </c>
      <c r="W20" s="48">
        <f>'2016CV PREV GA00394601000126'!Y16</f>
        <v>0</v>
      </c>
      <c r="X20" s="48">
        <f>'2016CV PREV GA00394601000126'!Z16</f>
        <v>0</v>
      </c>
      <c r="Y20" s="48">
        <f>'2016CV PREV GA00394601000126'!AA16</f>
        <v>0</v>
      </c>
      <c r="Z20" s="48">
        <f>'2016CV PREV GA00394601000126'!AB16</f>
        <v>0</v>
      </c>
      <c r="AA20" s="48">
        <f>'2016CV PREV GA00394601000126'!AC16</f>
        <v>0</v>
      </c>
      <c r="AB20" s="48">
        <f>'2016CV PREV GA00394601000126'!AD16</f>
        <v>0</v>
      </c>
      <c r="AC20" s="49">
        <f t="shared" si="3"/>
        <v>3737292.9902300001</v>
      </c>
      <c r="AD20" s="48">
        <f>'2016CV PREV GA00394601000126'!AF16</f>
        <v>3737292.9902300001</v>
      </c>
      <c r="AE20" s="48">
        <f>'2016CV PREV GA00394601000126'!AG16</f>
        <v>0</v>
      </c>
      <c r="AF20" s="48">
        <f>'2016CV PREV GA00394601000126'!AH16</f>
        <v>0</v>
      </c>
      <c r="AG20" s="48">
        <f>'2016CV PREV GA00394601000126'!AI16</f>
        <v>0</v>
      </c>
      <c r="AH20" s="49">
        <f t="shared" si="4"/>
        <v>121662.88696</v>
      </c>
      <c r="AI20" s="48">
        <f>'2016CV PREV GA00394601000126'!AK16</f>
        <v>121662.88696</v>
      </c>
      <c r="AJ20" s="48">
        <f>'2016CV PREV GA00394601000126'!AL16</f>
        <v>0</v>
      </c>
      <c r="AK20" s="48">
        <f>'2016CV PREV GA00394601000126'!AM16</f>
        <v>0</v>
      </c>
      <c r="AL20" s="48">
        <f>'2016CV PREV GA00394601000126'!AN16</f>
        <v>0</v>
      </c>
      <c r="AM20" s="48">
        <f>'2016CV PREV GA00394601000126'!AO16</f>
        <v>0</v>
      </c>
      <c r="AN20" s="48">
        <f>'2016CV PREV GA00394601000126'!AP16</f>
        <v>4263917.07</v>
      </c>
      <c r="AO20" s="48">
        <f>'2016CV PREV GA00394601000126'!AQ16</f>
        <v>0</v>
      </c>
      <c r="AP20" s="48">
        <f>'2016CV PREV GA00394601000126'!AR16</f>
        <v>0</v>
      </c>
      <c r="AQ20" s="48">
        <f>'2016CV PREV GA00394601000126'!AS16</f>
        <v>0</v>
      </c>
      <c r="AR20" s="49">
        <f t="shared" si="5"/>
        <v>517332723.37797999</v>
      </c>
      <c r="AS20" s="49">
        <f t="shared" si="6"/>
        <v>3688821.09</v>
      </c>
      <c r="AT20" s="48">
        <f>'2016CV PREV GA00394601000126'!AV16</f>
        <v>2501448.56</v>
      </c>
      <c r="AU20" s="48">
        <f>'2016CV PREV GA00394601000126'!AW16</f>
        <v>0</v>
      </c>
      <c r="AV20" s="48">
        <f>'2016CV PREV GA00394601000126'!AX16</f>
        <v>0</v>
      </c>
      <c r="AW20" s="48">
        <f>'2016CV PREV GA00394601000126'!AY16</f>
        <v>0</v>
      </c>
      <c r="AX20" s="48">
        <f>'2016CV PREV GA00394601000126'!AZ16</f>
        <v>1187372.53</v>
      </c>
      <c r="AY20" s="48">
        <f>'2016CV PREV GA00394601000126'!BA16</f>
        <v>0</v>
      </c>
      <c r="AZ20" s="49">
        <f t="shared" si="7"/>
        <v>122526352.60849001</v>
      </c>
      <c r="BA20" s="48">
        <f>'2016CV PREV GA00394601000126'!BC16</f>
        <v>119417116.39</v>
      </c>
      <c r="BB20" s="48">
        <f>'2016CV PREV GA00394601000126'!BD16</f>
        <v>0</v>
      </c>
      <c r="BC20" s="48">
        <f>'2016CV PREV GA00394601000126'!BE16</f>
        <v>0</v>
      </c>
      <c r="BD20" s="48">
        <f>'2016CV PREV GA00394601000126'!BF16</f>
        <v>0</v>
      </c>
      <c r="BE20" s="48">
        <f>'2016CV PREV GA00394601000126'!BG16</f>
        <v>0</v>
      </c>
      <c r="BF20" s="48">
        <f>'2016CV PREV GA00394601000126'!BH16</f>
        <v>3109236.2184899999</v>
      </c>
      <c r="BG20" s="48">
        <f>'2016CV PREV GA00394601000126'!BI16</f>
        <v>0</v>
      </c>
      <c r="BH20" s="48">
        <f>'2016CV PREV GA00394601000126'!BJ16</f>
        <v>0</v>
      </c>
      <c r="BI20" s="48">
        <f>'2016CV PREV GA00394601000126'!BK16</f>
        <v>0</v>
      </c>
      <c r="BJ20" s="49">
        <f t="shared" si="8"/>
        <v>126215173.69848999</v>
      </c>
      <c r="BK20" s="49">
        <f t="shared" si="9"/>
        <v>391117549.67948997</v>
      </c>
      <c r="BL20" s="49">
        <f>$BO$9+SUMPRODUCT($D$10:D20,$BK$10:BK20)</f>
        <v>6092275237.771657</v>
      </c>
      <c r="BM20" s="50">
        <f t="shared" si="10"/>
        <v>5.5</v>
      </c>
      <c r="BN20" s="49">
        <f t="shared" si="14"/>
        <v>551969589.13866997</v>
      </c>
      <c r="BO20" s="51">
        <f t="shared" si="11"/>
        <v>10978897850.430401</v>
      </c>
      <c r="BP20" s="89">
        <f t="shared" si="15"/>
        <v>69684409.5317581</v>
      </c>
      <c r="BQ20" s="89">
        <f t="shared" si="16"/>
        <v>731686300.08346009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2">
        <f t="shared" si="12"/>
        <v>12</v>
      </c>
      <c r="B21" s="72">
        <f t="shared" si="13"/>
        <v>2027</v>
      </c>
      <c r="C21" s="48">
        <f>'2016CV PREV GA00394601000126'!E17</f>
        <v>5.5</v>
      </c>
      <c r="D21" s="49">
        <f t="shared" si="17"/>
        <v>0.52597000000000005</v>
      </c>
      <c r="E21" s="48">
        <f>'2016CV PREV GA00394601000126'!G17</f>
        <v>2193806912.9699998</v>
      </c>
      <c r="F21" s="49">
        <f t="shared" si="0"/>
        <v>83106.09</v>
      </c>
      <c r="G21" s="48">
        <f>'2016CV PREV GA00394601000126'!I17</f>
        <v>83106.09</v>
      </c>
      <c r="H21" s="48">
        <f>'2016CV PREV GA00394601000126'!J17</f>
        <v>0</v>
      </c>
      <c r="I21" s="48">
        <f>'2016CV PREV GA00394601000126'!K17</f>
        <v>0</v>
      </c>
      <c r="J21" s="48">
        <f>'2016CV PREV GA00394601000126'!L17</f>
        <v>0</v>
      </c>
      <c r="K21" s="48">
        <f>'2016CV PREV GA00394601000126'!M17</f>
        <v>10904.8</v>
      </c>
      <c r="L21" s="48">
        <f>'2016CV PREV GA00394601000126'!N17</f>
        <v>126563.67</v>
      </c>
      <c r="M21" s="49">
        <f t="shared" si="1"/>
        <v>260624261.26054001</v>
      </c>
      <c r="N21" s="48">
        <f>'2016CV PREV GA00394601000126'!P17</f>
        <v>260624261.26054001</v>
      </c>
      <c r="O21" s="48">
        <f>'2016CV PREV GA00394601000126'!Q17</f>
        <v>0</v>
      </c>
      <c r="P21" s="48">
        <f>'2016CV PREV GA00394601000126'!R17</f>
        <v>0</v>
      </c>
      <c r="Q21" s="48">
        <f>'2016CV PREV GA00394601000126'!S17</f>
        <v>0</v>
      </c>
      <c r="R21" s="48">
        <f>'2016CV PREV GA00394601000126'!T17</f>
        <v>0</v>
      </c>
      <c r="S21" s="48">
        <f>'2016CV PREV GA00394601000126'!U17</f>
        <v>0</v>
      </c>
      <c r="T21" s="48">
        <f>'2016CV PREV GA00394601000126'!V17</f>
        <v>0</v>
      </c>
      <c r="U21" s="49">
        <f t="shared" si="2"/>
        <v>241318760.42642999</v>
      </c>
      <c r="V21" s="48">
        <f>'2016CV PREV GA00394601000126'!X17</f>
        <v>241318760.42642999</v>
      </c>
      <c r="W21" s="48">
        <f>'2016CV PREV GA00394601000126'!Y17</f>
        <v>0</v>
      </c>
      <c r="X21" s="48">
        <f>'2016CV PREV GA00394601000126'!Z17</f>
        <v>0</v>
      </c>
      <c r="Y21" s="48">
        <f>'2016CV PREV GA00394601000126'!AA17</f>
        <v>0</v>
      </c>
      <c r="Z21" s="48">
        <f>'2016CV PREV GA00394601000126'!AB17</f>
        <v>0</v>
      </c>
      <c r="AA21" s="48">
        <f>'2016CV PREV GA00394601000126'!AC17</f>
        <v>0</v>
      </c>
      <c r="AB21" s="48">
        <f>'2016CV PREV GA00394601000126'!AD17</f>
        <v>0</v>
      </c>
      <c r="AC21" s="49">
        <f t="shared" si="3"/>
        <v>4387956.9636700004</v>
      </c>
      <c r="AD21" s="48">
        <f>'2016CV PREV GA00394601000126'!AF17</f>
        <v>4387956.9636700004</v>
      </c>
      <c r="AE21" s="48">
        <f>'2016CV PREV GA00394601000126'!AG17</f>
        <v>0</v>
      </c>
      <c r="AF21" s="48">
        <f>'2016CV PREV GA00394601000126'!AH17</f>
        <v>0</v>
      </c>
      <c r="AG21" s="48">
        <f>'2016CV PREV GA00394601000126'!AI17</f>
        <v>0</v>
      </c>
      <c r="AH21" s="49">
        <f t="shared" si="4"/>
        <v>163720.69607000001</v>
      </c>
      <c r="AI21" s="48">
        <f>'2016CV PREV GA00394601000126'!AK17</f>
        <v>163720.69607000001</v>
      </c>
      <c r="AJ21" s="48">
        <f>'2016CV PREV GA00394601000126'!AL17</f>
        <v>0</v>
      </c>
      <c r="AK21" s="48">
        <f>'2016CV PREV GA00394601000126'!AM17</f>
        <v>0</v>
      </c>
      <c r="AL21" s="48">
        <f>'2016CV PREV GA00394601000126'!AN17</f>
        <v>0</v>
      </c>
      <c r="AM21" s="48">
        <f>'2016CV PREV GA00394601000126'!AO17</f>
        <v>0</v>
      </c>
      <c r="AN21" s="48">
        <f>'2016CV PREV GA00394601000126'!AP17</f>
        <v>5066397.53</v>
      </c>
      <c r="AO21" s="48">
        <f>'2016CV PREV GA00394601000126'!AQ17</f>
        <v>0</v>
      </c>
      <c r="AP21" s="48">
        <f>'2016CV PREV GA00394601000126'!AR17</f>
        <v>0</v>
      </c>
      <c r="AQ21" s="48">
        <f>'2016CV PREV GA00394601000126'!AS17</f>
        <v>0</v>
      </c>
      <c r="AR21" s="49">
        <f t="shared" si="5"/>
        <v>511781671.43671</v>
      </c>
      <c r="AS21" s="49">
        <f t="shared" si="6"/>
        <v>3636887.13</v>
      </c>
      <c r="AT21" s="48">
        <f>'2016CV PREV GA00394601000126'!AV17</f>
        <v>2455810.2599999998</v>
      </c>
      <c r="AU21" s="48">
        <f>'2016CV PREV GA00394601000126'!AW17</f>
        <v>0</v>
      </c>
      <c r="AV21" s="48">
        <f>'2016CV PREV GA00394601000126'!AX17</f>
        <v>0</v>
      </c>
      <c r="AW21" s="48">
        <f>'2016CV PREV GA00394601000126'!AY17</f>
        <v>0</v>
      </c>
      <c r="AX21" s="48">
        <f>'2016CV PREV GA00394601000126'!AZ17</f>
        <v>1181076.8700000001</v>
      </c>
      <c r="AY21" s="48">
        <f>'2016CV PREV GA00394601000126'!BA17</f>
        <v>0</v>
      </c>
      <c r="AZ21" s="49">
        <f t="shared" si="7"/>
        <v>145586135.96628001</v>
      </c>
      <c r="BA21" s="48">
        <f>'2016CV PREV GA00394601000126'!BC17</f>
        <v>141274266.86000001</v>
      </c>
      <c r="BB21" s="48">
        <f>'2016CV PREV GA00394601000126'!BD17</f>
        <v>0</v>
      </c>
      <c r="BC21" s="48">
        <f>'2016CV PREV GA00394601000126'!BE17</f>
        <v>0</v>
      </c>
      <c r="BD21" s="48">
        <f>'2016CV PREV GA00394601000126'!BF17</f>
        <v>0</v>
      </c>
      <c r="BE21" s="48">
        <f>'2016CV PREV GA00394601000126'!BG17</f>
        <v>0</v>
      </c>
      <c r="BF21" s="48">
        <f>'2016CV PREV GA00394601000126'!BH17</f>
        <v>4311869.1062799999</v>
      </c>
      <c r="BG21" s="48">
        <f>'2016CV PREV GA00394601000126'!BI17</f>
        <v>0</v>
      </c>
      <c r="BH21" s="48">
        <f>'2016CV PREV GA00394601000126'!BJ17</f>
        <v>0</v>
      </c>
      <c r="BI21" s="48">
        <f>'2016CV PREV GA00394601000126'!BK17</f>
        <v>0</v>
      </c>
      <c r="BJ21" s="49">
        <f t="shared" si="8"/>
        <v>149223023.09628001</v>
      </c>
      <c r="BK21" s="49">
        <f t="shared" si="9"/>
        <v>362558648.34043002</v>
      </c>
      <c r="BL21" s="49">
        <f>$BO$9+SUMPRODUCT($D$10:D21,$BK$10:BK21)</f>
        <v>6282970210.0392723</v>
      </c>
      <c r="BM21" s="50">
        <f t="shared" si="10"/>
        <v>5.5</v>
      </c>
      <c r="BN21" s="49">
        <f t="shared" si="14"/>
        <v>603839381.77366996</v>
      </c>
      <c r="BO21" s="51">
        <f t="shared" si="11"/>
        <v>11945295880.5445</v>
      </c>
      <c r="BP21" s="89">
        <f t="shared" si="15"/>
        <v>78108253.657204345</v>
      </c>
      <c r="BQ21" s="89">
        <f t="shared" si="16"/>
        <v>898244917.05785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2">
        <f t="shared" si="12"/>
        <v>13</v>
      </c>
      <c r="B22" s="72">
        <f t="shared" si="13"/>
        <v>2028</v>
      </c>
      <c r="C22" s="48">
        <f>'2016CV PREV GA00394601000126'!E18</f>
        <v>5.5</v>
      </c>
      <c r="D22" s="49">
        <f t="shared" si="17"/>
        <v>0.49854999999999999</v>
      </c>
      <c r="E22" s="48">
        <f>'2016CV PREV GA00394601000126'!G18</f>
        <v>2162492611.8400002</v>
      </c>
      <c r="F22" s="49">
        <f t="shared" si="0"/>
        <v>81318.080000000002</v>
      </c>
      <c r="G22" s="48">
        <f>'2016CV PREV GA00394601000126'!I18</f>
        <v>81318.080000000002</v>
      </c>
      <c r="H22" s="48">
        <f>'2016CV PREV GA00394601000126'!J18</f>
        <v>0</v>
      </c>
      <c r="I22" s="48">
        <f>'2016CV PREV GA00394601000126'!K18</f>
        <v>0</v>
      </c>
      <c r="J22" s="48">
        <f>'2016CV PREV GA00394601000126'!L18</f>
        <v>0</v>
      </c>
      <c r="K22" s="48">
        <f>'2016CV PREV GA00394601000126'!M18</f>
        <v>10845.93</v>
      </c>
      <c r="L22" s="48">
        <f>'2016CV PREV GA00394601000126'!N18</f>
        <v>124577.62</v>
      </c>
      <c r="M22" s="49">
        <f t="shared" si="1"/>
        <v>256904122.287</v>
      </c>
      <c r="N22" s="48">
        <f>'2016CV PREV GA00394601000126'!P18</f>
        <v>256904122.287</v>
      </c>
      <c r="O22" s="48">
        <f>'2016CV PREV GA00394601000126'!Q18</f>
        <v>0</v>
      </c>
      <c r="P22" s="48">
        <f>'2016CV PREV GA00394601000126'!R18</f>
        <v>0</v>
      </c>
      <c r="Q22" s="48">
        <f>'2016CV PREV GA00394601000126'!S18</f>
        <v>0</v>
      </c>
      <c r="R22" s="48">
        <f>'2016CV PREV GA00394601000126'!T18</f>
        <v>0</v>
      </c>
      <c r="S22" s="48">
        <f>'2016CV PREV GA00394601000126'!U18</f>
        <v>0</v>
      </c>
      <c r="T22" s="48">
        <f>'2016CV PREV GA00394601000126'!V18</f>
        <v>0</v>
      </c>
      <c r="U22" s="49">
        <f t="shared" si="2"/>
        <v>237874187.30278</v>
      </c>
      <c r="V22" s="48">
        <f>'2016CV PREV GA00394601000126'!X18</f>
        <v>237874187.30278</v>
      </c>
      <c r="W22" s="48">
        <f>'2016CV PREV GA00394601000126'!Y18</f>
        <v>0</v>
      </c>
      <c r="X22" s="48">
        <f>'2016CV PREV GA00394601000126'!Z18</f>
        <v>0</v>
      </c>
      <c r="Y22" s="48">
        <f>'2016CV PREV GA00394601000126'!AA18</f>
        <v>0</v>
      </c>
      <c r="Z22" s="48">
        <f>'2016CV PREV GA00394601000126'!AB18</f>
        <v>0</v>
      </c>
      <c r="AA22" s="48">
        <f>'2016CV PREV GA00394601000126'!AC18</f>
        <v>0</v>
      </c>
      <c r="AB22" s="48">
        <f>'2016CV PREV GA00394601000126'!AD18</f>
        <v>0</v>
      </c>
      <c r="AC22" s="49">
        <f t="shared" si="3"/>
        <v>5040136.9457099997</v>
      </c>
      <c r="AD22" s="48">
        <f>'2016CV PREV GA00394601000126'!AF18</f>
        <v>5040136.9457099997</v>
      </c>
      <c r="AE22" s="48">
        <f>'2016CV PREV GA00394601000126'!AG18</f>
        <v>0</v>
      </c>
      <c r="AF22" s="48">
        <f>'2016CV PREV GA00394601000126'!AH18</f>
        <v>0</v>
      </c>
      <c r="AG22" s="48">
        <f>'2016CV PREV GA00394601000126'!AI18</f>
        <v>0</v>
      </c>
      <c r="AH22" s="49">
        <f t="shared" si="4"/>
        <v>213258.45697</v>
      </c>
      <c r="AI22" s="48">
        <f>'2016CV PREV GA00394601000126'!AK18</f>
        <v>213258.45697</v>
      </c>
      <c r="AJ22" s="48">
        <f>'2016CV PREV GA00394601000126'!AL18</f>
        <v>0</v>
      </c>
      <c r="AK22" s="48">
        <f>'2016CV PREV GA00394601000126'!AM18</f>
        <v>0</v>
      </c>
      <c r="AL22" s="48">
        <f>'2016CV PREV GA00394601000126'!AN18</f>
        <v>0</v>
      </c>
      <c r="AM22" s="48">
        <f>'2016CV PREV GA00394601000126'!AO18</f>
        <v>0</v>
      </c>
      <c r="AN22" s="48">
        <f>'2016CV PREV GA00394601000126'!AP18</f>
        <v>5857395.8600000003</v>
      </c>
      <c r="AO22" s="48">
        <f>'2016CV PREV GA00394601000126'!AQ18</f>
        <v>0</v>
      </c>
      <c r="AP22" s="48">
        <f>'2016CV PREV GA00394601000126'!AR18</f>
        <v>0</v>
      </c>
      <c r="AQ22" s="48">
        <f>'2016CV PREV GA00394601000126'!AS18</f>
        <v>0</v>
      </c>
      <c r="AR22" s="49">
        <f t="shared" si="5"/>
        <v>506105842.48246002</v>
      </c>
      <c r="AS22" s="49">
        <f t="shared" si="6"/>
        <v>3579816.72</v>
      </c>
      <c r="AT22" s="48">
        <f>'2016CV PREV GA00394601000126'!AV18</f>
        <v>2405594.5299999998</v>
      </c>
      <c r="AU22" s="48">
        <f>'2016CV PREV GA00394601000126'!AW18</f>
        <v>0</v>
      </c>
      <c r="AV22" s="48">
        <f>'2016CV PREV GA00394601000126'!AX18</f>
        <v>0</v>
      </c>
      <c r="AW22" s="48">
        <f>'2016CV PREV GA00394601000126'!AY18</f>
        <v>0</v>
      </c>
      <c r="AX22" s="48">
        <f>'2016CV PREV GA00394601000126'!AZ18</f>
        <v>1174222.19</v>
      </c>
      <c r="AY22" s="48">
        <f>'2016CV PREV GA00394601000126'!BA18</f>
        <v>0</v>
      </c>
      <c r="AZ22" s="49">
        <f t="shared" si="7"/>
        <v>168315972.90432999</v>
      </c>
      <c r="BA22" s="48">
        <f>'2016CV PREV GA00394601000126'!BC18</f>
        <v>162572800.19999999</v>
      </c>
      <c r="BB22" s="48">
        <f>'2016CV PREV GA00394601000126'!BD18</f>
        <v>0</v>
      </c>
      <c r="BC22" s="48">
        <f>'2016CV PREV GA00394601000126'!BE18</f>
        <v>0</v>
      </c>
      <c r="BD22" s="48">
        <f>'2016CV PREV GA00394601000126'!BF18</f>
        <v>0</v>
      </c>
      <c r="BE22" s="48">
        <f>'2016CV PREV GA00394601000126'!BG18</f>
        <v>0</v>
      </c>
      <c r="BF22" s="48">
        <f>'2016CV PREV GA00394601000126'!BH18</f>
        <v>5743172.7043300001</v>
      </c>
      <c r="BG22" s="48">
        <f>'2016CV PREV GA00394601000126'!BI18</f>
        <v>0</v>
      </c>
      <c r="BH22" s="48">
        <f>'2016CV PREV GA00394601000126'!BJ18</f>
        <v>0</v>
      </c>
      <c r="BI22" s="48">
        <f>'2016CV PREV GA00394601000126'!BK18</f>
        <v>0</v>
      </c>
      <c r="BJ22" s="49">
        <f t="shared" si="8"/>
        <v>171895789.62433001</v>
      </c>
      <c r="BK22" s="49">
        <f t="shared" si="9"/>
        <v>334210052.85812998</v>
      </c>
      <c r="BL22" s="49">
        <f>$BO$9+SUMPRODUCT($D$10:D22,$BK$10:BK22)</f>
        <v>6449590631.8916931</v>
      </c>
      <c r="BM22" s="50">
        <f t="shared" si="10"/>
        <v>5.5</v>
      </c>
      <c r="BN22" s="49">
        <f t="shared" si="14"/>
        <v>656991273.42995</v>
      </c>
      <c r="BO22" s="51">
        <f t="shared" si="11"/>
        <v>12936497206.8326</v>
      </c>
      <c r="BP22" s="89">
        <f t="shared" si="15"/>
        <v>85288306.664442614</v>
      </c>
      <c r="BQ22" s="89">
        <f t="shared" si="16"/>
        <v>1066103833.3055327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2">
        <f t="shared" si="12"/>
        <v>14</v>
      </c>
      <c r="B23" s="72">
        <f t="shared" si="13"/>
        <v>2029</v>
      </c>
      <c r="C23" s="48">
        <f>'2016CV PREV GA00394601000126'!E19</f>
        <v>5.5</v>
      </c>
      <c r="D23" s="49">
        <f t="shared" si="17"/>
        <v>0.47255999999999998</v>
      </c>
      <c r="E23" s="48">
        <f>'2016CV PREV GA00394601000126'!G19</f>
        <v>2124597526.1900001</v>
      </c>
      <c r="F23" s="49">
        <f t="shared" si="0"/>
        <v>79309.09</v>
      </c>
      <c r="G23" s="48">
        <f>'2016CV PREV GA00394601000126'!I19</f>
        <v>79309.09</v>
      </c>
      <c r="H23" s="48">
        <f>'2016CV PREV GA00394601000126'!J19</f>
        <v>0</v>
      </c>
      <c r="I23" s="48">
        <f>'2016CV PREV GA00394601000126'!K19</f>
        <v>0</v>
      </c>
      <c r="J23" s="48">
        <f>'2016CV PREV GA00394601000126'!L19</f>
        <v>0</v>
      </c>
      <c r="K23" s="48">
        <f>'2016CV PREV GA00394601000126'!M19</f>
        <v>10782.18</v>
      </c>
      <c r="L23" s="48">
        <f>'2016CV PREV GA00394601000126'!N19</f>
        <v>122412.2</v>
      </c>
      <c r="M23" s="49">
        <f t="shared" si="1"/>
        <v>252402186.11148</v>
      </c>
      <c r="N23" s="48">
        <f>'2016CV PREV GA00394601000126'!P19</f>
        <v>252402186.11148</v>
      </c>
      <c r="O23" s="48">
        <f>'2016CV PREV GA00394601000126'!Q19</f>
        <v>0</v>
      </c>
      <c r="P23" s="48">
        <f>'2016CV PREV GA00394601000126'!R19</f>
        <v>0</v>
      </c>
      <c r="Q23" s="48">
        <f>'2016CV PREV GA00394601000126'!S19</f>
        <v>0</v>
      </c>
      <c r="R23" s="48">
        <f>'2016CV PREV GA00394601000126'!T19</f>
        <v>0</v>
      </c>
      <c r="S23" s="48">
        <f>'2016CV PREV GA00394601000126'!U19</f>
        <v>0</v>
      </c>
      <c r="T23" s="48">
        <f>'2016CV PREV GA00394601000126'!V19</f>
        <v>0</v>
      </c>
      <c r="U23" s="49">
        <f t="shared" si="2"/>
        <v>233705727.88100001</v>
      </c>
      <c r="V23" s="48">
        <f>'2016CV PREV GA00394601000126'!X19</f>
        <v>233705727.88100001</v>
      </c>
      <c r="W23" s="48">
        <f>'2016CV PREV GA00394601000126'!Y19</f>
        <v>0</v>
      </c>
      <c r="X23" s="48">
        <f>'2016CV PREV GA00394601000126'!Z19</f>
        <v>0</v>
      </c>
      <c r="Y23" s="48">
        <f>'2016CV PREV GA00394601000126'!AA19</f>
        <v>0</v>
      </c>
      <c r="Z23" s="48">
        <f>'2016CV PREV GA00394601000126'!AB19</f>
        <v>0</v>
      </c>
      <c r="AA23" s="48">
        <f>'2016CV PREV GA00394601000126'!AC19</f>
        <v>0</v>
      </c>
      <c r="AB23" s="48">
        <f>'2016CV PREV GA00394601000126'!AD19</f>
        <v>0</v>
      </c>
      <c r="AC23" s="49">
        <f t="shared" si="3"/>
        <v>5931313.2468800005</v>
      </c>
      <c r="AD23" s="48">
        <f>'2016CV PREV GA00394601000126'!AF19</f>
        <v>5931313.2468800005</v>
      </c>
      <c r="AE23" s="48">
        <f>'2016CV PREV GA00394601000126'!AG19</f>
        <v>0</v>
      </c>
      <c r="AF23" s="48">
        <f>'2016CV PREV GA00394601000126'!AH19</f>
        <v>0</v>
      </c>
      <c r="AG23" s="48">
        <f>'2016CV PREV GA00394601000126'!AI19</f>
        <v>0</v>
      </c>
      <c r="AH23" s="49">
        <f t="shared" si="4"/>
        <v>270823.42947999999</v>
      </c>
      <c r="AI23" s="48">
        <f>'2016CV PREV GA00394601000126'!AK19</f>
        <v>270823.42947999999</v>
      </c>
      <c r="AJ23" s="48">
        <f>'2016CV PREV GA00394601000126'!AL19</f>
        <v>0</v>
      </c>
      <c r="AK23" s="48">
        <f>'2016CV PREV GA00394601000126'!AM19</f>
        <v>0</v>
      </c>
      <c r="AL23" s="48">
        <f>'2016CV PREV GA00394601000126'!AN19</f>
        <v>0</v>
      </c>
      <c r="AM23" s="48">
        <f>'2016CV PREV GA00394601000126'!AO19</f>
        <v>0</v>
      </c>
      <c r="AN23" s="48">
        <f>'2016CV PREV GA00394601000126'!AP19</f>
        <v>6845160.6200000001</v>
      </c>
      <c r="AO23" s="48">
        <f>'2016CV PREV GA00394601000126'!AQ19</f>
        <v>0</v>
      </c>
      <c r="AP23" s="48">
        <f>'2016CV PREV GA00394601000126'!AR19</f>
        <v>0</v>
      </c>
      <c r="AQ23" s="48">
        <f>'2016CV PREV GA00394601000126'!AS19</f>
        <v>0</v>
      </c>
      <c r="AR23" s="49">
        <f t="shared" si="5"/>
        <v>499367714.75884002</v>
      </c>
      <c r="AS23" s="49">
        <f t="shared" si="6"/>
        <v>3517591.87</v>
      </c>
      <c r="AT23" s="48">
        <f>'2016CV PREV GA00394601000126'!AV19</f>
        <v>2350831.41</v>
      </c>
      <c r="AU23" s="48">
        <f>'2016CV PREV GA00394601000126'!AW19</f>
        <v>0</v>
      </c>
      <c r="AV23" s="48">
        <f>'2016CV PREV GA00394601000126'!AX19</f>
        <v>0</v>
      </c>
      <c r="AW23" s="48">
        <f>'2016CV PREV GA00394601000126'!AY19</f>
        <v>0</v>
      </c>
      <c r="AX23" s="48">
        <f>'2016CV PREV GA00394601000126'!AZ19</f>
        <v>1166760.46</v>
      </c>
      <c r="AY23" s="48">
        <f>'2016CV PREV GA00394601000126'!BA19</f>
        <v>0</v>
      </c>
      <c r="AZ23" s="49">
        <f t="shared" si="7"/>
        <v>196700017.80480999</v>
      </c>
      <c r="BA23" s="48">
        <f>'2016CV PREV GA00394601000126'!BC19</f>
        <v>189281991.28999999</v>
      </c>
      <c r="BB23" s="48">
        <f>'2016CV PREV GA00394601000126'!BD19</f>
        <v>0</v>
      </c>
      <c r="BC23" s="48">
        <f>'2016CV PREV GA00394601000126'!BE19</f>
        <v>0</v>
      </c>
      <c r="BD23" s="48">
        <f>'2016CV PREV GA00394601000126'!BF19</f>
        <v>0</v>
      </c>
      <c r="BE23" s="48">
        <f>'2016CV PREV GA00394601000126'!BG19</f>
        <v>0</v>
      </c>
      <c r="BF23" s="48">
        <f>'2016CV PREV GA00394601000126'!BH19</f>
        <v>7418026.5148099996</v>
      </c>
      <c r="BG23" s="48">
        <f>'2016CV PREV GA00394601000126'!BI19</f>
        <v>0</v>
      </c>
      <c r="BH23" s="48">
        <f>'2016CV PREV GA00394601000126'!BJ19</f>
        <v>0</v>
      </c>
      <c r="BI23" s="48">
        <f>'2016CV PREV GA00394601000126'!BK19</f>
        <v>0</v>
      </c>
      <c r="BJ23" s="49">
        <f t="shared" si="8"/>
        <v>200217609.67480999</v>
      </c>
      <c r="BK23" s="49">
        <f t="shared" si="9"/>
        <v>299150105.08402997</v>
      </c>
      <c r="BL23" s="49">
        <f>$BO$9+SUMPRODUCT($D$10:D23,$BK$10:BK23)</f>
        <v>6590957005.5502033</v>
      </c>
      <c r="BM23" s="50">
        <f t="shared" si="10"/>
        <v>5.5</v>
      </c>
      <c r="BN23" s="49">
        <f t="shared" si="14"/>
        <v>711507346.37579</v>
      </c>
      <c r="BO23" s="51">
        <f t="shared" si="11"/>
        <v>13947154658.2924</v>
      </c>
      <c r="BP23" s="89">
        <f t="shared" si="15"/>
        <v>94129651.316852465</v>
      </c>
      <c r="BQ23" s="89">
        <f t="shared" si="16"/>
        <v>1270750292.7775083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2">
        <f t="shared" si="12"/>
        <v>15</v>
      </c>
      <c r="B24" s="72">
        <f t="shared" si="13"/>
        <v>2030</v>
      </c>
      <c r="C24" s="48">
        <f>'2016CV PREV GA00394601000126'!E20</f>
        <v>5.5</v>
      </c>
      <c r="D24" s="49">
        <f t="shared" si="17"/>
        <v>0.44791999999999998</v>
      </c>
      <c r="E24" s="48">
        <f>'2016CV PREV GA00394601000126'!G20</f>
        <v>2080483117.95</v>
      </c>
      <c r="F24" s="49">
        <f t="shared" si="0"/>
        <v>77078.539999999994</v>
      </c>
      <c r="G24" s="48">
        <f>'2016CV PREV GA00394601000126'!I20</f>
        <v>77078.539999999994</v>
      </c>
      <c r="H24" s="48">
        <f>'2016CV PREV GA00394601000126'!J20</f>
        <v>0</v>
      </c>
      <c r="I24" s="48">
        <f>'2016CV PREV GA00394601000126'!K20</f>
        <v>0</v>
      </c>
      <c r="J24" s="48">
        <f>'2016CV PREV GA00394601000126'!L20</f>
        <v>0</v>
      </c>
      <c r="K24" s="48">
        <f>'2016CV PREV GA00394601000126'!M20</f>
        <v>10712.85</v>
      </c>
      <c r="L24" s="48">
        <f>'2016CV PREV GA00394601000126'!N20</f>
        <v>120070.7</v>
      </c>
      <c r="M24" s="49">
        <f t="shared" si="1"/>
        <v>247161394.41249001</v>
      </c>
      <c r="N24" s="48">
        <f>'2016CV PREV GA00394601000126'!P20</f>
        <v>247161394.41249001</v>
      </c>
      <c r="O24" s="48">
        <f>'2016CV PREV GA00394601000126'!Q20</f>
        <v>0</v>
      </c>
      <c r="P24" s="48">
        <f>'2016CV PREV GA00394601000126'!R20</f>
        <v>0</v>
      </c>
      <c r="Q24" s="48">
        <f>'2016CV PREV GA00394601000126'!S20</f>
        <v>0</v>
      </c>
      <c r="R24" s="48">
        <f>'2016CV PREV GA00394601000126'!T20</f>
        <v>0</v>
      </c>
      <c r="S24" s="48">
        <f>'2016CV PREV GA00394601000126'!U20</f>
        <v>0</v>
      </c>
      <c r="T24" s="48">
        <f>'2016CV PREV GA00394601000126'!V20</f>
        <v>0</v>
      </c>
      <c r="U24" s="49">
        <f t="shared" si="2"/>
        <v>228853142.97453001</v>
      </c>
      <c r="V24" s="48">
        <f>'2016CV PREV GA00394601000126'!X20</f>
        <v>228853142.97453001</v>
      </c>
      <c r="W24" s="48">
        <f>'2016CV PREV GA00394601000126'!Y20</f>
        <v>0</v>
      </c>
      <c r="X24" s="48">
        <f>'2016CV PREV GA00394601000126'!Z20</f>
        <v>0</v>
      </c>
      <c r="Y24" s="48">
        <f>'2016CV PREV GA00394601000126'!AA20</f>
        <v>0</v>
      </c>
      <c r="Z24" s="48">
        <f>'2016CV PREV GA00394601000126'!AB20</f>
        <v>0</v>
      </c>
      <c r="AA24" s="48">
        <f>'2016CV PREV GA00394601000126'!AC20</f>
        <v>0</v>
      </c>
      <c r="AB24" s="48">
        <f>'2016CV PREV GA00394601000126'!AD20</f>
        <v>0</v>
      </c>
      <c r="AC24" s="49">
        <f t="shared" si="3"/>
        <v>6928347.7413299996</v>
      </c>
      <c r="AD24" s="48">
        <f>'2016CV PREV GA00394601000126'!AF20</f>
        <v>6928347.7413299996</v>
      </c>
      <c r="AE24" s="48">
        <f>'2016CV PREV GA00394601000126'!AG20</f>
        <v>0</v>
      </c>
      <c r="AF24" s="48">
        <f>'2016CV PREV GA00394601000126'!AH20</f>
        <v>0</v>
      </c>
      <c r="AG24" s="48">
        <f>'2016CV PREV GA00394601000126'!AI20</f>
        <v>0</v>
      </c>
      <c r="AH24" s="49">
        <f t="shared" si="4"/>
        <v>338716.13728999998</v>
      </c>
      <c r="AI24" s="48">
        <f>'2016CV PREV GA00394601000126'!AK20</f>
        <v>338716.13728999998</v>
      </c>
      <c r="AJ24" s="48">
        <f>'2016CV PREV GA00394601000126'!AL20</f>
        <v>0</v>
      </c>
      <c r="AK24" s="48">
        <f>'2016CV PREV GA00394601000126'!AM20</f>
        <v>0</v>
      </c>
      <c r="AL24" s="48">
        <f>'2016CV PREV GA00394601000126'!AN20</f>
        <v>0</v>
      </c>
      <c r="AM24" s="48">
        <f>'2016CV PREV GA00394601000126'!AO20</f>
        <v>0</v>
      </c>
      <c r="AN24" s="48">
        <f>'2016CV PREV GA00394601000126'!AP20</f>
        <v>8016972.3300000001</v>
      </c>
      <c r="AO24" s="48">
        <f>'2016CV PREV GA00394601000126'!AQ20</f>
        <v>0</v>
      </c>
      <c r="AP24" s="48">
        <f>'2016CV PREV GA00394601000126'!AR20</f>
        <v>0</v>
      </c>
      <c r="AQ24" s="48">
        <f>'2016CV PREV GA00394601000126'!AS20</f>
        <v>0</v>
      </c>
      <c r="AR24" s="49">
        <f t="shared" si="5"/>
        <v>491506435.68563998</v>
      </c>
      <c r="AS24" s="49">
        <f t="shared" si="6"/>
        <v>3450307.53</v>
      </c>
      <c r="AT24" s="48">
        <f>'2016CV PREV GA00394601000126'!AV20</f>
        <v>2291659.9500000002</v>
      </c>
      <c r="AU24" s="48">
        <f>'2016CV PREV GA00394601000126'!AW20</f>
        <v>0</v>
      </c>
      <c r="AV24" s="48">
        <f>'2016CV PREV GA00394601000126'!AX20</f>
        <v>0</v>
      </c>
      <c r="AW24" s="48">
        <f>'2016CV PREV GA00394601000126'!AY20</f>
        <v>0</v>
      </c>
      <c r="AX24" s="48">
        <f>'2016CV PREV GA00394601000126'!AZ20</f>
        <v>1158647.58</v>
      </c>
      <c r="AY24" s="48">
        <f>'2016CV PREV GA00394601000126'!BA20</f>
        <v>0</v>
      </c>
      <c r="AZ24" s="49">
        <f t="shared" si="7"/>
        <v>230372768.24926999</v>
      </c>
      <c r="BA24" s="48">
        <f>'2016CV PREV GA00394601000126'!BC20</f>
        <v>220984598.22</v>
      </c>
      <c r="BB24" s="48">
        <f>'2016CV PREV GA00394601000126'!BD20</f>
        <v>0</v>
      </c>
      <c r="BC24" s="48">
        <f>'2016CV PREV GA00394601000126'!BE20</f>
        <v>0</v>
      </c>
      <c r="BD24" s="48">
        <f>'2016CV PREV GA00394601000126'!BF20</f>
        <v>0</v>
      </c>
      <c r="BE24" s="48">
        <f>'2016CV PREV GA00394601000126'!BG20</f>
        <v>0</v>
      </c>
      <c r="BF24" s="48">
        <f>'2016CV PREV GA00394601000126'!BH20</f>
        <v>9388170.0292700008</v>
      </c>
      <c r="BG24" s="48">
        <f>'2016CV PREV GA00394601000126'!BI20</f>
        <v>0</v>
      </c>
      <c r="BH24" s="48">
        <f>'2016CV PREV GA00394601000126'!BJ20</f>
        <v>0</v>
      </c>
      <c r="BI24" s="48">
        <f>'2016CV PREV GA00394601000126'!BK20</f>
        <v>0</v>
      </c>
      <c r="BJ24" s="49">
        <f t="shared" si="8"/>
        <v>233823075.77926999</v>
      </c>
      <c r="BK24" s="49">
        <f t="shared" si="9"/>
        <v>257683359.90637001</v>
      </c>
      <c r="BL24" s="49">
        <f>$BO$9+SUMPRODUCT($D$10:D24,$BK$10:BK24)</f>
        <v>6706378536.1194639</v>
      </c>
      <c r="BM24" s="50">
        <f t="shared" si="10"/>
        <v>5.5</v>
      </c>
      <c r="BN24" s="49">
        <f t="shared" si="14"/>
        <v>767093506.20607996</v>
      </c>
      <c r="BO24" s="51">
        <f t="shared" si="11"/>
        <v>14971931524.4049</v>
      </c>
      <c r="BP24" s="89">
        <f t="shared" si="15"/>
        <v>104194933.76361774</v>
      </c>
      <c r="BQ24" s="89">
        <f t="shared" si="16"/>
        <v>1510826539.5724573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2">
        <f t="shared" si="12"/>
        <v>16</v>
      </c>
      <c r="B25" s="72">
        <f t="shared" si="13"/>
        <v>2031</v>
      </c>
      <c r="C25" s="48">
        <f>'2016CV PREV GA00394601000126'!E21</f>
        <v>5.5</v>
      </c>
      <c r="D25" s="49">
        <f t="shared" si="17"/>
        <v>0.42457</v>
      </c>
      <c r="E25" s="48">
        <f>'2016CV PREV GA00394601000126'!G21</f>
        <v>2029709999.8900001</v>
      </c>
      <c r="F25" s="49">
        <f t="shared" si="0"/>
        <v>74631.820000000007</v>
      </c>
      <c r="G25" s="48">
        <f>'2016CV PREV GA00394601000126'!I21</f>
        <v>74631.820000000007</v>
      </c>
      <c r="H25" s="48">
        <f>'2016CV PREV GA00394601000126'!J21</f>
        <v>0</v>
      </c>
      <c r="I25" s="48">
        <f>'2016CV PREV GA00394601000126'!K21</f>
        <v>0</v>
      </c>
      <c r="J25" s="48">
        <f>'2016CV PREV GA00394601000126'!L21</f>
        <v>0</v>
      </c>
      <c r="K25" s="48">
        <f>'2016CV PREV GA00394601000126'!M21</f>
        <v>10637.15</v>
      </c>
      <c r="L25" s="48">
        <f>'2016CV PREV GA00394601000126'!N21</f>
        <v>117560.7</v>
      </c>
      <c r="M25" s="49">
        <f t="shared" si="1"/>
        <v>241129547.98640001</v>
      </c>
      <c r="N25" s="48">
        <f>'2016CV PREV GA00394601000126'!P21</f>
        <v>241129547.98640001</v>
      </c>
      <c r="O25" s="48">
        <f>'2016CV PREV GA00394601000126'!Q21</f>
        <v>0</v>
      </c>
      <c r="P25" s="48">
        <f>'2016CV PREV GA00394601000126'!R21</f>
        <v>0</v>
      </c>
      <c r="Q25" s="48">
        <f>'2016CV PREV GA00394601000126'!S21</f>
        <v>0</v>
      </c>
      <c r="R25" s="48">
        <f>'2016CV PREV GA00394601000126'!T21</f>
        <v>0</v>
      </c>
      <c r="S25" s="48">
        <f>'2016CV PREV GA00394601000126'!U21</f>
        <v>0</v>
      </c>
      <c r="T25" s="48">
        <f>'2016CV PREV GA00394601000126'!V21</f>
        <v>0</v>
      </c>
      <c r="U25" s="49">
        <f t="shared" si="2"/>
        <v>223268099.98741001</v>
      </c>
      <c r="V25" s="48">
        <f>'2016CV PREV GA00394601000126'!X21</f>
        <v>223268099.98741001</v>
      </c>
      <c r="W25" s="48">
        <f>'2016CV PREV GA00394601000126'!Y21</f>
        <v>0</v>
      </c>
      <c r="X25" s="48">
        <f>'2016CV PREV GA00394601000126'!Z21</f>
        <v>0</v>
      </c>
      <c r="Y25" s="48">
        <f>'2016CV PREV GA00394601000126'!AA21</f>
        <v>0</v>
      </c>
      <c r="Z25" s="48">
        <f>'2016CV PREV GA00394601000126'!AB21</f>
        <v>0</v>
      </c>
      <c r="AA25" s="48">
        <f>'2016CV PREV GA00394601000126'!AC21</f>
        <v>0</v>
      </c>
      <c r="AB25" s="48">
        <f>'2016CV PREV GA00394601000126'!AD21</f>
        <v>0</v>
      </c>
      <c r="AC25" s="49">
        <f t="shared" si="3"/>
        <v>8179014.9384899996</v>
      </c>
      <c r="AD25" s="48">
        <f>'2016CV PREV GA00394601000126'!AF21</f>
        <v>8179014.9384899996</v>
      </c>
      <c r="AE25" s="48">
        <f>'2016CV PREV GA00394601000126'!AG21</f>
        <v>0</v>
      </c>
      <c r="AF25" s="48">
        <f>'2016CV PREV GA00394601000126'!AH21</f>
        <v>0</v>
      </c>
      <c r="AG25" s="48">
        <f>'2016CV PREV GA00394601000126'!AI21</f>
        <v>0</v>
      </c>
      <c r="AH25" s="49">
        <f t="shared" si="4"/>
        <v>418041.41719000001</v>
      </c>
      <c r="AI25" s="48">
        <f>'2016CV PREV GA00394601000126'!AK21</f>
        <v>418041.41719000001</v>
      </c>
      <c r="AJ25" s="48">
        <f>'2016CV PREV GA00394601000126'!AL21</f>
        <v>0</v>
      </c>
      <c r="AK25" s="48">
        <f>'2016CV PREV GA00394601000126'!AM21</f>
        <v>0</v>
      </c>
      <c r="AL25" s="48">
        <f>'2016CV PREV GA00394601000126'!AN21</f>
        <v>0</v>
      </c>
      <c r="AM25" s="48">
        <f>'2016CV PREV GA00394601000126'!AO21</f>
        <v>0</v>
      </c>
      <c r="AN25" s="48">
        <f>'2016CV PREV GA00394601000126'!AP21</f>
        <v>9387394.9700000007</v>
      </c>
      <c r="AO25" s="48">
        <f>'2016CV PREV GA00394601000126'!AQ21</f>
        <v>0</v>
      </c>
      <c r="AP25" s="48">
        <f>'2016CV PREV GA00394601000126'!AR21</f>
        <v>0</v>
      </c>
      <c r="AQ25" s="48">
        <f>'2016CV PREV GA00394601000126'!AS21</f>
        <v>0</v>
      </c>
      <c r="AR25" s="49">
        <f t="shared" si="5"/>
        <v>482584928.96948999</v>
      </c>
      <c r="AS25" s="49">
        <f t="shared" si="6"/>
        <v>3378181.07</v>
      </c>
      <c r="AT25" s="48">
        <f>'2016CV PREV GA00394601000126'!AV21</f>
        <v>2228338.2400000002</v>
      </c>
      <c r="AU25" s="48">
        <f>'2016CV PREV GA00394601000126'!AW21</f>
        <v>0</v>
      </c>
      <c r="AV25" s="48">
        <f>'2016CV PREV GA00394601000126'!AX21</f>
        <v>0</v>
      </c>
      <c r="AW25" s="48">
        <f>'2016CV PREV GA00394601000126'!AY21</f>
        <v>0</v>
      </c>
      <c r="AX25" s="48">
        <f>'2016CV PREV GA00394601000126'!AZ21</f>
        <v>1149842.83</v>
      </c>
      <c r="AY25" s="48">
        <f>'2016CV PREV GA00394601000126'!BA21</f>
        <v>0</v>
      </c>
      <c r="AZ25" s="49">
        <f t="shared" si="7"/>
        <v>269752728.95953</v>
      </c>
      <c r="BA25" s="48">
        <f>'2016CV PREV GA00394601000126'!BC21</f>
        <v>258056704.86000001</v>
      </c>
      <c r="BB25" s="48">
        <f>'2016CV PREV GA00394601000126'!BD21</f>
        <v>0</v>
      </c>
      <c r="BC25" s="48">
        <f>'2016CV PREV GA00394601000126'!BE21</f>
        <v>0</v>
      </c>
      <c r="BD25" s="48">
        <f>'2016CV PREV GA00394601000126'!BF21</f>
        <v>0</v>
      </c>
      <c r="BE25" s="48">
        <f>'2016CV PREV GA00394601000126'!BG21</f>
        <v>0</v>
      </c>
      <c r="BF25" s="48">
        <f>'2016CV PREV GA00394601000126'!BH21</f>
        <v>11696024.09953</v>
      </c>
      <c r="BG25" s="48">
        <f>'2016CV PREV GA00394601000126'!BI21</f>
        <v>0</v>
      </c>
      <c r="BH25" s="48">
        <f>'2016CV PREV GA00394601000126'!BJ21</f>
        <v>0</v>
      </c>
      <c r="BI25" s="48">
        <f>'2016CV PREV GA00394601000126'!BK21</f>
        <v>0</v>
      </c>
      <c r="BJ25" s="49">
        <f t="shared" si="8"/>
        <v>273130910.02952999</v>
      </c>
      <c r="BK25" s="49">
        <f t="shared" si="9"/>
        <v>209454018.93996</v>
      </c>
      <c r="BL25" s="49">
        <f>$BO$9+SUMPRODUCT($D$10:D25,$BK$10:BK25)</f>
        <v>6795306428.9408026</v>
      </c>
      <c r="BM25" s="50">
        <f t="shared" si="10"/>
        <v>5.5</v>
      </c>
      <c r="BN25" s="49">
        <f t="shared" si="14"/>
        <v>823456233.84227002</v>
      </c>
      <c r="BO25" s="51">
        <f t="shared" si="11"/>
        <v>16004841777.187099</v>
      </c>
      <c r="BP25" s="89">
        <f t="shared" si="15"/>
        <v>115326237.30797979</v>
      </c>
      <c r="BQ25" s="89">
        <f t="shared" si="16"/>
        <v>1787556678.2736869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2">
        <f t="shared" si="12"/>
        <v>17</v>
      </c>
      <c r="B26" s="72">
        <f t="shared" si="13"/>
        <v>2032</v>
      </c>
      <c r="C26" s="48">
        <f>'2016CV PREV GA00394601000126'!E22</f>
        <v>5.5</v>
      </c>
      <c r="D26" s="49">
        <f t="shared" si="17"/>
        <v>0.40244000000000002</v>
      </c>
      <c r="E26" s="48">
        <f>'2016CV PREV GA00394601000126'!G22</f>
        <v>1976011048.76</v>
      </c>
      <c r="F26" s="49">
        <f t="shared" si="0"/>
        <v>71981.2</v>
      </c>
      <c r="G26" s="48">
        <f>'2016CV PREV GA00394601000126'!I22</f>
        <v>71981.2</v>
      </c>
      <c r="H26" s="48">
        <f>'2016CV PREV GA00394601000126'!J22</f>
        <v>0</v>
      </c>
      <c r="I26" s="48">
        <f>'2016CV PREV GA00394601000126'!K22</f>
        <v>0</v>
      </c>
      <c r="J26" s="48">
        <f>'2016CV PREV GA00394601000126'!L22</f>
        <v>0</v>
      </c>
      <c r="K26" s="48">
        <f>'2016CV PREV GA00394601000126'!M22</f>
        <v>10554.26</v>
      </c>
      <c r="L26" s="48">
        <f>'2016CV PREV GA00394601000126'!N22</f>
        <v>114892.32</v>
      </c>
      <c r="M26" s="49">
        <f t="shared" si="1"/>
        <v>234750112.59308001</v>
      </c>
      <c r="N26" s="48">
        <f>'2016CV PREV GA00394601000126'!P22</f>
        <v>234750112.59308001</v>
      </c>
      <c r="O26" s="48">
        <f>'2016CV PREV GA00394601000126'!Q22</f>
        <v>0</v>
      </c>
      <c r="P26" s="48">
        <f>'2016CV PREV GA00394601000126'!R22</f>
        <v>0</v>
      </c>
      <c r="Q26" s="48">
        <f>'2016CV PREV GA00394601000126'!S22</f>
        <v>0</v>
      </c>
      <c r="R26" s="48">
        <f>'2016CV PREV GA00394601000126'!T22</f>
        <v>0</v>
      </c>
      <c r="S26" s="48">
        <f>'2016CV PREV GA00394601000126'!U22</f>
        <v>0</v>
      </c>
      <c r="T26" s="48">
        <f>'2016CV PREV GA00394601000126'!V22</f>
        <v>0</v>
      </c>
      <c r="U26" s="49">
        <f t="shared" si="2"/>
        <v>217361215.36396</v>
      </c>
      <c r="V26" s="48">
        <f>'2016CV PREV GA00394601000126'!X22</f>
        <v>217361215.36396</v>
      </c>
      <c r="W26" s="48">
        <f>'2016CV PREV GA00394601000126'!Y22</f>
        <v>0</v>
      </c>
      <c r="X26" s="48">
        <f>'2016CV PREV GA00394601000126'!Z22</f>
        <v>0</v>
      </c>
      <c r="Y26" s="48">
        <f>'2016CV PREV GA00394601000126'!AA22</f>
        <v>0</v>
      </c>
      <c r="Z26" s="48">
        <f>'2016CV PREV GA00394601000126'!AB22</f>
        <v>0</v>
      </c>
      <c r="AA26" s="48">
        <f>'2016CV PREV GA00394601000126'!AC22</f>
        <v>0</v>
      </c>
      <c r="AB26" s="48">
        <f>'2016CV PREV GA00394601000126'!AD22</f>
        <v>0</v>
      </c>
      <c r="AC26" s="49">
        <f t="shared" si="3"/>
        <v>9446393.1621100008</v>
      </c>
      <c r="AD26" s="48">
        <f>'2016CV PREV GA00394601000126'!AF22</f>
        <v>9446393.1621100008</v>
      </c>
      <c r="AE26" s="48">
        <f>'2016CV PREV GA00394601000126'!AG22</f>
        <v>0</v>
      </c>
      <c r="AF26" s="48">
        <f>'2016CV PREV GA00394601000126'!AH22</f>
        <v>0</v>
      </c>
      <c r="AG26" s="48">
        <f>'2016CV PREV GA00394601000126'!AI22</f>
        <v>0</v>
      </c>
      <c r="AH26" s="49">
        <f t="shared" si="4"/>
        <v>511430.25078</v>
      </c>
      <c r="AI26" s="48">
        <f>'2016CV PREV GA00394601000126'!AK22</f>
        <v>511430.25078</v>
      </c>
      <c r="AJ26" s="48">
        <f>'2016CV PREV GA00394601000126'!AL22</f>
        <v>0</v>
      </c>
      <c r="AK26" s="48">
        <f>'2016CV PREV GA00394601000126'!AM22</f>
        <v>0</v>
      </c>
      <c r="AL26" s="48">
        <f>'2016CV PREV GA00394601000126'!AN22</f>
        <v>0</v>
      </c>
      <c r="AM26" s="48">
        <f>'2016CV PREV GA00394601000126'!AO22</f>
        <v>0</v>
      </c>
      <c r="AN26" s="48">
        <f>'2016CV PREV GA00394601000126'!AP22</f>
        <v>10827587.83</v>
      </c>
      <c r="AO26" s="48">
        <f>'2016CV PREV GA00394601000126'!AQ22</f>
        <v>0</v>
      </c>
      <c r="AP26" s="48">
        <f>'2016CV PREV GA00394601000126'!AR22</f>
        <v>0</v>
      </c>
      <c r="AQ26" s="48">
        <f>'2016CV PREV GA00394601000126'!AS22</f>
        <v>0</v>
      </c>
      <c r="AR26" s="49">
        <f t="shared" si="5"/>
        <v>473094166.97992998</v>
      </c>
      <c r="AS26" s="49">
        <f t="shared" si="6"/>
        <v>3301503.52</v>
      </c>
      <c r="AT26" s="48">
        <f>'2016CV PREV GA00394601000126'!AV22</f>
        <v>2161197.5299999998</v>
      </c>
      <c r="AU26" s="48">
        <f>'2016CV PREV GA00394601000126'!AW22</f>
        <v>0</v>
      </c>
      <c r="AV26" s="48">
        <f>'2016CV PREV GA00394601000126'!AX22</f>
        <v>0</v>
      </c>
      <c r="AW26" s="48">
        <f>'2016CV PREV GA00394601000126'!AY22</f>
        <v>0</v>
      </c>
      <c r="AX26" s="48">
        <f>'2016CV PREV GA00394601000126'!AZ22</f>
        <v>1140305.99</v>
      </c>
      <c r="AY26" s="48">
        <f>'2016CV PREV GA00394601000126'!BA22</f>
        <v>0</v>
      </c>
      <c r="AZ26" s="49">
        <f t="shared" si="7"/>
        <v>311137581.36014998</v>
      </c>
      <c r="BA26" s="48">
        <f>'2016CV PREV GA00394601000126'!BC22</f>
        <v>296732283.94</v>
      </c>
      <c r="BB26" s="48">
        <f>'2016CV PREV GA00394601000126'!BD22</f>
        <v>0</v>
      </c>
      <c r="BC26" s="48">
        <f>'2016CV PREV GA00394601000126'!BE22</f>
        <v>0</v>
      </c>
      <c r="BD26" s="48">
        <f>'2016CV PREV GA00394601000126'!BF22</f>
        <v>0</v>
      </c>
      <c r="BE26" s="48">
        <f>'2016CV PREV GA00394601000126'!BG22</f>
        <v>0</v>
      </c>
      <c r="BF26" s="48">
        <f>'2016CV PREV GA00394601000126'!BH22</f>
        <v>14405297.420150001</v>
      </c>
      <c r="BG26" s="48">
        <f>'2016CV PREV GA00394601000126'!BI22</f>
        <v>0</v>
      </c>
      <c r="BH26" s="48">
        <f>'2016CV PREV GA00394601000126'!BJ22</f>
        <v>0</v>
      </c>
      <c r="BI26" s="48">
        <f>'2016CV PREV GA00394601000126'!BK22</f>
        <v>0</v>
      </c>
      <c r="BJ26" s="49">
        <f t="shared" si="8"/>
        <v>314439084.88015002</v>
      </c>
      <c r="BK26" s="49">
        <f t="shared" si="9"/>
        <v>158655082.09977999</v>
      </c>
      <c r="BL26" s="49">
        <f>$BO$9+SUMPRODUCT($D$10:D26,$BK$10:BK26)</f>
        <v>6859155580.1810379</v>
      </c>
      <c r="BM26" s="50">
        <f t="shared" si="10"/>
        <v>5.5</v>
      </c>
      <c r="BN26" s="49">
        <f t="shared" si="14"/>
        <v>880266297.74529004</v>
      </c>
      <c r="BO26" s="51">
        <f t="shared" si="11"/>
        <v>17043763157.0322</v>
      </c>
      <c r="BP26" s="89">
        <f t="shared" si="15"/>
        <v>125827986.3339262</v>
      </c>
      <c r="BQ26" s="89">
        <f t="shared" si="16"/>
        <v>2076161774.5097823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2">
        <f t="shared" si="12"/>
        <v>18</v>
      </c>
      <c r="B27" s="72">
        <f t="shared" si="13"/>
        <v>2033</v>
      </c>
      <c r="C27" s="48">
        <f>'2016CV PREV GA00394601000126'!E23</f>
        <v>5.5</v>
      </c>
      <c r="D27" s="49">
        <f t="shared" si="17"/>
        <v>0.38146000000000002</v>
      </c>
      <c r="E27" s="48">
        <f>'2016CV PREV GA00394601000126'!G23</f>
        <v>1911456627.52</v>
      </c>
      <c r="F27" s="49">
        <f t="shared" si="0"/>
        <v>69146.7</v>
      </c>
      <c r="G27" s="48">
        <f>'2016CV PREV GA00394601000126'!I23</f>
        <v>69146.7</v>
      </c>
      <c r="H27" s="48">
        <f>'2016CV PREV GA00394601000126'!J23</f>
        <v>0</v>
      </c>
      <c r="I27" s="48">
        <f>'2016CV PREV GA00394601000126'!K23</f>
        <v>0</v>
      </c>
      <c r="J27" s="48">
        <f>'2016CV PREV GA00394601000126'!L23</f>
        <v>0</v>
      </c>
      <c r="K27" s="48">
        <f>'2016CV PREV GA00394601000126'!M23</f>
        <v>10463.32</v>
      </c>
      <c r="L27" s="48">
        <f>'2016CV PREV GA00394601000126'!N23</f>
        <v>112084.44</v>
      </c>
      <c r="M27" s="49">
        <f t="shared" si="1"/>
        <v>227081047.34907001</v>
      </c>
      <c r="N27" s="48">
        <f>'2016CV PREV GA00394601000126'!P23</f>
        <v>227081047.34907001</v>
      </c>
      <c r="O27" s="48">
        <f>'2016CV PREV GA00394601000126'!Q23</f>
        <v>0</v>
      </c>
      <c r="P27" s="48">
        <f>'2016CV PREV GA00394601000126'!R23</f>
        <v>0</v>
      </c>
      <c r="Q27" s="48">
        <f>'2016CV PREV GA00394601000126'!S23</f>
        <v>0</v>
      </c>
      <c r="R27" s="48">
        <f>'2016CV PREV GA00394601000126'!T23</f>
        <v>0</v>
      </c>
      <c r="S27" s="48">
        <f>'2016CV PREV GA00394601000126'!U23</f>
        <v>0</v>
      </c>
      <c r="T27" s="48">
        <f>'2016CV PREV GA00394601000126'!V23</f>
        <v>0</v>
      </c>
      <c r="U27" s="49">
        <f t="shared" si="2"/>
        <v>210260229.02691999</v>
      </c>
      <c r="V27" s="48">
        <f>'2016CV PREV GA00394601000126'!X23</f>
        <v>210260229.02691999</v>
      </c>
      <c r="W27" s="48">
        <f>'2016CV PREV GA00394601000126'!Y23</f>
        <v>0</v>
      </c>
      <c r="X27" s="48">
        <f>'2016CV PREV GA00394601000126'!Z23</f>
        <v>0</v>
      </c>
      <c r="Y27" s="48">
        <f>'2016CV PREV GA00394601000126'!AA23</f>
        <v>0</v>
      </c>
      <c r="Z27" s="48">
        <f>'2016CV PREV GA00394601000126'!AB23</f>
        <v>0</v>
      </c>
      <c r="AA27" s="48">
        <f>'2016CV PREV GA00394601000126'!AC23</f>
        <v>0</v>
      </c>
      <c r="AB27" s="48">
        <f>'2016CV PREV GA00394601000126'!AD23</f>
        <v>0</v>
      </c>
      <c r="AC27" s="49">
        <f t="shared" si="3"/>
        <v>11134505.707699999</v>
      </c>
      <c r="AD27" s="48">
        <f>'2016CV PREV GA00394601000126'!AF23</f>
        <v>11134505.707699999</v>
      </c>
      <c r="AE27" s="48">
        <f>'2016CV PREV GA00394601000126'!AG23</f>
        <v>0</v>
      </c>
      <c r="AF27" s="48">
        <f>'2016CV PREV GA00394601000126'!AH23</f>
        <v>0</v>
      </c>
      <c r="AG27" s="48">
        <f>'2016CV PREV GA00394601000126'!AI23</f>
        <v>0</v>
      </c>
      <c r="AH27" s="49">
        <f t="shared" si="4"/>
        <v>619237.34378</v>
      </c>
      <c r="AI27" s="48">
        <f>'2016CV PREV GA00394601000126'!AK23</f>
        <v>619237.34378</v>
      </c>
      <c r="AJ27" s="48">
        <f>'2016CV PREV GA00394601000126'!AL23</f>
        <v>0</v>
      </c>
      <c r="AK27" s="48">
        <f>'2016CV PREV GA00394601000126'!AM23</f>
        <v>0</v>
      </c>
      <c r="AL27" s="48">
        <f>'2016CV PREV GA00394601000126'!AN23</f>
        <v>0</v>
      </c>
      <c r="AM27" s="48">
        <f>'2016CV PREV GA00394601000126'!AO23</f>
        <v>0</v>
      </c>
      <c r="AN27" s="48">
        <f>'2016CV PREV GA00394601000126'!AP23</f>
        <v>12612451.23</v>
      </c>
      <c r="AO27" s="48">
        <f>'2016CV PREV GA00394601000126'!AQ23</f>
        <v>0</v>
      </c>
      <c r="AP27" s="48">
        <f>'2016CV PREV GA00394601000126'!AR23</f>
        <v>0</v>
      </c>
      <c r="AQ27" s="48">
        <f>'2016CV PREV GA00394601000126'!AS23</f>
        <v>0</v>
      </c>
      <c r="AR27" s="49">
        <f t="shared" si="5"/>
        <v>461899165.11747003</v>
      </c>
      <c r="AS27" s="49">
        <f t="shared" si="6"/>
        <v>3220817.11</v>
      </c>
      <c r="AT27" s="48">
        <f>'2016CV PREV GA00394601000126'!AV23</f>
        <v>2090819.41</v>
      </c>
      <c r="AU27" s="48">
        <f>'2016CV PREV GA00394601000126'!AW23</f>
        <v>0</v>
      </c>
      <c r="AV27" s="48">
        <f>'2016CV PREV GA00394601000126'!AX23</f>
        <v>0</v>
      </c>
      <c r="AW27" s="48">
        <f>'2016CV PREV GA00394601000126'!AY23</f>
        <v>0</v>
      </c>
      <c r="AX27" s="48">
        <f>'2016CV PREV GA00394601000126'!AZ23</f>
        <v>1129997.7</v>
      </c>
      <c r="AY27" s="48">
        <f>'2016CV PREV GA00394601000126'!BA23</f>
        <v>0</v>
      </c>
      <c r="AZ27" s="49">
        <f t="shared" si="7"/>
        <v>362426759.69628</v>
      </c>
      <c r="BA27" s="48">
        <f>'2016CV PREV GA00394601000126'!BC23</f>
        <v>344887367.69999999</v>
      </c>
      <c r="BB27" s="48">
        <f>'2016CV PREV GA00394601000126'!BD23</f>
        <v>0</v>
      </c>
      <c r="BC27" s="48">
        <f>'2016CV PREV GA00394601000126'!BE23</f>
        <v>0</v>
      </c>
      <c r="BD27" s="48">
        <f>'2016CV PREV GA00394601000126'!BF23</f>
        <v>0</v>
      </c>
      <c r="BE27" s="48">
        <f>'2016CV PREV GA00394601000126'!BG23</f>
        <v>0</v>
      </c>
      <c r="BF27" s="48">
        <f>'2016CV PREV GA00394601000126'!BH23</f>
        <v>17539391.99628</v>
      </c>
      <c r="BG27" s="48">
        <f>'2016CV PREV GA00394601000126'!BI23</f>
        <v>0</v>
      </c>
      <c r="BH27" s="48">
        <f>'2016CV PREV GA00394601000126'!BJ23</f>
        <v>0</v>
      </c>
      <c r="BI27" s="48">
        <f>'2016CV PREV GA00394601000126'!BK23</f>
        <v>0</v>
      </c>
      <c r="BJ27" s="49">
        <f t="shared" si="8"/>
        <v>365647576.80628002</v>
      </c>
      <c r="BK27" s="49">
        <f t="shared" si="9"/>
        <v>96251588.311189994</v>
      </c>
      <c r="BL27" s="49">
        <f>$BO$9+SUMPRODUCT($D$10:D27,$BK$10:BK27)</f>
        <v>6895871711.0582247</v>
      </c>
      <c r="BM27" s="50">
        <f t="shared" si="10"/>
        <v>5.5</v>
      </c>
      <c r="BN27" s="49">
        <f t="shared" si="14"/>
        <v>937406973.63677001</v>
      </c>
      <c r="BO27" s="51">
        <f t="shared" si="11"/>
        <v>18077421718.980202</v>
      </c>
      <c r="BP27" s="89">
        <f t="shared" si="15"/>
        <v>138630006.77651173</v>
      </c>
      <c r="BQ27" s="89">
        <f t="shared" si="16"/>
        <v>2426025118.5889554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2">
        <f t="shared" si="12"/>
        <v>19</v>
      </c>
      <c r="B28" s="72">
        <f t="shared" si="13"/>
        <v>2034</v>
      </c>
      <c r="C28" s="48">
        <f>'2016CV PREV GA00394601000126'!E24</f>
        <v>5.5</v>
      </c>
      <c r="D28" s="49">
        <f t="shared" si="17"/>
        <v>0.36157</v>
      </c>
      <c r="E28" s="48">
        <f>'2016CV PREV GA00394601000126'!G24</f>
        <v>1840379345.8199999</v>
      </c>
      <c r="F28" s="49">
        <f t="shared" si="0"/>
        <v>66155.929999999993</v>
      </c>
      <c r="G28" s="48">
        <f>'2016CV PREV GA00394601000126'!I24</f>
        <v>66155.929999999993</v>
      </c>
      <c r="H28" s="48">
        <f>'2016CV PREV GA00394601000126'!J24</f>
        <v>0</v>
      </c>
      <c r="I28" s="48">
        <f>'2016CV PREV GA00394601000126'!K24</f>
        <v>0</v>
      </c>
      <c r="J28" s="48">
        <f>'2016CV PREV GA00394601000126'!L24</f>
        <v>0</v>
      </c>
      <c r="K28" s="48">
        <f>'2016CV PREV GA00394601000126'!M24</f>
        <v>10363.6</v>
      </c>
      <c r="L28" s="48">
        <f>'2016CV PREV GA00394601000126'!N24</f>
        <v>109097.1</v>
      </c>
      <c r="M28" s="49">
        <f t="shared" si="1"/>
        <v>218637066.28305</v>
      </c>
      <c r="N28" s="48">
        <f>'2016CV PREV GA00394601000126'!P24</f>
        <v>218637066.28305</v>
      </c>
      <c r="O28" s="48">
        <f>'2016CV PREV GA00394601000126'!Q24</f>
        <v>0</v>
      </c>
      <c r="P28" s="48">
        <f>'2016CV PREV GA00394601000126'!R24</f>
        <v>0</v>
      </c>
      <c r="Q28" s="48">
        <f>'2016CV PREV GA00394601000126'!S24</f>
        <v>0</v>
      </c>
      <c r="R28" s="48">
        <f>'2016CV PREV GA00394601000126'!T24</f>
        <v>0</v>
      </c>
      <c r="S28" s="48">
        <f>'2016CV PREV GA00394601000126'!U24</f>
        <v>0</v>
      </c>
      <c r="T28" s="48">
        <f>'2016CV PREV GA00394601000126'!V24</f>
        <v>0</v>
      </c>
      <c r="U28" s="49">
        <f t="shared" si="2"/>
        <v>202441728.03986001</v>
      </c>
      <c r="V28" s="48">
        <f>'2016CV PREV GA00394601000126'!X24</f>
        <v>202441728.03986001</v>
      </c>
      <c r="W28" s="48">
        <f>'2016CV PREV GA00394601000126'!Y24</f>
        <v>0</v>
      </c>
      <c r="X28" s="48">
        <f>'2016CV PREV GA00394601000126'!Z24</f>
        <v>0</v>
      </c>
      <c r="Y28" s="48">
        <f>'2016CV PREV GA00394601000126'!AA24</f>
        <v>0</v>
      </c>
      <c r="Z28" s="48">
        <f>'2016CV PREV GA00394601000126'!AB24</f>
        <v>0</v>
      </c>
      <c r="AA28" s="48">
        <f>'2016CV PREV GA00394601000126'!AC24</f>
        <v>0</v>
      </c>
      <c r="AB28" s="48">
        <f>'2016CV PREV GA00394601000126'!AD24</f>
        <v>0</v>
      </c>
      <c r="AC28" s="49">
        <f t="shared" si="3"/>
        <v>13030491.025590001</v>
      </c>
      <c r="AD28" s="48">
        <f>'2016CV PREV GA00394601000126'!AF24</f>
        <v>13030491.025590001</v>
      </c>
      <c r="AE28" s="48">
        <f>'2016CV PREV GA00394601000126'!AG24</f>
        <v>0</v>
      </c>
      <c r="AF28" s="48">
        <f>'2016CV PREV GA00394601000126'!AH24</f>
        <v>0</v>
      </c>
      <c r="AG28" s="48">
        <f>'2016CV PREV GA00394601000126'!AI24</f>
        <v>0</v>
      </c>
      <c r="AH28" s="49">
        <f t="shared" si="4"/>
        <v>745711.20045</v>
      </c>
      <c r="AI28" s="48">
        <f>'2016CV PREV GA00394601000126'!AK24</f>
        <v>745711.20045</v>
      </c>
      <c r="AJ28" s="48">
        <f>'2016CV PREV GA00394601000126'!AL24</f>
        <v>0</v>
      </c>
      <c r="AK28" s="48">
        <f>'2016CV PREV GA00394601000126'!AM24</f>
        <v>0</v>
      </c>
      <c r="AL28" s="48">
        <f>'2016CV PREV GA00394601000126'!AN24</f>
        <v>0</v>
      </c>
      <c r="AM28" s="48">
        <f>'2016CV PREV GA00394601000126'!AO24</f>
        <v>0</v>
      </c>
      <c r="AN28" s="48">
        <f>'2016CV PREV GA00394601000126'!AP24</f>
        <v>14594106.58</v>
      </c>
      <c r="AO28" s="48">
        <f>'2016CV PREV GA00394601000126'!AQ24</f>
        <v>0</v>
      </c>
      <c r="AP28" s="48">
        <f>'2016CV PREV GA00394601000126'!AR24</f>
        <v>0</v>
      </c>
      <c r="AQ28" s="48">
        <f>'2016CV PREV GA00394601000126'!AS24</f>
        <v>0</v>
      </c>
      <c r="AR28" s="49">
        <f t="shared" si="5"/>
        <v>449634719.75895</v>
      </c>
      <c r="AS28" s="49">
        <f t="shared" si="6"/>
        <v>3134974.01</v>
      </c>
      <c r="AT28" s="48">
        <f>'2016CV PREV GA00394601000126'!AV24</f>
        <v>2016090.37</v>
      </c>
      <c r="AU28" s="48">
        <f>'2016CV PREV GA00394601000126'!AW24</f>
        <v>0</v>
      </c>
      <c r="AV28" s="48">
        <f>'2016CV PREV GA00394601000126'!AX24</f>
        <v>0</v>
      </c>
      <c r="AW28" s="48">
        <f>'2016CV PREV GA00394601000126'!AY24</f>
        <v>0</v>
      </c>
      <c r="AX28" s="48">
        <f>'2016CV PREV GA00394601000126'!AZ24</f>
        <v>1118883.6399999999</v>
      </c>
      <c r="AY28" s="48">
        <f>'2016CV PREV GA00394601000126'!BA24</f>
        <v>0</v>
      </c>
      <c r="AZ28" s="49">
        <f t="shared" si="7"/>
        <v>419370878.71798003</v>
      </c>
      <c r="BA28" s="48">
        <f>'2016CV PREV GA00394601000126'!BC24</f>
        <v>398181681.18000001</v>
      </c>
      <c r="BB28" s="48">
        <f>'2016CV PREV GA00394601000126'!BD24</f>
        <v>0</v>
      </c>
      <c r="BC28" s="48">
        <f>'2016CV PREV GA00394601000126'!BE24</f>
        <v>0</v>
      </c>
      <c r="BD28" s="48">
        <f>'2016CV PREV GA00394601000126'!BF24</f>
        <v>0</v>
      </c>
      <c r="BE28" s="48">
        <f>'2016CV PREV GA00394601000126'!BG24</f>
        <v>0</v>
      </c>
      <c r="BF28" s="48">
        <f>'2016CV PREV GA00394601000126'!BH24</f>
        <v>21189197.537980001</v>
      </c>
      <c r="BG28" s="48">
        <f>'2016CV PREV GA00394601000126'!BI24</f>
        <v>0</v>
      </c>
      <c r="BH28" s="48">
        <f>'2016CV PREV GA00394601000126'!BJ24</f>
        <v>0</v>
      </c>
      <c r="BI28" s="48">
        <f>'2016CV PREV GA00394601000126'!BK24</f>
        <v>0</v>
      </c>
      <c r="BJ28" s="49">
        <f t="shared" si="8"/>
        <v>422505852.72798002</v>
      </c>
      <c r="BK28" s="49">
        <f t="shared" si="9"/>
        <v>27128867.03097</v>
      </c>
      <c r="BL28" s="49">
        <f>$BO$9+SUMPRODUCT($D$10:D28,$BK$10:BK28)</f>
        <v>6905680695.5106125</v>
      </c>
      <c r="BM28" s="50">
        <f t="shared" si="10"/>
        <v>5.5</v>
      </c>
      <c r="BN28" s="49">
        <f t="shared" si="14"/>
        <v>994258194.54391003</v>
      </c>
      <c r="BO28" s="51">
        <f t="shared" si="11"/>
        <v>19098808780.555099</v>
      </c>
      <c r="BP28" s="89">
        <f t="shared" si="15"/>
        <v>151769438.53352466</v>
      </c>
      <c r="BQ28" s="89">
        <f t="shared" si="16"/>
        <v>2807734612.8702064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2">
        <f t="shared" si="12"/>
        <v>20</v>
      </c>
      <c r="B29" s="72">
        <f t="shared" si="13"/>
        <v>2035</v>
      </c>
      <c r="C29" s="48">
        <f>'2016CV PREV GA00394601000126'!E25</f>
        <v>5.5</v>
      </c>
      <c r="D29" s="49">
        <f t="shared" si="17"/>
        <v>0.34272000000000002</v>
      </c>
      <c r="E29" s="48">
        <f>'2016CV PREV GA00394601000126'!G25</f>
        <v>1763742127.6600001</v>
      </c>
      <c r="F29" s="49">
        <f t="shared" si="0"/>
        <v>63043.72</v>
      </c>
      <c r="G29" s="48">
        <f>'2016CV PREV GA00394601000126'!I25</f>
        <v>63043.72</v>
      </c>
      <c r="H29" s="48">
        <f>'2016CV PREV GA00394601000126'!J25</f>
        <v>0</v>
      </c>
      <c r="I29" s="48">
        <f>'2016CV PREV GA00394601000126'!K25</f>
        <v>0</v>
      </c>
      <c r="J29" s="48">
        <f>'2016CV PREV GA00394601000126'!L25</f>
        <v>0</v>
      </c>
      <c r="K29" s="48">
        <f>'2016CV PREV GA00394601000126'!M25</f>
        <v>10254.48</v>
      </c>
      <c r="L29" s="48">
        <f>'2016CV PREV GA00394601000126'!N25</f>
        <v>106069.26</v>
      </c>
      <c r="M29" s="49">
        <f t="shared" si="1"/>
        <v>209532564.76576</v>
      </c>
      <c r="N29" s="48">
        <f>'2016CV PREV GA00394601000126'!P25</f>
        <v>209532564.76576</v>
      </c>
      <c r="O29" s="48">
        <f>'2016CV PREV GA00394601000126'!Q25</f>
        <v>0</v>
      </c>
      <c r="P29" s="48">
        <f>'2016CV PREV GA00394601000126'!R25</f>
        <v>0</v>
      </c>
      <c r="Q29" s="48">
        <f>'2016CV PREV GA00394601000126'!S25</f>
        <v>0</v>
      </c>
      <c r="R29" s="48">
        <f>'2016CV PREV GA00394601000126'!T25</f>
        <v>0</v>
      </c>
      <c r="S29" s="48">
        <f>'2016CV PREV GA00394601000126'!U25</f>
        <v>0</v>
      </c>
      <c r="T29" s="48">
        <f>'2016CV PREV GA00394601000126'!V25</f>
        <v>0</v>
      </c>
      <c r="U29" s="49">
        <f t="shared" si="2"/>
        <v>194011634.04236999</v>
      </c>
      <c r="V29" s="48">
        <f>'2016CV PREV GA00394601000126'!X25</f>
        <v>194011634.04236999</v>
      </c>
      <c r="W29" s="48">
        <f>'2016CV PREV GA00394601000126'!Y25</f>
        <v>0</v>
      </c>
      <c r="X29" s="48">
        <f>'2016CV PREV GA00394601000126'!Z25</f>
        <v>0</v>
      </c>
      <c r="Y29" s="48">
        <f>'2016CV PREV GA00394601000126'!AA25</f>
        <v>0</v>
      </c>
      <c r="Z29" s="48">
        <f>'2016CV PREV GA00394601000126'!AB25</f>
        <v>0</v>
      </c>
      <c r="AA29" s="48">
        <f>'2016CV PREV GA00394601000126'!AC25</f>
        <v>0</v>
      </c>
      <c r="AB29" s="48">
        <f>'2016CV PREV GA00394601000126'!AD25</f>
        <v>0</v>
      </c>
      <c r="AC29" s="49">
        <f t="shared" si="3"/>
        <v>15037023.308080001</v>
      </c>
      <c r="AD29" s="48">
        <f>'2016CV PREV GA00394601000126'!AF25</f>
        <v>15037023.308080001</v>
      </c>
      <c r="AE29" s="48">
        <f>'2016CV PREV GA00394601000126'!AG25</f>
        <v>0</v>
      </c>
      <c r="AF29" s="48">
        <f>'2016CV PREV GA00394601000126'!AH25</f>
        <v>0</v>
      </c>
      <c r="AG29" s="48">
        <f>'2016CV PREV GA00394601000126'!AI25</f>
        <v>0</v>
      </c>
      <c r="AH29" s="49">
        <f t="shared" si="4"/>
        <v>893157.77130999998</v>
      </c>
      <c r="AI29" s="48">
        <f>'2016CV PREV GA00394601000126'!AK25</f>
        <v>893157.77130999998</v>
      </c>
      <c r="AJ29" s="48">
        <f>'2016CV PREV GA00394601000126'!AL25</f>
        <v>0</v>
      </c>
      <c r="AK29" s="48">
        <f>'2016CV PREV GA00394601000126'!AM25</f>
        <v>0</v>
      </c>
      <c r="AL29" s="48">
        <f>'2016CV PREV GA00394601000126'!AN25</f>
        <v>0</v>
      </c>
      <c r="AM29" s="48">
        <f>'2016CV PREV GA00394601000126'!AO25</f>
        <v>0</v>
      </c>
      <c r="AN29" s="48">
        <f>'2016CV PREV GA00394601000126'!AP25</f>
        <v>16739471.640000001</v>
      </c>
      <c r="AO29" s="48">
        <f>'2016CV PREV GA00394601000126'!AQ25</f>
        <v>0</v>
      </c>
      <c r="AP29" s="48">
        <f>'2016CV PREV GA00394601000126'!AR25</f>
        <v>0</v>
      </c>
      <c r="AQ29" s="48">
        <f>'2016CV PREV GA00394601000126'!AS25</f>
        <v>0</v>
      </c>
      <c r="AR29" s="49">
        <f t="shared" si="5"/>
        <v>436393218.98751998</v>
      </c>
      <c r="AS29" s="49">
        <f t="shared" si="6"/>
        <v>3047967.33</v>
      </c>
      <c r="AT29" s="48">
        <f>'2016CV PREV GA00394601000126'!AV25</f>
        <v>1941035.09</v>
      </c>
      <c r="AU29" s="48">
        <f>'2016CV PREV GA00394601000126'!AW25</f>
        <v>0</v>
      </c>
      <c r="AV29" s="48">
        <f>'2016CV PREV GA00394601000126'!AX25</f>
        <v>0</v>
      </c>
      <c r="AW29" s="48">
        <f>'2016CV PREV GA00394601000126'!AY25</f>
        <v>0</v>
      </c>
      <c r="AX29" s="48">
        <f>'2016CV PREV GA00394601000126'!AZ25</f>
        <v>1106932.24</v>
      </c>
      <c r="AY29" s="48">
        <f>'2016CV PREV GA00394601000126'!BA25</f>
        <v>0</v>
      </c>
      <c r="AZ29" s="49">
        <f t="shared" si="7"/>
        <v>481019300.24272001</v>
      </c>
      <c r="BA29" s="48">
        <f>'2016CV PREV GA00394601000126'!BC25</f>
        <v>455600034.74000001</v>
      </c>
      <c r="BB29" s="48">
        <f>'2016CV PREV GA00394601000126'!BD25</f>
        <v>0</v>
      </c>
      <c r="BC29" s="48">
        <f>'2016CV PREV GA00394601000126'!BE25</f>
        <v>0</v>
      </c>
      <c r="BD29" s="48">
        <f>'2016CV PREV GA00394601000126'!BF25</f>
        <v>0</v>
      </c>
      <c r="BE29" s="48">
        <f>'2016CV PREV GA00394601000126'!BG25</f>
        <v>0</v>
      </c>
      <c r="BF29" s="48">
        <f>'2016CV PREV GA00394601000126'!BH25</f>
        <v>25419265.502719998</v>
      </c>
      <c r="BG29" s="48">
        <f>'2016CV PREV GA00394601000126'!BI25</f>
        <v>0</v>
      </c>
      <c r="BH29" s="48">
        <f>'2016CV PREV GA00394601000126'!BJ25</f>
        <v>0</v>
      </c>
      <c r="BI29" s="48">
        <f>'2016CV PREV GA00394601000126'!BK25</f>
        <v>0</v>
      </c>
      <c r="BJ29" s="49">
        <f t="shared" si="8"/>
        <v>484067267.57271999</v>
      </c>
      <c r="BK29" s="49">
        <f t="shared" si="9"/>
        <v>-47674048.585199997</v>
      </c>
      <c r="BL29" s="49">
        <f>$BO$9+SUMPRODUCT($D$10:D29,$BK$10:BK29)</f>
        <v>6889341845.5794926</v>
      </c>
      <c r="BM29" s="50">
        <f t="shared" si="10"/>
        <v>5.5</v>
      </c>
      <c r="BN29" s="49">
        <f t="shared" si="14"/>
        <v>1050434482.93053</v>
      </c>
      <c r="BO29" s="51">
        <f t="shared" si="11"/>
        <v>20101569214.900398</v>
      </c>
      <c r="BP29" s="89">
        <f t="shared" si="15"/>
        <v>164771494.34476382</v>
      </c>
      <c r="BQ29" s="89">
        <f t="shared" si="16"/>
        <v>3213044139.7228942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2">
        <f t="shared" si="12"/>
        <v>21</v>
      </c>
      <c r="B30" s="72">
        <f t="shared" si="13"/>
        <v>2036</v>
      </c>
      <c r="C30" s="48">
        <f>'2016CV PREV GA00394601000126'!E26</f>
        <v>5.5</v>
      </c>
      <c r="D30" s="49">
        <f t="shared" si="17"/>
        <v>0.32485000000000003</v>
      </c>
      <c r="E30" s="48">
        <f>'2016CV PREV GA00394601000126'!G26</f>
        <v>1681763824.95</v>
      </c>
      <c r="F30" s="49">
        <f t="shared" si="0"/>
        <v>59851</v>
      </c>
      <c r="G30" s="48">
        <f>'2016CV PREV GA00394601000126'!I26</f>
        <v>59851</v>
      </c>
      <c r="H30" s="48">
        <f>'2016CV PREV GA00394601000126'!J26</f>
        <v>0</v>
      </c>
      <c r="I30" s="48">
        <f>'2016CV PREV GA00394601000126'!K26</f>
        <v>0</v>
      </c>
      <c r="J30" s="48">
        <f>'2016CV PREV GA00394601000126'!L26</f>
        <v>0</v>
      </c>
      <c r="K30" s="48">
        <f>'2016CV PREV GA00394601000126'!M26</f>
        <v>10135.5</v>
      </c>
      <c r="L30" s="48">
        <f>'2016CV PREV GA00394601000126'!N26</f>
        <v>102972.57</v>
      </c>
      <c r="M30" s="49">
        <f t="shared" si="1"/>
        <v>199793542.40434</v>
      </c>
      <c r="N30" s="48">
        <f>'2016CV PREV GA00394601000126'!P26</f>
        <v>199793542.40434</v>
      </c>
      <c r="O30" s="48">
        <f>'2016CV PREV GA00394601000126'!Q26</f>
        <v>0</v>
      </c>
      <c r="P30" s="48">
        <f>'2016CV PREV GA00394601000126'!R26</f>
        <v>0</v>
      </c>
      <c r="Q30" s="48">
        <f>'2016CV PREV GA00394601000126'!S26</f>
        <v>0</v>
      </c>
      <c r="R30" s="48">
        <f>'2016CV PREV GA00394601000126'!T26</f>
        <v>0</v>
      </c>
      <c r="S30" s="48">
        <f>'2016CV PREV GA00394601000126'!U26</f>
        <v>0</v>
      </c>
      <c r="T30" s="48">
        <f>'2016CV PREV GA00394601000126'!V26</f>
        <v>0</v>
      </c>
      <c r="U30" s="49">
        <f t="shared" si="2"/>
        <v>184994020.74476001</v>
      </c>
      <c r="V30" s="48">
        <f>'2016CV PREV GA00394601000126'!X26</f>
        <v>184994020.74476001</v>
      </c>
      <c r="W30" s="48">
        <f>'2016CV PREV GA00394601000126'!Y26</f>
        <v>0</v>
      </c>
      <c r="X30" s="48">
        <f>'2016CV PREV GA00394601000126'!Z26</f>
        <v>0</v>
      </c>
      <c r="Y30" s="48">
        <f>'2016CV PREV GA00394601000126'!AA26</f>
        <v>0</v>
      </c>
      <c r="Z30" s="48">
        <f>'2016CV PREV GA00394601000126'!AB26</f>
        <v>0</v>
      </c>
      <c r="AA30" s="48">
        <f>'2016CV PREV GA00394601000126'!AC26</f>
        <v>0</v>
      </c>
      <c r="AB30" s="48">
        <f>'2016CV PREV GA00394601000126'!AD26</f>
        <v>0</v>
      </c>
      <c r="AC30" s="49">
        <f t="shared" si="3"/>
        <v>17280219.352260001</v>
      </c>
      <c r="AD30" s="48">
        <f>'2016CV PREV GA00394601000126'!AF26</f>
        <v>17280219.352260001</v>
      </c>
      <c r="AE30" s="48">
        <f>'2016CV PREV GA00394601000126'!AG26</f>
        <v>0</v>
      </c>
      <c r="AF30" s="48">
        <f>'2016CV PREV GA00394601000126'!AH26</f>
        <v>0</v>
      </c>
      <c r="AG30" s="48">
        <f>'2016CV PREV GA00394601000126'!AI26</f>
        <v>0</v>
      </c>
      <c r="AH30" s="49">
        <f t="shared" si="4"/>
        <v>1062449.7904699999</v>
      </c>
      <c r="AI30" s="48">
        <f>'2016CV PREV GA00394601000126'!AK26</f>
        <v>1062449.7904699999</v>
      </c>
      <c r="AJ30" s="48">
        <f>'2016CV PREV GA00394601000126'!AL26</f>
        <v>0</v>
      </c>
      <c r="AK30" s="48">
        <f>'2016CV PREV GA00394601000126'!AM26</f>
        <v>0</v>
      </c>
      <c r="AL30" s="48">
        <f>'2016CV PREV GA00394601000126'!AN26</f>
        <v>0</v>
      </c>
      <c r="AM30" s="48">
        <f>'2016CV PREV GA00394601000126'!AO26</f>
        <v>0</v>
      </c>
      <c r="AN30" s="48">
        <f>'2016CV PREV GA00394601000126'!AP26</f>
        <v>19042499.120000001</v>
      </c>
      <c r="AO30" s="48">
        <f>'2016CV PREV GA00394601000126'!AQ26</f>
        <v>0</v>
      </c>
      <c r="AP30" s="48">
        <f>'2016CV PREV GA00394601000126'!AR26</f>
        <v>0</v>
      </c>
      <c r="AQ30" s="48">
        <f>'2016CV PREV GA00394601000126'!AS26</f>
        <v>0</v>
      </c>
      <c r="AR30" s="49">
        <f t="shared" si="5"/>
        <v>422345690.48183</v>
      </c>
      <c r="AS30" s="49">
        <f t="shared" si="6"/>
        <v>2958981.91</v>
      </c>
      <c r="AT30" s="48">
        <f>'2016CV PREV GA00394601000126'!AV26</f>
        <v>1864866.27</v>
      </c>
      <c r="AU30" s="48">
        <f>'2016CV PREV GA00394601000126'!AW26</f>
        <v>0</v>
      </c>
      <c r="AV30" s="48">
        <f>'2016CV PREV GA00394601000126'!AX26</f>
        <v>0</v>
      </c>
      <c r="AW30" s="48">
        <f>'2016CV PREV GA00394601000126'!AY26</f>
        <v>0</v>
      </c>
      <c r="AX30" s="48">
        <f>'2016CV PREV GA00394601000126'!AZ26</f>
        <v>1094115.6399999999</v>
      </c>
      <c r="AY30" s="48">
        <f>'2016CV PREV GA00394601000126'!BA26</f>
        <v>0</v>
      </c>
      <c r="AZ30" s="49">
        <f t="shared" si="7"/>
        <v>547198250.86327004</v>
      </c>
      <c r="BA30" s="48">
        <f>'2016CV PREV GA00394601000126'!BC26</f>
        <v>516925533</v>
      </c>
      <c r="BB30" s="48">
        <f>'2016CV PREV GA00394601000126'!BD26</f>
        <v>0</v>
      </c>
      <c r="BC30" s="48">
        <f>'2016CV PREV GA00394601000126'!BE26</f>
        <v>0</v>
      </c>
      <c r="BD30" s="48">
        <f>'2016CV PREV GA00394601000126'!BF26</f>
        <v>0</v>
      </c>
      <c r="BE30" s="48">
        <f>'2016CV PREV GA00394601000126'!BG26</f>
        <v>0</v>
      </c>
      <c r="BF30" s="48">
        <f>'2016CV PREV GA00394601000126'!BH26</f>
        <v>30272717.86327</v>
      </c>
      <c r="BG30" s="48">
        <f>'2016CV PREV GA00394601000126'!BI26</f>
        <v>0</v>
      </c>
      <c r="BH30" s="48">
        <f>'2016CV PREV GA00394601000126'!BJ26</f>
        <v>0</v>
      </c>
      <c r="BI30" s="48">
        <f>'2016CV PREV GA00394601000126'!BK26</f>
        <v>0</v>
      </c>
      <c r="BJ30" s="49">
        <f t="shared" si="8"/>
        <v>550157232.77327001</v>
      </c>
      <c r="BK30" s="49">
        <f t="shared" si="9"/>
        <v>-127811542.29144</v>
      </c>
      <c r="BL30" s="49">
        <f>$BO$9+SUMPRODUCT($D$10:D30,$BK$10:BK30)</f>
        <v>6847822266.0661182</v>
      </c>
      <c r="BM30" s="50">
        <f t="shared" si="10"/>
        <v>5.5</v>
      </c>
      <c r="BN30" s="49">
        <f t="shared" si="14"/>
        <v>1105586306.81952</v>
      </c>
      <c r="BO30" s="51">
        <f t="shared" si="11"/>
        <v>21079343979.428501</v>
      </c>
      <c r="BP30" s="89">
        <f t="shared" si="15"/>
        <v>177430242.88626388</v>
      </c>
      <c r="BQ30" s="89">
        <f t="shared" si="16"/>
        <v>3637319979.1684093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2">
        <f t="shared" si="12"/>
        <v>22</v>
      </c>
      <c r="B31" s="72">
        <f t="shared" si="13"/>
        <v>2037</v>
      </c>
      <c r="C31" s="48">
        <f>'2016CV PREV GA00394601000126'!E27</f>
        <v>5.5</v>
      </c>
      <c r="D31" s="49">
        <f t="shared" si="17"/>
        <v>0.30791000000000002</v>
      </c>
      <c r="E31" s="48">
        <f>'2016CV PREV GA00394601000126'!G27</f>
        <v>1589678335.78</v>
      </c>
      <c r="F31" s="49">
        <f t="shared" si="0"/>
        <v>56622.46</v>
      </c>
      <c r="G31" s="48">
        <f>'2016CV PREV GA00394601000126'!I27</f>
        <v>56622.46</v>
      </c>
      <c r="H31" s="48">
        <f>'2016CV PREV GA00394601000126'!J27</f>
        <v>0</v>
      </c>
      <c r="I31" s="48">
        <f>'2016CV PREV GA00394601000126'!K27</f>
        <v>0</v>
      </c>
      <c r="J31" s="48">
        <f>'2016CV PREV GA00394601000126'!L27</f>
        <v>0</v>
      </c>
      <c r="K31" s="48">
        <f>'2016CV PREV GA00394601000126'!M27</f>
        <v>10006.36</v>
      </c>
      <c r="L31" s="48">
        <f>'2016CV PREV GA00394601000126'!N27</f>
        <v>99834.47</v>
      </c>
      <c r="M31" s="49">
        <f t="shared" si="1"/>
        <v>188853786.29121</v>
      </c>
      <c r="N31" s="48">
        <f>'2016CV PREV GA00394601000126'!P27</f>
        <v>188853786.29121</v>
      </c>
      <c r="O31" s="48">
        <f>'2016CV PREV GA00394601000126'!Q27</f>
        <v>0</v>
      </c>
      <c r="P31" s="48">
        <f>'2016CV PREV GA00394601000126'!R27</f>
        <v>0</v>
      </c>
      <c r="Q31" s="48">
        <f>'2016CV PREV GA00394601000126'!S27</f>
        <v>0</v>
      </c>
      <c r="R31" s="48">
        <f>'2016CV PREV GA00394601000126'!T27</f>
        <v>0</v>
      </c>
      <c r="S31" s="48">
        <f>'2016CV PREV GA00394601000126'!U27</f>
        <v>0</v>
      </c>
      <c r="T31" s="48">
        <f>'2016CV PREV GA00394601000126'!V27</f>
        <v>0</v>
      </c>
      <c r="U31" s="49">
        <f t="shared" si="2"/>
        <v>174864616.93630999</v>
      </c>
      <c r="V31" s="48">
        <f>'2016CV PREV GA00394601000126'!X27</f>
        <v>174864616.93630999</v>
      </c>
      <c r="W31" s="48">
        <f>'2016CV PREV GA00394601000126'!Y27</f>
        <v>0</v>
      </c>
      <c r="X31" s="48">
        <f>'2016CV PREV GA00394601000126'!Z27</f>
        <v>0</v>
      </c>
      <c r="Y31" s="48">
        <f>'2016CV PREV GA00394601000126'!AA27</f>
        <v>0</v>
      </c>
      <c r="Z31" s="48">
        <f>'2016CV PREV GA00394601000126'!AB27</f>
        <v>0</v>
      </c>
      <c r="AA31" s="48">
        <f>'2016CV PREV GA00394601000126'!AC27</f>
        <v>0</v>
      </c>
      <c r="AB31" s="48">
        <f>'2016CV PREV GA00394601000126'!AD27</f>
        <v>0</v>
      </c>
      <c r="AC31" s="49">
        <f t="shared" si="3"/>
        <v>19758658.00178</v>
      </c>
      <c r="AD31" s="48">
        <f>'2016CV PREV GA00394601000126'!AF27</f>
        <v>19758658.00178</v>
      </c>
      <c r="AE31" s="48">
        <f>'2016CV PREV GA00394601000126'!AG27</f>
        <v>0</v>
      </c>
      <c r="AF31" s="48">
        <f>'2016CV PREV GA00394601000126'!AH27</f>
        <v>0</v>
      </c>
      <c r="AG31" s="48">
        <f>'2016CV PREV GA00394601000126'!AI27</f>
        <v>0</v>
      </c>
      <c r="AH31" s="49">
        <f t="shared" si="4"/>
        <v>1256211.46242</v>
      </c>
      <c r="AI31" s="48">
        <f>'2016CV PREV GA00394601000126'!AK27</f>
        <v>1256211.46242</v>
      </c>
      <c r="AJ31" s="48">
        <f>'2016CV PREV GA00394601000126'!AL27</f>
        <v>0</v>
      </c>
      <c r="AK31" s="48">
        <f>'2016CV PREV GA00394601000126'!AM27</f>
        <v>0</v>
      </c>
      <c r="AL31" s="48">
        <f>'2016CV PREV GA00394601000126'!AN27</f>
        <v>0</v>
      </c>
      <c r="AM31" s="48">
        <f>'2016CV PREV GA00394601000126'!AO27</f>
        <v>0</v>
      </c>
      <c r="AN31" s="48">
        <f>'2016CV PREV GA00394601000126'!AP27</f>
        <v>21671152.059999999</v>
      </c>
      <c r="AO31" s="48">
        <f>'2016CV PREV GA00394601000126'!AQ27</f>
        <v>0</v>
      </c>
      <c r="AP31" s="48">
        <f>'2016CV PREV GA00394601000126'!AR27</f>
        <v>0</v>
      </c>
      <c r="AQ31" s="48">
        <f>'2016CV PREV GA00394601000126'!AS27</f>
        <v>0</v>
      </c>
      <c r="AR31" s="49">
        <f t="shared" si="5"/>
        <v>406570888.04171997</v>
      </c>
      <c r="AS31" s="49">
        <f t="shared" si="6"/>
        <v>2868806.58</v>
      </c>
      <c r="AT31" s="48">
        <f>'2016CV PREV GA00394601000126'!AV27</f>
        <v>1788392.57</v>
      </c>
      <c r="AU31" s="48">
        <f>'2016CV PREV GA00394601000126'!AW27</f>
        <v>0</v>
      </c>
      <c r="AV31" s="48">
        <f>'2016CV PREV GA00394601000126'!AX27</f>
        <v>0</v>
      </c>
      <c r="AW31" s="48">
        <f>'2016CV PREV GA00394601000126'!AY27</f>
        <v>0</v>
      </c>
      <c r="AX31" s="48">
        <f>'2016CV PREV GA00394601000126'!AZ27</f>
        <v>1080414.01</v>
      </c>
      <c r="AY31" s="48">
        <f>'2016CV PREV GA00394601000126'!BA27</f>
        <v>0</v>
      </c>
      <c r="AZ31" s="49">
        <f t="shared" si="7"/>
        <v>622734254.79770994</v>
      </c>
      <c r="BA31" s="48">
        <f>'2016CV PREV GA00394601000126'!BC27</f>
        <v>586924344.05999994</v>
      </c>
      <c r="BB31" s="48">
        <f>'2016CV PREV GA00394601000126'!BD27</f>
        <v>0</v>
      </c>
      <c r="BC31" s="48">
        <f>'2016CV PREV GA00394601000126'!BE27</f>
        <v>0</v>
      </c>
      <c r="BD31" s="48">
        <f>'2016CV PREV GA00394601000126'!BF27</f>
        <v>0</v>
      </c>
      <c r="BE31" s="48">
        <f>'2016CV PREV GA00394601000126'!BG27</f>
        <v>0</v>
      </c>
      <c r="BF31" s="48">
        <f>'2016CV PREV GA00394601000126'!BH27</f>
        <v>35809910.737709999</v>
      </c>
      <c r="BG31" s="48">
        <f>'2016CV PREV GA00394601000126'!BI27</f>
        <v>0</v>
      </c>
      <c r="BH31" s="48">
        <f>'2016CV PREV GA00394601000126'!BJ27</f>
        <v>0</v>
      </c>
      <c r="BI31" s="48">
        <f>'2016CV PREV GA00394601000126'!BK27</f>
        <v>0</v>
      </c>
      <c r="BJ31" s="49">
        <f t="shared" si="8"/>
        <v>625603061.37770998</v>
      </c>
      <c r="BK31" s="49">
        <f t="shared" si="9"/>
        <v>-219032173.33599001</v>
      </c>
      <c r="BL31" s="49">
        <f>$BO$9+SUMPRODUCT($D$10:D31,$BK$10:BK31)</f>
        <v>6780380069.574234</v>
      </c>
      <c r="BM31" s="50">
        <f t="shared" si="10"/>
        <v>5.5</v>
      </c>
      <c r="BN31" s="49">
        <f t="shared" si="14"/>
        <v>1159363918.8685701</v>
      </c>
      <c r="BO31" s="51">
        <f t="shared" si="11"/>
        <v>22019675724.961102</v>
      </c>
      <c r="BP31" s="89">
        <f t="shared" si="15"/>
        <v>191198250.68205589</v>
      </c>
      <c r="BQ31" s="89">
        <f t="shared" si="16"/>
        <v>4110762389.6642017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2">
        <f t="shared" si="12"/>
        <v>23</v>
      </c>
      <c r="B32" s="72">
        <f t="shared" si="13"/>
        <v>2038</v>
      </c>
      <c r="C32" s="48">
        <f>'2016CV PREV GA00394601000126'!E28</f>
        <v>5.5</v>
      </c>
      <c r="D32" s="49">
        <f t="shared" si="17"/>
        <v>0.29186000000000001</v>
      </c>
      <c r="E32" s="48">
        <f>'2016CV PREV GA00394601000126'!G28</f>
        <v>1485737695.27</v>
      </c>
      <c r="F32" s="49">
        <f t="shared" si="0"/>
        <v>53404.38</v>
      </c>
      <c r="G32" s="48">
        <f>'2016CV PREV GA00394601000126'!I28</f>
        <v>53404.38</v>
      </c>
      <c r="H32" s="48">
        <f>'2016CV PREV GA00394601000126'!J28</f>
        <v>0</v>
      </c>
      <c r="I32" s="48">
        <f>'2016CV PREV GA00394601000126'!K28</f>
        <v>0</v>
      </c>
      <c r="J32" s="48">
        <f>'2016CV PREV GA00394601000126'!L28</f>
        <v>0</v>
      </c>
      <c r="K32" s="48">
        <f>'2016CV PREV GA00394601000126'!M28</f>
        <v>9866.8799999999992</v>
      </c>
      <c r="L32" s="48">
        <f>'2016CV PREV GA00394601000126'!N28</f>
        <v>96681.84</v>
      </c>
      <c r="M32" s="49">
        <f t="shared" si="1"/>
        <v>176505638.19847</v>
      </c>
      <c r="N32" s="48">
        <f>'2016CV PREV GA00394601000126'!P28</f>
        <v>176505638.19847</v>
      </c>
      <c r="O32" s="48">
        <f>'2016CV PREV GA00394601000126'!Q28</f>
        <v>0</v>
      </c>
      <c r="P32" s="48">
        <f>'2016CV PREV GA00394601000126'!R28</f>
        <v>0</v>
      </c>
      <c r="Q32" s="48">
        <f>'2016CV PREV GA00394601000126'!S28</f>
        <v>0</v>
      </c>
      <c r="R32" s="48">
        <f>'2016CV PREV GA00394601000126'!T28</f>
        <v>0</v>
      </c>
      <c r="S32" s="48">
        <f>'2016CV PREV GA00394601000126'!U28</f>
        <v>0</v>
      </c>
      <c r="T32" s="48">
        <f>'2016CV PREV GA00394601000126'!V28</f>
        <v>0</v>
      </c>
      <c r="U32" s="49">
        <f t="shared" si="2"/>
        <v>163431146.48006999</v>
      </c>
      <c r="V32" s="48">
        <f>'2016CV PREV GA00394601000126'!X28</f>
        <v>163431146.48006999</v>
      </c>
      <c r="W32" s="48">
        <f>'2016CV PREV GA00394601000126'!Y28</f>
        <v>0</v>
      </c>
      <c r="X32" s="48">
        <f>'2016CV PREV GA00394601000126'!Z28</f>
        <v>0</v>
      </c>
      <c r="Y32" s="48">
        <f>'2016CV PREV GA00394601000126'!AA28</f>
        <v>0</v>
      </c>
      <c r="Z32" s="48">
        <f>'2016CV PREV GA00394601000126'!AB28</f>
        <v>0</v>
      </c>
      <c r="AA32" s="48">
        <f>'2016CV PREV GA00394601000126'!AC28</f>
        <v>0</v>
      </c>
      <c r="AB32" s="48">
        <f>'2016CV PREV GA00394601000126'!AD28</f>
        <v>0</v>
      </c>
      <c r="AC32" s="49">
        <f t="shared" si="3"/>
        <v>23026774.007890001</v>
      </c>
      <c r="AD32" s="48">
        <f>'2016CV PREV GA00394601000126'!AF28</f>
        <v>23026774.007890001</v>
      </c>
      <c r="AE32" s="48">
        <f>'2016CV PREV GA00394601000126'!AG28</f>
        <v>0</v>
      </c>
      <c r="AF32" s="48">
        <f>'2016CV PREV GA00394601000126'!AH28</f>
        <v>0</v>
      </c>
      <c r="AG32" s="48">
        <f>'2016CV PREV GA00394601000126'!AI28</f>
        <v>0</v>
      </c>
      <c r="AH32" s="49">
        <f t="shared" si="4"/>
        <v>1476536.8919899999</v>
      </c>
      <c r="AI32" s="48">
        <f>'2016CV PREV GA00394601000126'!AK28</f>
        <v>1476536.8919899999</v>
      </c>
      <c r="AJ32" s="48">
        <f>'2016CV PREV GA00394601000126'!AL28</f>
        <v>0</v>
      </c>
      <c r="AK32" s="48">
        <f>'2016CV PREV GA00394601000126'!AM28</f>
        <v>0</v>
      </c>
      <c r="AL32" s="48">
        <f>'2016CV PREV GA00394601000126'!AN28</f>
        <v>0</v>
      </c>
      <c r="AM32" s="48">
        <f>'2016CV PREV GA00394601000126'!AO28</f>
        <v>0</v>
      </c>
      <c r="AN32" s="48">
        <f>'2016CV PREV GA00394601000126'!AP28</f>
        <v>24690070</v>
      </c>
      <c r="AO32" s="48">
        <f>'2016CV PREV GA00394601000126'!AQ28</f>
        <v>0</v>
      </c>
      <c r="AP32" s="48">
        <f>'2016CV PREV GA00394601000126'!AR28</f>
        <v>0</v>
      </c>
      <c r="AQ32" s="48">
        <f>'2016CV PREV GA00394601000126'!AS28</f>
        <v>0</v>
      </c>
      <c r="AR32" s="49">
        <f t="shared" si="5"/>
        <v>389290118.67842001</v>
      </c>
      <c r="AS32" s="49">
        <f t="shared" si="6"/>
        <v>2778213.84</v>
      </c>
      <c r="AT32" s="48">
        <f>'2016CV PREV GA00394601000126'!AV28</f>
        <v>1712397.61</v>
      </c>
      <c r="AU32" s="48">
        <f>'2016CV PREV GA00394601000126'!AW28</f>
        <v>0</v>
      </c>
      <c r="AV32" s="48">
        <f>'2016CV PREV GA00394601000126'!AX28</f>
        <v>0</v>
      </c>
      <c r="AW32" s="48">
        <f>'2016CV PREV GA00394601000126'!AY28</f>
        <v>0</v>
      </c>
      <c r="AX32" s="48">
        <f>'2016CV PREV GA00394601000126'!AZ28</f>
        <v>1065816.23</v>
      </c>
      <c r="AY32" s="48">
        <f>'2016CV PREV GA00394601000126'!BA28</f>
        <v>0</v>
      </c>
      <c r="AZ32" s="49">
        <f t="shared" si="7"/>
        <v>709484770.42958999</v>
      </c>
      <c r="BA32" s="48">
        <f>'2016CV PREV GA00394601000126'!BC28</f>
        <v>667378243.47000003</v>
      </c>
      <c r="BB32" s="48">
        <f>'2016CV PREV GA00394601000126'!BD28</f>
        <v>0</v>
      </c>
      <c r="BC32" s="48">
        <f>'2016CV PREV GA00394601000126'!BE28</f>
        <v>0</v>
      </c>
      <c r="BD32" s="48">
        <f>'2016CV PREV GA00394601000126'!BF28</f>
        <v>0</v>
      </c>
      <c r="BE32" s="48">
        <f>'2016CV PREV GA00394601000126'!BG28</f>
        <v>0</v>
      </c>
      <c r="BF32" s="48">
        <f>'2016CV PREV GA00394601000126'!BH28</f>
        <v>42106526.959590003</v>
      </c>
      <c r="BG32" s="48">
        <f>'2016CV PREV GA00394601000126'!BI28</f>
        <v>0</v>
      </c>
      <c r="BH32" s="48">
        <f>'2016CV PREV GA00394601000126'!BJ28</f>
        <v>0</v>
      </c>
      <c r="BI32" s="48">
        <f>'2016CV PREV GA00394601000126'!BK28</f>
        <v>0</v>
      </c>
      <c r="BJ32" s="49">
        <f t="shared" si="8"/>
        <v>712262984.26959002</v>
      </c>
      <c r="BK32" s="49">
        <f t="shared" si="9"/>
        <v>-322972865.59117001</v>
      </c>
      <c r="BL32" s="49">
        <f>$BO$9+SUMPRODUCT($D$10:D32,$BK$10:BK32)</f>
        <v>6686117209.0227947</v>
      </c>
      <c r="BM32" s="50">
        <f t="shared" si="10"/>
        <v>5.5</v>
      </c>
      <c r="BN32" s="49">
        <f t="shared" si="14"/>
        <v>1211082164.87286</v>
      </c>
      <c r="BO32" s="51">
        <f t="shared" si="11"/>
        <v>22907785024.242802</v>
      </c>
      <c r="BP32" s="89">
        <f t="shared" si="15"/>
        <v>206165698.81828588</v>
      </c>
      <c r="BQ32" s="89">
        <f t="shared" si="16"/>
        <v>4638728223.4114323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2">
        <f t="shared" si="12"/>
        <v>24</v>
      </c>
      <c r="B33" s="72">
        <f t="shared" si="13"/>
        <v>2039</v>
      </c>
      <c r="C33" s="48">
        <f>'2016CV PREV GA00394601000126'!E29</f>
        <v>5.5</v>
      </c>
      <c r="D33" s="49">
        <f t="shared" si="17"/>
        <v>0.27664</v>
      </c>
      <c r="E33" s="48">
        <f>'2016CV PREV GA00394601000126'!G29</f>
        <v>1371011547.1400001</v>
      </c>
      <c r="F33" s="49">
        <f t="shared" si="0"/>
        <v>50242.01</v>
      </c>
      <c r="G33" s="48">
        <f>'2016CV PREV GA00394601000126'!I29</f>
        <v>50242.01</v>
      </c>
      <c r="H33" s="48">
        <f>'2016CV PREV GA00394601000126'!J29</f>
        <v>0</v>
      </c>
      <c r="I33" s="48">
        <f>'2016CV PREV GA00394601000126'!K29</f>
        <v>0</v>
      </c>
      <c r="J33" s="48">
        <f>'2016CV PREV GA00394601000126'!L29</f>
        <v>0</v>
      </c>
      <c r="K33" s="48">
        <f>'2016CV PREV GA00394601000126'!M29</f>
        <v>9716.82</v>
      </c>
      <c r="L33" s="48">
        <f>'2016CV PREV GA00394601000126'!N29</f>
        <v>93539.55</v>
      </c>
      <c r="M33" s="49">
        <f t="shared" si="1"/>
        <v>162876171.79993999</v>
      </c>
      <c r="N33" s="48">
        <f>'2016CV PREV GA00394601000126'!P29</f>
        <v>162876171.79993999</v>
      </c>
      <c r="O33" s="48">
        <f>'2016CV PREV GA00394601000126'!Q29</f>
        <v>0</v>
      </c>
      <c r="P33" s="48">
        <f>'2016CV PREV GA00394601000126'!R29</f>
        <v>0</v>
      </c>
      <c r="Q33" s="48">
        <f>'2016CV PREV GA00394601000126'!S29</f>
        <v>0</v>
      </c>
      <c r="R33" s="48">
        <f>'2016CV PREV GA00394601000126'!T29</f>
        <v>0</v>
      </c>
      <c r="S33" s="48">
        <f>'2016CV PREV GA00394601000126'!U29</f>
        <v>0</v>
      </c>
      <c r="T33" s="48">
        <f>'2016CV PREV GA00394601000126'!V29</f>
        <v>0</v>
      </c>
      <c r="U33" s="49">
        <f t="shared" si="2"/>
        <v>150811270.18513</v>
      </c>
      <c r="V33" s="48">
        <f>'2016CV PREV GA00394601000126'!X29</f>
        <v>150811270.18513</v>
      </c>
      <c r="W33" s="48">
        <f>'2016CV PREV GA00394601000126'!Y29</f>
        <v>0</v>
      </c>
      <c r="X33" s="48">
        <f>'2016CV PREV GA00394601000126'!Z29</f>
        <v>0</v>
      </c>
      <c r="Y33" s="48">
        <f>'2016CV PREV GA00394601000126'!AA29</f>
        <v>0</v>
      </c>
      <c r="Z33" s="48">
        <f>'2016CV PREV GA00394601000126'!AB29</f>
        <v>0</v>
      </c>
      <c r="AA33" s="48">
        <f>'2016CV PREV GA00394601000126'!AC29</f>
        <v>0</v>
      </c>
      <c r="AB33" s="48">
        <f>'2016CV PREV GA00394601000126'!AD29</f>
        <v>0</v>
      </c>
      <c r="AC33" s="49">
        <f t="shared" si="3"/>
        <v>26957123.744600002</v>
      </c>
      <c r="AD33" s="48">
        <f>'2016CV PREV GA00394601000126'!AF29</f>
        <v>26957123.744600002</v>
      </c>
      <c r="AE33" s="48">
        <f>'2016CV PREV GA00394601000126'!AG29</f>
        <v>0</v>
      </c>
      <c r="AF33" s="48">
        <f>'2016CV PREV GA00394601000126'!AH29</f>
        <v>0</v>
      </c>
      <c r="AG33" s="48">
        <f>'2016CV PREV GA00394601000126'!AI29</f>
        <v>0</v>
      </c>
      <c r="AH33" s="49">
        <f t="shared" si="4"/>
        <v>1731411.4864399999</v>
      </c>
      <c r="AI33" s="48">
        <f>'2016CV PREV GA00394601000126'!AK29</f>
        <v>1731411.4864399999</v>
      </c>
      <c r="AJ33" s="48">
        <f>'2016CV PREV GA00394601000126'!AL29</f>
        <v>0</v>
      </c>
      <c r="AK33" s="48">
        <f>'2016CV PREV GA00394601000126'!AM29</f>
        <v>0</v>
      </c>
      <c r="AL33" s="48">
        <f>'2016CV PREV GA00394601000126'!AN29</f>
        <v>0</v>
      </c>
      <c r="AM33" s="48">
        <f>'2016CV PREV GA00394601000126'!AO29</f>
        <v>0</v>
      </c>
      <c r="AN33" s="48">
        <f>'2016CV PREV GA00394601000126'!AP29</f>
        <v>28070034.890000001</v>
      </c>
      <c r="AO33" s="48">
        <f>'2016CV PREV GA00394601000126'!AQ29</f>
        <v>0</v>
      </c>
      <c r="AP33" s="48">
        <f>'2016CV PREV GA00394601000126'!AR29</f>
        <v>0</v>
      </c>
      <c r="AQ33" s="48">
        <f>'2016CV PREV GA00394601000126'!AS29</f>
        <v>0</v>
      </c>
      <c r="AR33" s="49">
        <f t="shared" si="5"/>
        <v>370599510.48610997</v>
      </c>
      <c r="AS33" s="49">
        <f t="shared" si="6"/>
        <v>2687918.12</v>
      </c>
      <c r="AT33" s="48">
        <f>'2016CV PREV GA00394601000126'!AV29</f>
        <v>1637599.06</v>
      </c>
      <c r="AU33" s="48">
        <f>'2016CV PREV GA00394601000126'!AW29</f>
        <v>0</v>
      </c>
      <c r="AV33" s="48">
        <f>'2016CV PREV GA00394601000126'!AX29</f>
        <v>0</v>
      </c>
      <c r="AW33" s="48">
        <f>'2016CV PREV GA00394601000126'!AY29</f>
        <v>0</v>
      </c>
      <c r="AX33" s="48">
        <f>'2016CV PREV GA00394601000126'!AZ29</f>
        <v>1050319.06</v>
      </c>
      <c r="AY33" s="48">
        <f>'2016CV PREV GA00394601000126'!BA29</f>
        <v>0</v>
      </c>
      <c r="AZ33" s="49">
        <f t="shared" si="7"/>
        <v>806610198.12907004</v>
      </c>
      <c r="BA33" s="48">
        <f>'2016CV PREV GA00394601000126'!BC29</f>
        <v>757321240.30999994</v>
      </c>
      <c r="BB33" s="48">
        <f>'2016CV PREV GA00394601000126'!BD29</f>
        <v>0</v>
      </c>
      <c r="BC33" s="48">
        <f>'2016CV PREV GA00394601000126'!BE29</f>
        <v>0</v>
      </c>
      <c r="BD33" s="48">
        <f>'2016CV PREV GA00394601000126'!BF29</f>
        <v>0</v>
      </c>
      <c r="BE33" s="48">
        <f>'2016CV PREV GA00394601000126'!BG29</f>
        <v>0</v>
      </c>
      <c r="BF33" s="48">
        <f>'2016CV PREV GA00394601000126'!BH29</f>
        <v>49288957.819069996</v>
      </c>
      <c r="BG33" s="48">
        <f>'2016CV PREV GA00394601000126'!BI29</f>
        <v>0</v>
      </c>
      <c r="BH33" s="48">
        <f>'2016CV PREV GA00394601000126'!BJ29</f>
        <v>0</v>
      </c>
      <c r="BI33" s="48">
        <f>'2016CV PREV GA00394601000126'!BK29</f>
        <v>0</v>
      </c>
      <c r="BJ33" s="49">
        <f t="shared" si="8"/>
        <v>809298116.24907005</v>
      </c>
      <c r="BK33" s="49">
        <f t="shared" si="9"/>
        <v>-438698605.76296002</v>
      </c>
      <c r="BL33" s="49">
        <f>$BO$9+SUMPRODUCT($D$10:D33,$BK$10:BK33)</f>
        <v>6564755626.7245293</v>
      </c>
      <c r="BM33" s="50">
        <f t="shared" si="10"/>
        <v>5.5</v>
      </c>
      <c r="BN33" s="49">
        <f t="shared" si="14"/>
        <v>1259928176.3333499</v>
      </c>
      <c r="BO33" s="51">
        <f t="shared" si="11"/>
        <v>23729014594.813202</v>
      </c>
      <c r="BP33" s="89">
        <f t="shared" si="15"/>
        <v>221803153.49598485</v>
      </c>
      <c r="BQ33" s="89">
        <f t="shared" si="16"/>
        <v>5212374107.1556444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2">
        <f t="shared" si="12"/>
        <v>25</v>
      </c>
      <c r="B34" s="72">
        <f t="shared" si="13"/>
        <v>2040</v>
      </c>
      <c r="C34" s="48">
        <f>'2016CV PREV GA00394601000126'!E30</f>
        <v>5.5</v>
      </c>
      <c r="D34" s="49">
        <f t="shared" si="17"/>
        <v>0.26222000000000001</v>
      </c>
      <c r="E34" s="48">
        <f>'2016CV PREV GA00394601000126'!G30</f>
        <v>1246539964.6099999</v>
      </c>
      <c r="F34" s="49">
        <f t="shared" si="0"/>
        <v>47177.05</v>
      </c>
      <c r="G34" s="48">
        <f>'2016CV PREV GA00394601000126'!I30</f>
        <v>47177.05</v>
      </c>
      <c r="H34" s="48">
        <f>'2016CV PREV GA00394601000126'!J30</f>
        <v>0</v>
      </c>
      <c r="I34" s="48">
        <f>'2016CV PREV GA00394601000126'!K30</f>
        <v>0</v>
      </c>
      <c r="J34" s="48">
        <f>'2016CV PREV GA00394601000126'!L30</f>
        <v>0</v>
      </c>
      <c r="K34" s="48">
        <f>'2016CV PREV GA00394601000126'!M30</f>
        <v>9555.9500000000007</v>
      </c>
      <c r="L34" s="48">
        <f>'2016CV PREV GA00394601000126'!N30</f>
        <v>90429.2</v>
      </c>
      <c r="M34" s="49">
        <f t="shared" si="1"/>
        <v>148088947.79523</v>
      </c>
      <c r="N34" s="48">
        <f>'2016CV PREV GA00394601000126'!P30</f>
        <v>148088947.79523</v>
      </c>
      <c r="O34" s="48">
        <f>'2016CV PREV GA00394601000126'!Q30</f>
        <v>0</v>
      </c>
      <c r="P34" s="48">
        <f>'2016CV PREV GA00394601000126'!R30</f>
        <v>0</v>
      </c>
      <c r="Q34" s="48">
        <f>'2016CV PREV GA00394601000126'!S30</f>
        <v>0</v>
      </c>
      <c r="R34" s="48">
        <f>'2016CV PREV GA00394601000126'!T30</f>
        <v>0</v>
      </c>
      <c r="S34" s="48">
        <f>'2016CV PREV GA00394601000126'!U30</f>
        <v>0</v>
      </c>
      <c r="T34" s="48">
        <f>'2016CV PREV GA00394601000126'!V30</f>
        <v>0</v>
      </c>
      <c r="U34" s="49">
        <f t="shared" si="2"/>
        <v>137119396.1067</v>
      </c>
      <c r="V34" s="48">
        <f>'2016CV PREV GA00394601000126'!X30</f>
        <v>137119396.1067</v>
      </c>
      <c r="W34" s="48">
        <f>'2016CV PREV GA00394601000126'!Y30</f>
        <v>0</v>
      </c>
      <c r="X34" s="48">
        <f>'2016CV PREV GA00394601000126'!Z30</f>
        <v>0</v>
      </c>
      <c r="Y34" s="48">
        <f>'2016CV PREV GA00394601000126'!AA30</f>
        <v>0</v>
      </c>
      <c r="Z34" s="48">
        <f>'2016CV PREV GA00394601000126'!AB30</f>
        <v>0</v>
      </c>
      <c r="AA34" s="48">
        <f>'2016CV PREV GA00394601000126'!AC30</f>
        <v>0</v>
      </c>
      <c r="AB34" s="48">
        <f>'2016CV PREV GA00394601000126'!AD30</f>
        <v>0</v>
      </c>
      <c r="AC34" s="49">
        <f t="shared" si="3"/>
        <v>31465712.401390001</v>
      </c>
      <c r="AD34" s="48">
        <f>'2016CV PREV GA00394601000126'!AF30</f>
        <v>31465712.401390001</v>
      </c>
      <c r="AE34" s="48">
        <f>'2016CV PREV GA00394601000126'!AG30</f>
        <v>0</v>
      </c>
      <c r="AF34" s="48">
        <f>'2016CV PREV GA00394601000126'!AH30</f>
        <v>0</v>
      </c>
      <c r="AG34" s="48">
        <f>'2016CV PREV GA00394601000126'!AI30</f>
        <v>0</v>
      </c>
      <c r="AH34" s="49">
        <f t="shared" si="4"/>
        <v>2028102.52945</v>
      </c>
      <c r="AI34" s="48">
        <f>'2016CV PREV GA00394601000126'!AK30</f>
        <v>2028102.52945</v>
      </c>
      <c r="AJ34" s="48">
        <f>'2016CV PREV GA00394601000126'!AL30</f>
        <v>0</v>
      </c>
      <c r="AK34" s="48">
        <f>'2016CV PREV GA00394601000126'!AM30</f>
        <v>0</v>
      </c>
      <c r="AL34" s="48">
        <f>'2016CV PREV GA00394601000126'!AN30</f>
        <v>0</v>
      </c>
      <c r="AM34" s="48">
        <f>'2016CV PREV GA00394601000126'!AO30</f>
        <v>0</v>
      </c>
      <c r="AN34" s="48">
        <f>'2016CV PREV GA00394601000126'!AP30</f>
        <v>31782983.66</v>
      </c>
      <c r="AO34" s="48">
        <f>'2016CV PREV GA00394601000126'!AQ30</f>
        <v>0</v>
      </c>
      <c r="AP34" s="48">
        <f>'2016CV PREV GA00394601000126'!AR30</f>
        <v>0</v>
      </c>
      <c r="AQ34" s="48">
        <f>'2016CV PREV GA00394601000126'!AS30</f>
        <v>0</v>
      </c>
      <c r="AR34" s="49">
        <f t="shared" si="5"/>
        <v>350632304.69277</v>
      </c>
      <c r="AS34" s="49">
        <f t="shared" si="6"/>
        <v>2598540.15</v>
      </c>
      <c r="AT34" s="48">
        <f>'2016CV PREV GA00394601000126'!AV30</f>
        <v>1564609.74</v>
      </c>
      <c r="AU34" s="48">
        <f>'2016CV PREV GA00394601000126'!AW30</f>
        <v>0</v>
      </c>
      <c r="AV34" s="48">
        <f>'2016CV PREV GA00394601000126'!AX30</f>
        <v>0</v>
      </c>
      <c r="AW34" s="48">
        <f>'2016CV PREV GA00394601000126'!AY30</f>
        <v>0</v>
      </c>
      <c r="AX34" s="48">
        <f>'2016CV PREV GA00394601000126'!AZ30</f>
        <v>1033930.41</v>
      </c>
      <c r="AY34" s="48">
        <f>'2016CV PREV GA00394601000126'!BA30</f>
        <v>0</v>
      </c>
      <c r="AZ34" s="49">
        <f t="shared" si="7"/>
        <v>913304128.28672004</v>
      </c>
      <c r="BA34" s="48">
        <f>'2016CV PREV GA00394601000126'!BC30</f>
        <v>855816204.60000002</v>
      </c>
      <c r="BB34" s="48">
        <f>'2016CV PREV GA00394601000126'!BD30</f>
        <v>0</v>
      </c>
      <c r="BC34" s="48">
        <f>'2016CV PREV GA00394601000126'!BE30</f>
        <v>0</v>
      </c>
      <c r="BD34" s="48">
        <f>'2016CV PREV GA00394601000126'!BF30</f>
        <v>0</v>
      </c>
      <c r="BE34" s="48">
        <f>'2016CV PREV GA00394601000126'!BG30</f>
        <v>0</v>
      </c>
      <c r="BF34" s="48">
        <f>'2016CV PREV GA00394601000126'!BH30</f>
        <v>57487923.686719999</v>
      </c>
      <c r="BG34" s="48">
        <f>'2016CV PREV GA00394601000126'!BI30</f>
        <v>0</v>
      </c>
      <c r="BH34" s="48">
        <f>'2016CV PREV GA00394601000126'!BJ30</f>
        <v>0</v>
      </c>
      <c r="BI34" s="48">
        <f>'2016CV PREV GA00394601000126'!BK30</f>
        <v>0</v>
      </c>
      <c r="BJ34" s="49">
        <f t="shared" si="8"/>
        <v>915902668.43672001</v>
      </c>
      <c r="BK34" s="49">
        <f t="shared" si="9"/>
        <v>-565270363.74395001</v>
      </c>
      <c r="BL34" s="49">
        <f>$BO$9+SUMPRODUCT($D$10:D34,$BK$10:BK34)</f>
        <v>6416530431.9435911</v>
      </c>
      <c r="BM34" s="50">
        <f t="shared" si="10"/>
        <v>5.5</v>
      </c>
      <c r="BN34" s="49">
        <f t="shared" si="14"/>
        <v>1305095802.71473</v>
      </c>
      <c r="BO34" s="51">
        <f t="shared" si="11"/>
        <v>24468840033.784</v>
      </c>
      <c r="BP34" s="89">
        <f t="shared" si="15"/>
        <v>237660317.356107</v>
      </c>
      <c r="BQ34" s="89">
        <f t="shared" si="16"/>
        <v>5822677775.2246218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2">
        <f t="shared" si="12"/>
        <v>26</v>
      </c>
      <c r="B35" s="72">
        <f t="shared" si="13"/>
        <v>2041</v>
      </c>
      <c r="C35" s="48">
        <f>'2016CV PREV GA00394601000126'!E31</f>
        <v>5.5</v>
      </c>
      <c r="D35" s="49">
        <f t="shared" si="17"/>
        <v>0.24854999999999999</v>
      </c>
      <c r="E35" s="48">
        <f>'2016CV PREV GA00394601000126'!G31</f>
        <v>1124050142.76</v>
      </c>
      <c r="F35" s="49">
        <f t="shared" si="0"/>
        <v>44245.15</v>
      </c>
      <c r="G35" s="48">
        <f>'2016CV PREV GA00394601000126'!I31</f>
        <v>44245.15</v>
      </c>
      <c r="H35" s="48">
        <f>'2016CV PREV GA00394601000126'!J31</f>
        <v>0</v>
      </c>
      <c r="I35" s="48">
        <f>'2016CV PREV GA00394601000126'!K31</f>
        <v>0</v>
      </c>
      <c r="J35" s="48">
        <f>'2016CV PREV GA00394601000126'!L31</f>
        <v>0</v>
      </c>
      <c r="K35" s="48">
        <f>'2016CV PREV GA00394601000126'!M31</f>
        <v>9384.02</v>
      </c>
      <c r="L35" s="48">
        <f>'2016CV PREV GA00394601000126'!N31</f>
        <v>87368.19</v>
      </c>
      <c r="M35" s="49">
        <f t="shared" si="1"/>
        <v>133537156.96043</v>
      </c>
      <c r="N35" s="48">
        <f>'2016CV PREV GA00394601000126'!P31</f>
        <v>133537156.96043</v>
      </c>
      <c r="O35" s="48">
        <f>'2016CV PREV GA00394601000126'!Q31</f>
        <v>0</v>
      </c>
      <c r="P35" s="48">
        <f>'2016CV PREV GA00394601000126'!R31</f>
        <v>0</v>
      </c>
      <c r="Q35" s="48">
        <f>'2016CV PREV GA00394601000126'!S31</f>
        <v>0</v>
      </c>
      <c r="R35" s="48">
        <f>'2016CV PREV GA00394601000126'!T31</f>
        <v>0</v>
      </c>
      <c r="S35" s="48">
        <f>'2016CV PREV GA00394601000126'!U31</f>
        <v>0</v>
      </c>
      <c r="T35" s="48">
        <f>'2016CV PREV GA00394601000126'!V31</f>
        <v>0</v>
      </c>
      <c r="U35" s="49">
        <f t="shared" si="2"/>
        <v>123645515.7041</v>
      </c>
      <c r="V35" s="48">
        <f>'2016CV PREV GA00394601000126'!X31</f>
        <v>123645515.7041</v>
      </c>
      <c r="W35" s="48">
        <f>'2016CV PREV GA00394601000126'!Y31</f>
        <v>0</v>
      </c>
      <c r="X35" s="48">
        <f>'2016CV PREV GA00394601000126'!Z31</f>
        <v>0</v>
      </c>
      <c r="Y35" s="48">
        <f>'2016CV PREV GA00394601000126'!AA31</f>
        <v>0</v>
      </c>
      <c r="Z35" s="48">
        <f>'2016CV PREV GA00394601000126'!AB31</f>
        <v>0</v>
      </c>
      <c r="AA35" s="48">
        <f>'2016CV PREV GA00394601000126'!AC31</f>
        <v>0</v>
      </c>
      <c r="AB35" s="48">
        <f>'2016CV PREV GA00394601000126'!AD31</f>
        <v>0</v>
      </c>
      <c r="AC35" s="49">
        <f t="shared" si="3"/>
        <v>35739481.508720003</v>
      </c>
      <c r="AD35" s="48">
        <f>'2016CV PREV GA00394601000126'!AF31</f>
        <v>35739481.508720003</v>
      </c>
      <c r="AE35" s="48">
        <f>'2016CV PREV GA00394601000126'!AG31</f>
        <v>0</v>
      </c>
      <c r="AF35" s="48">
        <f>'2016CV PREV GA00394601000126'!AH31</f>
        <v>0</v>
      </c>
      <c r="AG35" s="48">
        <f>'2016CV PREV GA00394601000126'!AI31</f>
        <v>0</v>
      </c>
      <c r="AH35" s="49">
        <f t="shared" si="4"/>
        <v>2373018.8396800002</v>
      </c>
      <c r="AI35" s="48">
        <f>'2016CV PREV GA00394601000126'!AK31</f>
        <v>2373018.8396800002</v>
      </c>
      <c r="AJ35" s="48">
        <f>'2016CV PREV GA00394601000126'!AL31</f>
        <v>0</v>
      </c>
      <c r="AK35" s="48">
        <f>'2016CV PREV GA00394601000126'!AM31</f>
        <v>0</v>
      </c>
      <c r="AL35" s="48">
        <f>'2016CV PREV GA00394601000126'!AN31</f>
        <v>0</v>
      </c>
      <c r="AM35" s="48">
        <f>'2016CV PREV GA00394601000126'!AO31</f>
        <v>0</v>
      </c>
      <c r="AN35" s="48">
        <f>'2016CV PREV GA00394601000126'!AP31</f>
        <v>35428500.170000002</v>
      </c>
      <c r="AO35" s="48">
        <f>'2016CV PREV GA00394601000126'!AQ31</f>
        <v>0</v>
      </c>
      <c r="AP35" s="48">
        <f>'2016CV PREV GA00394601000126'!AR31</f>
        <v>0</v>
      </c>
      <c r="AQ35" s="48">
        <f>'2016CV PREV GA00394601000126'!AS31</f>
        <v>0</v>
      </c>
      <c r="AR35" s="49">
        <f t="shared" si="5"/>
        <v>330864670.54293001</v>
      </c>
      <c r="AS35" s="49">
        <f t="shared" si="6"/>
        <v>2510580.2599999998</v>
      </c>
      <c r="AT35" s="48">
        <f>'2016CV PREV GA00394601000126'!AV31</f>
        <v>1493910.09</v>
      </c>
      <c r="AU35" s="48">
        <f>'2016CV PREV GA00394601000126'!AW31</f>
        <v>0</v>
      </c>
      <c r="AV35" s="48">
        <f>'2016CV PREV GA00394601000126'!AX31</f>
        <v>0</v>
      </c>
      <c r="AW35" s="48">
        <f>'2016CV PREV GA00394601000126'!AY31</f>
        <v>0</v>
      </c>
      <c r="AX35" s="48">
        <f>'2016CV PREV GA00394601000126'!AZ31</f>
        <v>1016670.17</v>
      </c>
      <c r="AY35" s="48">
        <f>'2016CV PREV GA00394601000126'!BA31</f>
        <v>0</v>
      </c>
      <c r="AZ35" s="49">
        <f t="shared" si="7"/>
        <v>1018060349.8460799</v>
      </c>
      <c r="BA35" s="48">
        <f>'2016CV PREV GA00394601000126'!BC31</f>
        <v>951241260.22000003</v>
      </c>
      <c r="BB35" s="48">
        <f>'2016CV PREV GA00394601000126'!BD31</f>
        <v>0</v>
      </c>
      <c r="BC35" s="48">
        <f>'2016CV PREV GA00394601000126'!BE31</f>
        <v>0</v>
      </c>
      <c r="BD35" s="48">
        <f>'2016CV PREV GA00394601000126'!BF31</f>
        <v>0</v>
      </c>
      <c r="BE35" s="48">
        <f>'2016CV PREV GA00394601000126'!BG31</f>
        <v>0</v>
      </c>
      <c r="BF35" s="48">
        <f>'2016CV PREV GA00394601000126'!BH31</f>
        <v>66819089.626079999</v>
      </c>
      <c r="BG35" s="48">
        <f>'2016CV PREV GA00394601000126'!BI31</f>
        <v>0</v>
      </c>
      <c r="BH35" s="48">
        <f>'2016CV PREV GA00394601000126'!BJ31</f>
        <v>0</v>
      </c>
      <c r="BI35" s="48">
        <f>'2016CV PREV GA00394601000126'!BK31</f>
        <v>0</v>
      </c>
      <c r="BJ35" s="49">
        <f t="shared" si="8"/>
        <v>1020570930.1060801</v>
      </c>
      <c r="BK35" s="49">
        <f t="shared" si="9"/>
        <v>-689706259.56315005</v>
      </c>
      <c r="BL35" s="49">
        <f>$BO$9+SUMPRODUCT($D$10:D35,$BK$10:BK35)</f>
        <v>6245103941.1291704</v>
      </c>
      <c r="BM35" s="50">
        <f t="shared" si="10"/>
        <v>5.5</v>
      </c>
      <c r="BN35" s="49">
        <f t="shared" si="14"/>
        <v>1345786201.85812</v>
      </c>
      <c r="BO35" s="51">
        <f t="shared" si="11"/>
        <v>25124919976.078999</v>
      </c>
      <c r="BP35" s="89">
        <f t="shared" si="15"/>
        <v>250814566.52311346</v>
      </c>
      <c r="BQ35" s="89">
        <f t="shared" si="16"/>
        <v>6395771446.3393936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2">
        <f t="shared" si="12"/>
        <v>27</v>
      </c>
      <c r="B36" s="72">
        <f t="shared" si="13"/>
        <v>2042</v>
      </c>
      <c r="C36" s="48">
        <f>'2016CV PREV GA00394601000126'!E32</f>
        <v>5.5</v>
      </c>
      <c r="D36" s="49">
        <f t="shared" si="17"/>
        <v>0.23558999999999999</v>
      </c>
      <c r="E36" s="48">
        <f>'2016CV PREV GA00394601000126'!G32</f>
        <v>985171992.71000004</v>
      </c>
      <c r="F36" s="49">
        <f t="shared" si="0"/>
        <v>41473.94</v>
      </c>
      <c r="G36" s="48">
        <f>'2016CV PREV GA00394601000126'!I32</f>
        <v>41473.94</v>
      </c>
      <c r="H36" s="48">
        <f>'2016CV PREV GA00394601000126'!J32</f>
        <v>0</v>
      </c>
      <c r="I36" s="48">
        <f>'2016CV PREV GA00394601000126'!K32</f>
        <v>0</v>
      </c>
      <c r="J36" s="48">
        <f>'2016CV PREV GA00394601000126'!L32</f>
        <v>0</v>
      </c>
      <c r="K36" s="48">
        <f>'2016CV PREV GA00394601000126'!M32</f>
        <v>9200.86</v>
      </c>
      <c r="L36" s="48">
        <f>'2016CV PREV GA00394601000126'!N32</f>
        <v>84369.46</v>
      </c>
      <c r="M36" s="49">
        <f t="shared" si="1"/>
        <v>117038432.73353</v>
      </c>
      <c r="N36" s="48">
        <f>'2016CV PREV GA00394601000126'!P32</f>
        <v>117038432.73353</v>
      </c>
      <c r="O36" s="48">
        <f>'2016CV PREV GA00394601000126'!Q32</f>
        <v>0</v>
      </c>
      <c r="P36" s="48">
        <f>'2016CV PREV GA00394601000126'!R32</f>
        <v>0</v>
      </c>
      <c r="Q36" s="48">
        <f>'2016CV PREV GA00394601000126'!S32</f>
        <v>0</v>
      </c>
      <c r="R36" s="48">
        <f>'2016CV PREV GA00394601000126'!T32</f>
        <v>0</v>
      </c>
      <c r="S36" s="48">
        <f>'2016CV PREV GA00394601000126'!U32</f>
        <v>0</v>
      </c>
      <c r="T36" s="48">
        <f>'2016CV PREV GA00394601000126'!V32</f>
        <v>0</v>
      </c>
      <c r="U36" s="49">
        <f t="shared" si="2"/>
        <v>108368919.19772001</v>
      </c>
      <c r="V36" s="48">
        <f>'2016CV PREV GA00394601000126'!X32</f>
        <v>108368919.19772001</v>
      </c>
      <c r="W36" s="48">
        <f>'2016CV PREV GA00394601000126'!Y32</f>
        <v>0</v>
      </c>
      <c r="X36" s="48">
        <f>'2016CV PREV GA00394601000126'!Z32</f>
        <v>0</v>
      </c>
      <c r="Y36" s="48">
        <f>'2016CV PREV GA00394601000126'!AA32</f>
        <v>0</v>
      </c>
      <c r="Z36" s="48">
        <f>'2016CV PREV GA00394601000126'!AB32</f>
        <v>0</v>
      </c>
      <c r="AA36" s="48">
        <f>'2016CV PREV GA00394601000126'!AC32</f>
        <v>0</v>
      </c>
      <c r="AB36" s="48">
        <f>'2016CV PREV GA00394601000126'!AD32</f>
        <v>0</v>
      </c>
      <c r="AC36" s="49">
        <f t="shared" si="3"/>
        <v>40773259.714759998</v>
      </c>
      <c r="AD36" s="48">
        <f>'2016CV PREV GA00394601000126'!AF32</f>
        <v>40773259.714759998</v>
      </c>
      <c r="AE36" s="48">
        <f>'2016CV PREV GA00394601000126'!AG32</f>
        <v>0</v>
      </c>
      <c r="AF36" s="48">
        <f>'2016CV PREV GA00394601000126'!AH32</f>
        <v>0</v>
      </c>
      <c r="AG36" s="48">
        <f>'2016CV PREV GA00394601000126'!AI32</f>
        <v>0</v>
      </c>
      <c r="AH36" s="49">
        <f t="shared" si="4"/>
        <v>2767767.9278799999</v>
      </c>
      <c r="AI36" s="48">
        <f>'2016CV PREV GA00394601000126'!AK32</f>
        <v>2767767.9278799999</v>
      </c>
      <c r="AJ36" s="48">
        <f>'2016CV PREV GA00394601000126'!AL32</f>
        <v>0</v>
      </c>
      <c r="AK36" s="48">
        <f>'2016CV PREV GA00394601000126'!AM32</f>
        <v>0</v>
      </c>
      <c r="AL36" s="48">
        <f>'2016CV PREV GA00394601000126'!AN32</f>
        <v>0</v>
      </c>
      <c r="AM36" s="48">
        <f>'2016CV PREV GA00394601000126'!AO32</f>
        <v>0</v>
      </c>
      <c r="AN36" s="48">
        <f>'2016CV PREV GA00394601000126'!AP32</f>
        <v>39648354.700000003</v>
      </c>
      <c r="AO36" s="48">
        <f>'2016CV PREV GA00394601000126'!AQ32</f>
        <v>0</v>
      </c>
      <c r="AP36" s="48">
        <f>'2016CV PREV GA00394601000126'!AR32</f>
        <v>0</v>
      </c>
      <c r="AQ36" s="48">
        <f>'2016CV PREV GA00394601000126'!AS32</f>
        <v>0</v>
      </c>
      <c r="AR36" s="49">
        <f t="shared" si="5"/>
        <v>308731778.53389001</v>
      </c>
      <c r="AS36" s="49">
        <f t="shared" si="6"/>
        <v>2424409.7599999998</v>
      </c>
      <c r="AT36" s="48">
        <f>'2016CV PREV GA00394601000126'!AV32</f>
        <v>1425837.39</v>
      </c>
      <c r="AU36" s="48">
        <f>'2016CV PREV GA00394601000126'!AW32</f>
        <v>0</v>
      </c>
      <c r="AV36" s="48">
        <f>'2016CV PREV GA00394601000126'!AX32</f>
        <v>0</v>
      </c>
      <c r="AW36" s="48">
        <f>'2016CV PREV GA00394601000126'!AY32</f>
        <v>0</v>
      </c>
      <c r="AX36" s="48">
        <f>'2016CV PREV GA00394601000126'!AZ32</f>
        <v>998572.37</v>
      </c>
      <c r="AY36" s="48">
        <f>'2016CV PREV GA00394601000126'!BA32</f>
        <v>0</v>
      </c>
      <c r="AZ36" s="49">
        <f t="shared" si="7"/>
        <v>1139320537.6934199</v>
      </c>
      <c r="BA36" s="48">
        <f>'2016CV PREV GA00394601000126'!BC32</f>
        <v>1061992116.46</v>
      </c>
      <c r="BB36" s="48">
        <f>'2016CV PREV GA00394601000126'!BD32</f>
        <v>0</v>
      </c>
      <c r="BC36" s="48">
        <f>'2016CV PREV GA00394601000126'!BE32</f>
        <v>0</v>
      </c>
      <c r="BD36" s="48">
        <f>'2016CV PREV GA00394601000126'!BF32</f>
        <v>0</v>
      </c>
      <c r="BE36" s="48">
        <f>'2016CV PREV GA00394601000126'!BG32</f>
        <v>0</v>
      </c>
      <c r="BF36" s="48">
        <f>'2016CV PREV GA00394601000126'!BH32</f>
        <v>77328421.233419999</v>
      </c>
      <c r="BG36" s="48">
        <f>'2016CV PREV GA00394601000126'!BI32</f>
        <v>0</v>
      </c>
      <c r="BH36" s="48">
        <f>'2016CV PREV GA00394601000126'!BJ32</f>
        <v>0</v>
      </c>
      <c r="BI36" s="48">
        <f>'2016CV PREV GA00394601000126'!BK32</f>
        <v>0</v>
      </c>
      <c r="BJ36" s="49">
        <f t="shared" si="8"/>
        <v>1141744947.4534199</v>
      </c>
      <c r="BK36" s="49">
        <f t="shared" si="9"/>
        <v>-833013168.91953003</v>
      </c>
      <c r="BL36" s="49">
        <f>$BO$9+SUMPRODUCT($D$10:D36,$BK$10:BK36)</f>
        <v>6048854368.6634178</v>
      </c>
      <c r="BM36" s="50">
        <f t="shared" si="10"/>
        <v>5.5</v>
      </c>
      <c r="BN36" s="49">
        <f t="shared" si="14"/>
        <v>1381870598.68435</v>
      </c>
      <c r="BO36" s="51">
        <f t="shared" si="11"/>
        <v>25673777405.8438</v>
      </c>
      <c r="BP36" s="89">
        <f t="shared" si="15"/>
        <v>265749691.4434582</v>
      </c>
      <c r="BQ36" s="89">
        <f t="shared" si="16"/>
        <v>7042366823.2516422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2">
        <f t="shared" si="12"/>
        <v>28</v>
      </c>
      <c r="B37" s="72">
        <f t="shared" si="13"/>
        <v>2043</v>
      </c>
      <c r="C37" s="48">
        <f>'2016CV PREV GA00394601000126'!E33</f>
        <v>5.5</v>
      </c>
      <c r="D37" s="49">
        <f t="shared" si="17"/>
        <v>0.22331000000000001</v>
      </c>
      <c r="E37" s="48">
        <f>'2016CV PREV GA00394601000126'!G33</f>
        <v>845310549.42999995</v>
      </c>
      <c r="F37" s="49">
        <f t="shared" si="0"/>
        <v>38882.870000000003</v>
      </c>
      <c r="G37" s="48">
        <f>'2016CV PREV GA00394601000126'!I33</f>
        <v>38882.870000000003</v>
      </c>
      <c r="H37" s="48">
        <f>'2016CV PREV GA00394601000126'!J33</f>
        <v>0</v>
      </c>
      <c r="I37" s="48">
        <f>'2016CV PREV GA00394601000126'!K33</f>
        <v>0</v>
      </c>
      <c r="J37" s="48">
        <f>'2016CV PREV GA00394601000126'!L33</f>
        <v>0</v>
      </c>
      <c r="K37" s="48">
        <f>'2016CV PREV GA00394601000126'!M33</f>
        <v>9006.41</v>
      </c>
      <c r="L37" s="48">
        <f>'2016CV PREV GA00394601000126'!N33</f>
        <v>81441.490000000005</v>
      </c>
      <c r="M37" s="49">
        <f t="shared" si="1"/>
        <v>100422893.27252001</v>
      </c>
      <c r="N37" s="48">
        <f>'2016CV PREV GA00394601000126'!P33</f>
        <v>100422893.27252001</v>
      </c>
      <c r="O37" s="48">
        <f>'2016CV PREV GA00394601000126'!Q33</f>
        <v>0</v>
      </c>
      <c r="P37" s="48">
        <f>'2016CV PREV GA00394601000126'!R33</f>
        <v>0</v>
      </c>
      <c r="Q37" s="48">
        <f>'2016CV PREV GA00394601000126'!S33</f>
        <v>0</v>
      </c>
      <c r="R37" s="48">
        <f>'2016CV PREV GA00394601000126'!T33</f>
        <v>0</v>
      </c>
      <c r="S37" s="48">
        <f>'2016CV PREV GA00394601000126'!U33</f>
        <v>0</v>
      </c>
      <c r="T37" s="48">
        <f>'2016CV PREV GA00394601000126'!V33</f>
        <v>0</v>
      </c>
      <c r="U37" s="49">
        <f t="shared" si="2"/>
        <v>92984160.437509999</v>
      </c>
      <c r="V37" s="48">
        <f>'2016CV PREV GA00394601000126'!X33</f>
        <v>92984160.437509999</v>
      </c>
      <c r="W37" s="48">
        <f>'2016CV PREV GA00394601000126'!Y33</f>
        <v>0</v>
      </c>
      <c r="X37" s="48">
        <f>'2016CV PREV GA00394601000126'!Z33</f>
        <v>0</v>
      </c>
      <c r="Y37" s="48">
        <f>'2016CV PREV GA00394601000126'!AA33</f>
        <v>0</v>
      </c>
      <c r="Z37" s="48">
        <f>'2016CV PREV GA00394601000126'!AB33</f>
        <v>0</v>
      </c>
      <c r="AA37" s="48">
        <f>'2016CV PREV GA00394601000126'!AC33</f>
        <v>0</v>
      </c>
      <c r="AB37" s="48">
        <f>'2016CV PREV GA00394601000126'!AD33</f>
        <v>0</v>
      </c>
      <c r="AC37" s="49">
        <f t="shared" si="3"/>
        <v>45877737.468829997</v>
      </c>
      <c r="AD37" s="48">
        <f>'2016CV PREV GA00394601000126'!AF33</f>
        <v>45877737.468829997</v>
      </c>
      <c r="AE37" s="48">
        <f>'2016CV PREV GA00394601000126'!AG33</f>
        <v>0</v>
      </c>
      <c r="AF37" s="48">
        <f>'2016CV PREV GA00394601000126'!AH33</f>
        <v>0</v>
      </c>
      <c r="AG37" s="48">
        <f>'2016CV PREV GA00394601000126'!AI33</f>
        <v>0</v>
      </c>
      <c r="AH37" s="49">
        <f t="shared" si="4"/>
        <v>3219802.5252</v>
      </c>
      <c r="AI37" s="48">
        <f>'2016CV PREV GA00394601000126'!AK33</f>
        <v>3219802.5252</v>
      </c>
      <c r="AJ37" s="48">
        <f>'2016CV PREV GA00394601000126'!AL33</f>
        <v>0</v>
      </c>
      <c r="AK37" s="48">
        <f>'2016CV PREV GA00394601000126'!AM33</f>
        <v>0</v>
      </c>
      <c r="AL37" s="48">
        <f>'2016CV PREV GA00394601000126'!AN33</f>
        <v>0</v>
      </c>
      <c r="AM37" s="48">
        <f>'2016CV PREV GA00394601000126'!AO33</f>
        <v>0</v>
      </c>
      <c r="AN37" s="48">
        <f>'2016CV PREV GA00394601000126'!AP33</f>
        <v>43916702.789999999</v>
      </c>
      <c r="AO37" s="48">
        <f>'2016CV PREV GA00394601000126'!AQ33</f>
        <v>0</v>
      </c>
      <c r="AP37" s="48">
        <f>'2016CV PREV GA00394601000126'!AR33</f>
        <v>0</v>
      </c>
      <c r="AQ37" s="48">
        <f>'2016CV PREV GA00394601000126'!AS33</f>
        <v>0</v>
      </c>
      <c r="AR37" s="49">
        <f t="shared" si="5"/>
        <v>286550627.26406002</v>
      </c>
      <c r="AS37" s="49">
        <f t="shared" si="6"/>
        <v>2340272.73</v>
      </c>
      <c r="AT37" s="48">
        <f>'2016CV PREV GA00394601000126'!AV33</f>
        <v>1360589.14</v>
      </c>
      <c r="AU37" s="48">
        <f>'2016CV PREV GA00394601000126'!AW33</f>
        <v>0</v>
      </c>
      <c r="AV37" s="48">
        <f>'2016CV PREV GA00394601000126'!AX33</f>
        <v>0</v>
      </c>
      <c r="AW37" s="48">
        <f>'2016CV PREV GA00394601000126'!AY33</f>
        <v>0</v>
      </c>
      <c r="AX37" s="48">
        <f>'2016CV PREV GA00394601000126'!AZ33</f>
        <v>979683.59</v>
      </c>
      <c r="AY37" s="48">
        <f>'2016CV PREV GA00394601000126'!BA33</f>
        <v>0</v>
      </c>
      <c r="AZ37" s="49">
        <f t="shared" si="7"/>
        <v>1261974218.5462899</v>
      </c>
      <c r="BA37" s="48">
        <f>'2016CV PREV GA00394601000126'!BC33</f>
        <v>1172805404.03</v>
      </c>
      <c r="BB37" s="48">
        <f>'2016CV PREV GA00394601000126'!BD33</f>
        <v>0</v>
      </c>
      <c r="BC37" s="48">
        <f>'2016CV PREV GA00394601000126'!BE33</f>
        <v>0</v>
      </c>
      <c r="BD37" s="48">
        <f>'2016CV PREV GA00394601000126'!BF33</f>
        <v>0</v>
      </c>
      <c r="BE37" s="48">
        <f>'2016CV PREV GA00394601000126'!BG33</f>
        <v>0</v>
      </c>
      <c r="BF37" s="48">
        <f>'2016CV PREV GA00394601000126'!BH33</f>
        <v>89168814.516289994</v>
      </c>
      <c r="BG37" s="48">
        <f>'2016CV PREV GA00394601000126'!BI33</f>
        <v>0</v>
      </c>
      <c r="BH37" s="48">
        <f>'2016CV PREV GA00394601000126'!BJ33</f>
        <v>0</v>
      </c>
      <c r="BI37" s="48">
        <f>'2016CV PREV GA00394601000126'!BK33</f>
        <v>0</v>
      </c>
      <c r="BJ37" s="49">
        <f t="shared" si="8"/>
        <v>1264314491.2762899</v>
      </c>
      <c r="BK37" s="49">
        <f t="shared" si="9"/>
        <v>-977763864.01223004</v>
      </c>
      <c r="BL37" s="49">
        <f>$BO$9+SUMPRODUCT($D$10:D37,$BK$10:BK37)</f>
        <v>5830509920.1908474</v>
      </c>
      <c r="BM37" s="50">
        <f t="shared" si="10"/>
        <v>5.5</v>
      </c>
      <c r="BN37" s="49">
        <f t="shared" si="14"/>
        <v>1412057757.3214099</v>
      </c>
      <c r="BO37" s="51">
        <f t="shared" si="11"/>
        <v>26108071299.153</v>
      </c>
      <c r="BP37" s="89">
        <f t="shared" si="15"/>
        <v>278736642.19650835</v>
      </c>
      <c r="BQ37" s="89">
        <f t="shared" si="16"/>
        <v>7665257660.4039793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2">
        <f t="shared" si="12"/>
        <v>29</v>
      </c>
      <c r="B38" s="72">
        <f t="shared" si="13"/>
        <v>2044</v>
      </c>
      <c r="C38" s="48">
        <f>'2016CV PREV GA00394601000126'!E34</f>
        <v>5.5</v>
      </c>
      <c r="D38" s="49">
        <f t="shared" si="17"/>
        <v>0.21167</v>
      </c>
      <c r="E38" s="48">
        <f>'2016CV PREV GA00394601000126'!G34</f>
        <v>716932550.21000004</v>
      </c>
      <c r="F38" s="49">
        <f t="shared" si="0"/>
        <v>36482.22</v>
      </c>
      <c r="G38" s="48">
        <f>'2016CV PREV GA00394601000126'!I34</f>
        <v>36482.22</v>
      </c>
      <c r="H38" s="48">
        <f>'2016CV PREV GA00394601000126'!J34</f>
        <v>0</v>
      </c>
      <c r="I38" s="48">
        <f>'2016CV PREV GA00394601000126'!K34</f>
        <v>0</v>
      </c>
      <c r="J38" s="48">
        <f>'2016CV PREV GA00394601000126'!L34</f>
        <v>0</v>
      </c>
      <c r="K38" s="48">
        <f>'2016CV PREV GA00394601000126'!M34</f>
        <v>8800.83</v>
      </c>
      <c r="L38" s="48">
        <f>'2016CV PREV GA00394601000126'!N34</f>
        <v>78588.62</v>
      </c>
      <c r="M38" s="49">
        <f t="shared" si="1"/>
        <v>85171586.965379998</v>
      </c>
      <c r="N38" s="48">
        <f>'2016CV PREV GA00394601000126'!P34</f>
        <v>85171586.965379998</v>
      </c>
      <c r="O38" s="48">
        <f>'2016CV PREV GA00394601000126'!Q34</f>
        <v>0</v>
      </c>
      <c r="P38" s="48">
        <f>'2016CV PREV GA00394601000126'!R34</f>
        <v>0</v>
      </c>
      <c r="Q38" s="48">
        <f>'2016CV PREV GA00394601000126'!S34</f>
        <v>0</v>
      </c>
      <c r="R38" s="48">
        <f>'2016CV PREV GA00394601000126'!T34</f>
        <v>0</v>
      </c>
      <c r="S38" s="48">
        <f>'2016CV PREV GA00394601000126'!U34</f>
        <v>0</v>
      </c>
      <c r="T38" s="48">
        <f>'2016CV PREV GA00394601000126'!V34</f>
        <v>0</v>
      </c>
      <c r="U38" s="49">
        <f t="shared" si="2"/>
        <v>78862580.523499995</v>
      </c>
      <c r="V38" s="48">
        <f>'2016CV PREV GA00394601000126'!X34</f>
        <v>78862580.523499995</v>
      </c>
      <c r="W38" s="48">
        <f>'2016CV PREV GA00394601000126'!Y34</f>
        <v>0</v>
      </c>
      <c r="X38" s="48">
        <f>'2016CV PREV GA00394601000126'!Z34</f>
        <v>0</v>
      </c>
      <c r="Y38" s="48">
        <f>'2016CV PREV GA00394601000126'!AA34</f>
        <v>0</v>
      </c>
      <c r="Z38" s="48">
        <f>'2016CV PREV GA00394601000126'!AB34</f>
        <v>0</v>
      </c>
      <c r="AA38" s="48">
        <f>'2016CV PREV GA00394601000126'!AC34</f>
        <v>0</v>
      </c>
      <c r="AB38" s="48">
        <f>'2016CV PREV GA00394601000126'!AD34</f>
        <v>0</v>
      </c>
      <c r="AC38" s="49">
        <f t="shared" si="3"/>
        <v>50507975.268289998</v>
      </c>
      <c r="AD38" s="48">
        <f>'2016CV PREV GA00394601000126'!AF34</f>
        <v>50507975.268289998</v>
      </c>
      <c r="AE38" s="48">
        <f>'2016CV PREV GA00394601000126'!AG34</f>
        <v>0</v>
      </c>
      <c r="AF38" s="48">
        <f>'2016CV PREV GA00394601000126'!AH34</f>
        <v>0</v>
      </c>
      <c r="AG38" s="48">
        <f>'2016CV PREV GA00394601000126'!AI34</f>
        <v>0</v>
      </c>
      <c r="AH38" s="49">
        <f t="shared" si="4"/>
        <v>3733604.6318899998</v>
      </c>
      <c r="AI38" s="48">
        <f>'2016CV PREV GA00394601000126'!AK34</f>
        <v>3733604.6318899998</v>
      </c>
      <c r="AJ38" s="48">
        <f>'2016CV PREV GA00394601000126'!AL34</f>
        <v>0</v>
      </c>
      <c r="AK38" s="48">
        <f>'2016CV PREV GA00394601000126'!AM34</f>
        <v>0</v>
      </c>
      <c r="AL38" s="48">
        <f>'2016CV PREV GA00394601000126'!AN34</f>
        <v>0</v>
      </c>
      <c r="AM38" s="48">
        <f>'2016CV PREV GA00394601000126'!AO34</f>
        <v>0</v>
      </c>
      <c r="AN38" s="48">
        <f>'2016CV PREV GA00394601000126'!AP34</f>
        <v>47803002.159999996</v>
      </c>
      <c r="AO38" s="48">
        <f>'2016CV PREV GA00394601000126'!AQ34</f>
        <v>0</v>
      </c>
      <c r="AP38" s="48">
        <f>'2016CV PREV GA00394601000126'!AR34</f>
        <v>0</v>
      </c>
      <c r="AQ38" s="48">
        <f>'2016CV PREV GA00394601000126'!AS34</f>
        <v>0</v>
      </c>
      <c r="AR38" s="49">
        <f t="shared" si="5"/>
        <v>266202621.21906</v>
      </c>
      <c r="AS38" s="49">
        <f t="shared" si="6"/>
        <v>2258293.69</v>
      </c>
      <c r="AT38" s="48">
        <f>'2016CV PREV GA00394601000126'!AV34</f>
        <v>1298226.8999999999</v>
      </c>
      <c r="AU38" s="48">
        <f>'2016CV PREV GA00394601000126'!AW34</f>
        <v>0</v>
      </c>
      <c r="AV38" s="48">
        <f>'2016CV PREV GA00394601000126'!AX34</f>
        <v>0</v>
      </c>
      <c r="AW38" s="48">
        <f>'2016CV PREV GA00394601000126'!AY34</f>
        <v>0</v>
      </c>
      <c r="AX38" s="48">
        <f>'2016CV PREV GA00394601000126'!AZ34</f>
        <v>960066.79</v>
      </c>
      <c r="AY38" s="48">
        <f>'2016CV PREV GA00394601000126'!BA34</f>
        <v>0</v>
      </c>
      <c r="AZ38" s="49">
        <f t="shared" si="7"/>
        <v>1373649487.6986699</v>
      </c>
      <c r="BA38" s="48">
        <f>'2016CV PREV GA00394601000126'!BC34</f>
        <v>1271223772.29</v>
      </c>
      <c r="BB38" s="48">
        <f>'2016CV PREV GA00394601000126'!BD34</f>
        <v>0</v>
      </c>
      <c r="BC38" s="48">
        <f>'2016CV PREV GA00394601000126'!BE34</f>
        <v>0</v>
      </c>
      <c r="BD38" s="48">
        <f>'2016CV PREV GA00394601000126'!BF34</f>
        <v>0</v>
      </c>
      <c r="BE38" s="48">
        <f>'2016CV PREV GA00394601000126'!BG34</f>
        <v>0</v>
      </c>
      <c r="BF38" s="48">
        <f>'2016CV PREV GA00394601000126'!BH34</f>
        <v>102425715.40866999</v>
      </c>
      <c r="BG38" s="48">
        <f>'2016CV PREV GA00394601000126'!BI34</f>
        <v>0</v>
      </c>
      <c r="BH38" s="48">
        <f>'2016CV PREV GA00394601000126'!BJ34</f>
        <v>0</v>
      </c>
      <c r="BI38" s="48">
        <f>'2016CV PREV GA00394601000126'!BK34</f>
        <v>0</v>
      </c>
      <c r="BJ38" s="49">
        <f t="shared" si="8"/>
        <v>1375907781.38867</v>
      </c>
      <c r="BK38" s="49">
        <f t="shared" si="9"/>
        <v>-1109705160.16961</v>
      </c>
      <c r="BL38" s="49">
        <f>$BO$9+SUMPRODUCT($D$10:D38,$BK$10:BK38)</f>
        <v>5595618628.937746</v>
      </c>
      <c r="BM38" s="50">
        <f t="shared" si="10"/>
        <v>5.5</v>
      </c>
      <c r="BN38" s="49">
        <f t="shared" si="14"/>
        <v>1435943921.4534099</v>
      </c>
      <c r="BO38" s="51">
        <f t="shared" si="11"/>
        <v>26434310060.436798</v>
      </c>
      <c r="BP38" s="89">
        <f t="shared" si="15"/>
        <v>287350398.94412708</v>
      </c>
      <c r="BQ38" s="89">
        <f t="shared" si="16"/>
        <v>8189486369.9076214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2">
        <f t="shared" si="12"/>
        <v>30</v>
      </c>
      <c r="B39" s="72">
        <f t="shared" si="13"/>
        <v>2045</v>
      </c>
      <c r="C39" s="48">
        <f>'2016CV PREV GA00394601000126'!E35</f>
        <v>5.5</v>
      </c>
      <c r="D39" s="49">
        <f t="shared" si="17"/>
        <v>0.20064000000000001</v>
      </c>
      <c r="E39" s="48">
        <f>'2016CV PREV GA00394601000126'!G35</f>
        <v>593860442.34000003</v>
      </c>
      <c r="F39" s="49">
        <f t="shared" si="0"/>
        <v>34273.69</v>
      </c>
      <c r="G39" s="48">
        <f>'2016CV PREV GA00394601000126'!I35</f>
        <v>34273.69</v>
      </c>
      <c r="H39" s="48">
        <f>'2016CV PREV GA00394601000126'!J35</f>
        <v>0</v>
      </c>
      <c r="I39" s="48">
        <f>'2016CV PREV GA00394601000126'!K35</f>
        <v>0</v>
      </c>
      <c r="J39" s="48">
        <f>'2016CV PREV GA00394601000126'!L35</f>
        <v>0</v>
      </c>
      <c r="K39" s="48">
        <f>'2016CV PREV GA00394601000126'!M35</f>
        <v>8584.5300000000007</v>
      </c>
      <c r="L39" s="48">
        <f>'2016CV PREV GA00394601000126'!N35</f>
        <v>75811.63</v>
      </c>
      <c r="M39" s="49">
        <f t="shared" si="1"/>
        <v>70550620.549850002</v>
      </c>
      <c r="N39" s="48">
        <f>'2016CV PREV GA00394601000126'!P35</f>
        <v>70550620.549850002</v>
      </c>
      <c r="O39" s="48">
        <f>'2016CV PREV GA00394601000126'!Q35</f>
        <v>0</v>
      </c>
      <c r="P39" s="48">
        <f>'2016CV PREV GA00394601000126'!R35</f>
        <v>0</v>
      </c>
      <c r="Q39" s="48">
        <f>'2016CV PREV GA00394601000126'!S35</f>
        <v>0</v>
      </c>
      <c r="R39" s="48">
        <f>'2016CV PREV GA00394601000126'!T35</f>
        <v>0</v>
      </c>
      <c r="S39" s="48">
        <f>'2016CV PREV GA00394601000126'!U35</f>
        <v>0</v>
      </c>
      <c r="T39" s="48">
        <f>'2016CV PREV GA00394601000126'!V35</f>
        <v>0</v>
      </c>
      <c r="U39" s="49">
        <f t="shared" si="2"/>
        <v>65324648.657269999</v>
      </c>
      <c r="V39" s="48">
        <f>'2016CV PREV GA00394601000126'!X35</f>
        <v>65324648.657269999</v>
      </c>
      <c r="W39" s="48">
        <f>'2016CV PREV GA00394601000126'!Y35</f>
        <v>0</v>
      </c>
      <c r="X39" s="48">
        <f>'2016CV PREV GA00394601000126'!Z35</f>
        <v>0</v>
      </c>
      <c r="Y39" s="48">
        <f>'2016CV PREV GA00394601000126'!AA35</f>
        <v>0</v>
      </c>
      <c r="Z39" s="48">
        <f>'2016CV PREV GA00394601000126'!AB35</f>
        <v>0</v>
      </c>
      <c r="AA39" s="48">
        <f>'2016CV PREV GA00394601000126'!AC35</f>
        <v>0</v>
      </c>
      <c r="AB39" s="48">
        <f>'2016CV PREV GA00394601000126'!AD35</f>
        <v>0</v>
      </c>
      <c r="AC39" s="49">
        <f t="shared" si="3"/>
        <v>54972955.700949997</v>
      </c>
      <c r="AD39" s="48">
        <f>'2016CV PREV GA00394601000126'!AF35</f>
        <v>54972955.700949997</v>
      </c>
      <c r="AE39" s="48">
        <f>'2016CV PREV GA00394601000126'!AG35</f>
        <v>0</v>
      </c>
      <c r="AF39" s="48">
        <f>'2016CV PREV GA00394601000126'!AH35</f>
        <v>0</v>
      </c>
      <c r="AG39" s="48">
        <f>'2016CV PREV GA00394601000126'!AI35</f>
        <v>0</v>
      </c>
      <c r="AH39" s="49">
        <f t="shared" si="4"/>
        <v>4311823.5021200003</v>
      </c>
      <c r="AI39" s="48">
        <f>'2016CV PREV GA00394601000126'!AK35</f>
        <v>4311823.5021200003</v>
      </c>
      <c r="AJ39" s="48">
        <f>'2016CV PREV GA00394601000126'!AL35</f>
        <v>0</v>
      </c>
      <c r="AK39" s="48">
        <f>'2016CV PREV GA00394601000126'!AM35</f>
        <v>0</v>
      </c>
      <c r="AL39" s="48">
        <f>'2016CV PREV GA00394601000126'!AN35</f>
        <v>0</v>
      </c>
      <c r="AM39" s="48">
        <f>'2016CV PREV GA00394601000126'!AO35</f>
        <v>0</v>
      </c>
      <c r="AN39" s="48">
        <f>'2016CV PREV GA00394601000126'!AP35</f>
        <v>51520486.25</v>
      </c>
      <c r="AO39" s="48">
        <f>'2016CV PREV GA00394601000126'!AQ35</f>
        <v>0</v>
      </c>
      <c r="AP39" s="48">
        <f>'2016CV PREV GA00394601000126'!AR35</f>
        <v>0</v>
      </c>
      <c r="AQ39" s="48">
        <f>'2016CV PREV GA00394601000126'!AS35</f>
        <v>0</v>
      </c>
      <c r="AR39" s="49">
        <f t="shared" si="5"/>
        <v>246799204.51019001</v>
      </c>
      <c r="AS39" s="49">
        <f t="shared" si="6"/>
        <v>2178495.02</v>
      </c>
      <c r="AT39" s="48">
        <f>'2016CV PREV GA00394601000126'!AV35</f>
        <v>1238696.8899999999</v>
      </c>
      <c r="AU39" s="48">
        <f>'2016CV PREV GA00394601000126'!AW35</f>
        <v>0</v>
      </c>
      <c r="AV39" s="48">
        <f>'2016CV PREV GA00394601000126'!AX35</f>
        <v>0</v>
      </c>
      <c r="AW39" s="48">
        <f>'2016CV PREV GA00394601000126'!AY35</f>
        <v>0</v>
      </c>
      <c r="AX39" s="48">
        <f>'2016CV PREV GA00394601000126'!AZ35</f>
        <v>939798.13</v>
      </c>
      <c r="AY39" s="48">
        <f>'2016CV PREV GA00394601000126'!BA35</f>
        <v>0</v>
      </c>
      <c r="AZ39" s="49">
        <f t="shared" si="7"/>
        <v>1480473743.2163701</v>
      </c>
      <c r="BA39" s="48">
        <f>'2016CV PREV GA00394601000126'!BC35</f>
        <v>1363354409.3699999</v>
      </c>
      <c r="BB39" s="48">
        <f>'2016CV PREV GA00394601000126'!BD35</f>
        <v>0</v>
      </c>
      <c r="BC39" s="48">
        <f>'2016CV PREV GA00394601000126'!BE35</f>
        <v>0</v>
      </c>
      <c r="BD39" s="48">
        <f>'2016CV PREV GA00394601000126'!BF35</f>
        <v>0</v>
      </c>
      <c r="BE39" s="48">
        <f>'2016CV PREV GA00394601000126'!BG35</f>
        <v>0</v>
      </c>
      <c r="BF39" s="48">
        <f>'2016CV PREV GA00394601000126'!BH35</f>
        <v>117119333.84637</v>
      </c>
      <c r="BG39" s="48">
        <f>'2016CV PREV GA00394601000126'!BI35</f>
        <v>0</v>
      </c>
      <c r="BH39" s="48">
        <f>'2016CV PREV GA00394601000126'!BJ35</f>
        <v>0</v>
      </c>
      <c r="BI39" s="48">
        <f>'2016CV PREV GA00394601000126'!BK35</f>
        <v>0</v>
      </c>
      <c r="BJ39" s="49">
        <f t="shared" si="8"/>
        <v>1482652238.2363701</v>
      </c>
      <c r="BK39" s="49">
        <f t="shared" si="9"/>
        <v>-1235853033.7261801</v>
      </c>
      <c r="BL39" s="49">
        <f>$BO$9+SUMPRODUCT($D$10:D39,$BK$10:BK39)</f>
        <v>5347657076.2509251</v>
      </c>
      <c r="BM39" s="50">
        <f t="shared" si="10"/>
        <v>5.5</v>
      </c>
      <c r="BN39" s="49">
        <f t="shared" si="14"/>
        <v>1453887053.3240199</v>
      </c>
      <c r="BO39" s="51">
        <f t="shared" si="11"/>
        <v>26652344080.034599</v>
      </c>
      <c r="BP39" s="89">
        <f t="shared" si="15"/>
        <v>293329942.15406054</v>
      </c>
      <c r="BQ39" s="89">
        <f t="shared" si="16"/>
        <v>8653233293.5447865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2">
        <f t="shared" si="12"/>
        <v>31</v>
      </c>
      <c r="B40" s="72">
        <f t="shared" si="13"/>
        <v>2046</v>
      </c>
      <c r="C40" s="48">
        <f>'2016CV PREV GA00394601000126'!E36</f>
        <v>5.5</v>
      </c>
      <c r="D40" s="49">
        <f t="shared" si="17"/>
        <v>0.19017999999999999</v>
      </c>
      <c r="E40" s="48">
        <f>'2016CV PREV GA00394601000126'!G36</f>
        <v>481165454.55000001</v>
      </c>
      <c r="F40" s="49">
        <f t="shared" si="0"/>
        <v>32252.14</v>
      </c>
      <c r="G40" s="48">
        <f>'2016CV PREV GA00394601000126'!I36</f>
        <v>32252.14</v>
      </c>
      <c r="H40" s="48">
        <f>'2016CV PREV GA00394601000126'!J36</f>
        <v>0</v>
      </c>
      <c r="I40" s="48">
        <f>'2016CV PREV GA00394601000126'!K36</f>
        <v>0</v>
      </c>
      <c r="J40" s="48">
        <f>'2016CV PREV GA00394601000126'!L36</f>
        <v>0</v>
      </c>
      <c r="K40" s="48">
        <f>'2016CV PREV GA00394601000126'!M36</f>
        <v>8358.17</v>
      </c>
      <c r="L40" s="48">
        <f>'2016CV PREV GA00394601000126'!N36</f>
        <v>73108.86</v>
      </c>
      <c r="M40" s="49">
        <f t="shared" si="1"/>
        <v>57162456.00034</v>
      </c>
      <c r="N40" s="48">
        <f>'2016CV PREV GA00394601000126'!P36</f>
        <v>57162456.00034</v>
      </c>
      <c r="O40" s="48">
        <f>'2016CV PREV GA00394601000126'!Q36</f>
        <v>0</v>
      </c>
      <c r="P40" s="48">
        <f>'2016CV PREV GA00394601000126'!R36</f>
        <v>0</v>
      </c>
      <c r="Q40" s="48">
        <f>'2016CV PREV GA00394601000126'!S36</f>
        <v>0</v>
      </c>
      <c r="R40" s="48">
        <f>'2016CV PREV GA00394601000126'!T36</f>
        <v>0</v>
      </c>
      <c r="S40" s="48">
        <f>'2016CV PREV GA00394601000126'!U36</f>
        <v>0</v>
      </c>
      <c r="T40" s="48">
        <f>'2016CV PREV GA00394601000126'!V36</f>
        <v>0</v>
      </c>
      <c r="U40" s="49">
        <f t="shared" si="2"/>
        <v>52928200.000320002</v>
      </c>
      <c r="V40" s="48">
        <f>'2016CV PREV GA00394601000126'!X36</f>
        <v>52928200.000320002</v>
      </c>
      <c r="W40" s="48">
        <f>'2016CV PREV GA00394601000126'!Y36</f>
        <v>0</v>
      </c>
      <c r="X40" s="48">
        <f>'2016CV PREV GA00394601000126'!Z36</f>
        <v>0</v>
      </c>
      <c r="Y40" s="48">
        <f>'2016CV PREV GA00394601000126'!AA36</f>
        <v>0</v>
      </c>
      <c r="Z40" s="48">
        <f>'2016CV PREV GA00394601000126'!AB36</f>
        <v>0</v>
      </c>
      <c r="AA40" s="48">
        <f>'2016CV PREV GA00394601000126'!AC36</f>
        <v>0</v>
      </c>
      <c r="AB40" s="48">
        <f>'2016CV PREV GA00394601000126'!AD36</f>
        <v>0</v>
      </c>
      <c r="AC40" s="49">
        <f t="shared" si="3"/>
        <v>59041877.53836</v>
      </c>
      <c r="AD40" s="48">
        <f>'2016CV PREV GA00394601000126'!AF36</f>
        <v>59041877.53836</v>
      </c>
      <c r="AE40" s="48">
        <f>'2016CV PREV GA00394601000126'!AG36</f>
        <v>0</v>
      </c>
      <c r="AF40" s="48">
        <f>'2016CV PREV GA00394601000126'!AH36</f>
        <v>0</v>
      </c>
      <c r="AG40" s="48">
        <f>'2016CV PREV GA00394601000126'!AI36</f>
        <v>0</v>
      </c>
      <c r="AH40" s="49">
        <f t="shared" si="4"/>
        <v>4957591.5500800004</v>
      </c>
      <c r="AI40" s="48">
        <f>'2016CV PREV GA00394601000126'!AK36</f>
        <v>4957591.5500800004</v>
      </c>
      <c r="AJ40" s="48">
        <f>'2016CV PREV GA00394601000126'!AL36</f>
        <v>0</v>
      </c>
      <c r="AK40" s="48">
        <f>'2016CV PREV GA00394601000126'!AM36</f>
        <v>0</v>
      </c>
      <c r="AL40" s="48">
        <f>'2016CV PREV GA00394601000126'!AN36</f>
        <v>0</v>
      </c>
      <c r="AM40" s="48">
        <f>'2016CV PREV GA00394601000126'!AO36</f>
        <v>0</v>
      </c>
      <c r="AN40" s="48">
        <f>'2016CV PREV GA00394601000126'!AP36</f>
        <v>54892719.780000001</v>
      </c>
      <c r="AO40" s="48">
        <f>'2016CV PREV GA00394601000126'!AQ36</f>
        <v>0</v>
      </c>
      <c r="AP40" s="48">
        <f>'2016CV PREV GA00394601000126'!AR36</f>
        <v>0</v>
      </c>
      <c r="AQ40" s="48">
        <f>'2016CV PREV GA00394601000126'!AS36</f>
        <v>0</v>
      </c>
      <c r="AR40" s="49">
        <f t="shared" si="5"/>
        <v>229096564.03909999</v>
      </c>
      <c r="AS40" s="49">
        <f t="shared" si="6"/>
        <v>2100829.33</v>
      </c>
      <c r="AT40" s="48">
        <f>'2016CV PREV GA00394601000126'!AV36</f>
        <v>1181861.44</v>
      </c>
      <c r="AU40" s="48">
        <f>'2016CV PREV GA00394601000126'!AW36</f>
        <v>0</v>
      </c>
      <c r="AV40" s="48">
        <f>'2016CV PREV GA00394601000126'!AX36</f>
        <v>0</v>
      </c>
      <c r="AW40" s="48">
        <f>'2016CV PREV GA00394601000126'!AY36</f>
        <v>0</v>
      </c>
      <c r="AX40" s="48">
        <f>'2016CV PREV GA00394601000126'!AZ36</f>
        <v>918967.89</v>
      </c>
      <c r="AY40" s="48">
        <f>'2016CV PREV GA00394601000126'!BA36</f>
        <v>0</v>
      </c>
      <c r="AZ40" s="49">
        <f t="shared" si="7"/>
        <v>1577377005.7295001</v>
      </c>
      <c r="BA40" s="48">
        <f>'2016CV PREV GA00394601000126'!BC36</f>
        <v>1444090985.3399999</v>
      </c>
      <c r="BB40" s="48">
        <f>'2016CV PREV GA00394601000126'!BD36</f>
        <v>0</v>
      </c>
      <c r="BC40" s="48">
        <f>'2016CV PREV GA00394601000126'!BE36</f>
        <v>0</v>
      </c>
      <c r="BD40" s="48">
        <f>'2016CV PREV GA00394601000126'!BF36</f>
        <v>0</v>
      </c>
      <c r="BE40" s="48">
        <f>'2016CV PREV GA00394601000126'!BG36</f>
        <v>0</v>
      </c>
      <c r="BF40" s="48">
        <f>'2016CV PREV GA00394601000126'!BH36</f>
        <v>133286020.38950001</v>
      </c>
      <c r="BG40" s="48">
        <f>'2016CV PREV GA00394601000126'!BI36</f>
        <v>0</v>
      </c>
      <c r="BH40" s="48">
        <f>'2016CV PREV GA00394601000126'!BJ36</f>
        <v>0</v>
      </c>
      <c r="BI40" s="48">
        <f>'2016CV PREV GA00394601000126'!BK36</f>
        <v>0</v>
      </c>
      <c r="BJ40" s="49">
        <f t="shared" si="8"/>
        <v>1579477835.0595</v>
      </c>
      <c r="BK40" s="49">
        <f t="shared" si="9"/>
        <v>-1350381271.0204</v>
      </c>
      <c r="BL40" s="49">
        <f>$BO$9+SUMPRODUCT($D$10:D40,$BK$10:BK40)</f>
        <v>5090841566.1282654</v>
      </c>
      <c r="BM40" s="50">
        <f t="shared" si="10"/>
        <v>5.5</v>
      </c>
      <c r="BN40" s="49">
        <f t="shared" si="14"/>
        <v>1465878924.4019001</v>
      </c>
      <c r="BO40" s="51">
        <f t="shared" si="11"/>
        <v>26767841733.4161</v>
      </c>
      <c r="BP40" s="89">
        <f t="shared" si="15"/>
        <v>296031608.03713286</v>
      </c>
      <c r="BQ40" s="89">
        <f t="shared" si="16"/>
        <v>9028964045.1325531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2">
        <f t="shared" si="12"/>
        <v>32</v>
      </c>
      <c r="B41" s="72">
        <f t="shared" si="13"/>
        <v>2047</v>
      </c>
      <c r="C41" s="48">
        <f>'2016CV PREV GA00394601000126'!E37</f>
        <v>5.5</v>
      </c>
      <c r="D41" s="49">
        <f t="shared" si="17"/>
        <v>0.18027000000000001</v>
      </c>
      <c r="E41" s="48">
        <f>'2016CV PREV GA00394601000126'!G37</f>
        <v>374825841.41000003</v>
      </c>
      <c r="F41" s="49">
        <f t="shared" si="0"/>
        <v>30406.93</v>
      </c>
      <c r="G41" s="48">
        <f>'2016CV PREV GA00394601000126'!I37</f>
        <v>30406.93</v>
      </c>
      <c r="H41" s="48">
        <f>'2016CV PREV GA00394601000126'!J37</f>
        <v>0</v>
      </c>
      <c r="I41" s="48">
        <f>'2016CV PREV GA00394601000126'!K37</f>
        <v>0</v>
      </c>
      <c r="J41" s="48">
        <f>'2016CV PREV GA00394601000126'!L37</f>
        <v>0</v>
      </c>
      <c r="K41" s="48">
        <f>'2016CV PREV GA00394601000126'!M37</f>
        <v>8122.71</v>
      </c>
      <c r="L41" s="48">
        <f>'2016CV PREV GA00394601000126'!N37</f>
        <v>70477.17</v>
      </c>
      <c r="M41" s="49">
        <f t="shared" si="1"/>
        <v>44529309.959289998</v>
      </c>
      <c r="N41" s="48">
        <f>'2016CV PREV GA00394601000126'!P37</f>
        <v>44529309.959289998</v>
      </c>
      <c r="O41" s="48">
        <f>'2016CV PREV GA00394601000126'!Q37</f>
        <v>0</v>
      </c>
      <c r="P41" s="48">
        <f>'2016CV PREV GA00394601000126'!R37</f>
        <v>0</v>
      </c>
      <c r="Q41" s="48">
        <f>'2016CV PREV GA00394601000126'!S37</f>
        <v>0</v>
      </c>
      <c r="R41" s="48">
        <f>'2016CV PREV GA00394601000126'!T37</f>
        <v>0</v>
      </c>
      <c r="S41" s="48">
        <f>'2016CV PREV GA00394601000126'!U37</f>
        <v>0</v>
      </c>
      <c r="T41" s="48">
        <f>'2016CV PREV GA00394601000126'!V37</f>
        <v>0</v>
      </c>
      <c r="U41" s="49">
        <f t="shared" si="2"/>
        <v>41230842.554899998</v>
      </c>
      <c r="V41" s="48">
        <f>'2016CV PREV GA00394601000126'!X37</f>
        <v>41230842.554899998</v>
      </c>
      <c r="W41" s="48">
        <f>'2016CV PREV GA00394601000126'!Y37</f>
        <v>0</v>
      </c>
      <c r="X41" s="48">
        <f>'2016CV PREV GA00394601000126'!Z37</f>
        <v>0</v>
      </c>
      <c r="Y41" s="48">
        <f>'2016CV PREV GA00394601000126'!AA37</f>
        <v>0</v>
      </c>
      <c r="Z41" s="48">
        <f>'2016CV PREV GA00394601000126'!AB37</f>
        <v>0</v>
      </c>
      <c r="AA41" s="48">
        <f>'2016CV PREV GA00394601000126'!AC37</f>
        <v>0</v>
      </c>
      <c r="AB41" s="48">
        <f>'2016CV PREV GA00394601000126'!AD37</f>
        <v>0</v>
      </c>
      <c r="AC41" s="49">
        <f t="shared" si="3"/>
        <v>62821062.747079998</v>
      </c>
      <c r="AD41" s="48">
        <f>'2016CV PREV GA00394601000126'!AF37</f>
        <v>62821062.747079998</v>
      </c>
      <c r="AE41" s="48">
        <f>'2016CV PREV GA00394601000126'!AG37</f>
        <v>0</v>
      </c>
      <c r="AF41" s="48">
        <f>'2016CV PREV GA00394601000126'!AH37</f>
        <v>0</v>
      </c>
      <c r="AG41" s="48">
        <f>'2016CV PREV GA00394601000126'!AI37</f>
        <v>0</v>
      </c>
      <c r="AH41" s="49">
        <f t="shared" si="4"/>
        <v>5672186.7239499995</v>
      </c>
      <c r="AI41" s="48">
        <f>'2016CV PREV GA00394601000126'!AK37</f>
        <v>5672186.7239499995</v>
      </c>
      <c r="AJ41" s="48">
        <f>'2016CV PREV GA00394601000126'!AL37</f>
        <v>0</v>
      </c>
      <c r="AK41" s="48">
        <f>'2016CV PREV GA00394601000126'!AM37</f>
        <v>0</v>
      </c>
      <c r="AL41" s="48">
        <f>'2016CV PREV GA00394601000126'!AN37</f>
        <v>0</v>
      </c>
      <c r="AM41" s="48">
        <f>'2016CV PREV GA00394601000126'!AO37</f>
        <v>0</v>
      </c>
      <c r="AN41" s="48">
        <f>'2016CV PREV GA00394601000126'!AP37</f>
        <v>58056551.060000002</v>
      </c>
      <c r="AO41" s="48">
        <f>'2016CV PREV GA00394601000126'!AQ37</f>
        <v>0</v>
      </c>
      <c r="AP41" s="48">
        <f>'2016CV PREV GA00394601000126'!AR37</f>
        <v>0</v>
      </c>
      <c r="AQ41" s="48">
        <f>'2016CV PREV GA00394601000126'!AS37</f>
        <v>0</v>
      </c>
      <c r="AR41" s="49">
        <f t="shared" si="5"/>
        <v>212418959.85521999</v>
      </c>
      <c r="AS41" s="49">
        <f t="shared" si="6"/>
        <v>2025206.13</v>
      </c>
      <c r="AT41" s="48">
        <f>'2016CV PREV GA00394601000126'!AV37</f>
        <v>1127522.3500000001</v>
      </c>
      <c r="AU41" s="48">
        <f>'2016CV PREV GA00394601000126'!AW37</f>
        <v>0</v>
      </c>
      <c r="AV41" s="48">
        <f>'2016CV PREV GA00394601000126'!AX37</f>
        <v>0</v>
      </c>
      <c r="AW41" s="48">
        <f>'2016CV PREV GA00394601000126'!AY37</f>
        <v>0</v>
      </c>
      <c r="AX41" s="48">
        <f>'2016CV PREV GA00394601000126'!AZ37</f>
        <v>897683.78</v>
      </c>
      <c r="AY41" s="48">
        <f>'2016CV PREV GA00394601000126'!BA37</f>
        <v>0</v>
      </c>
      <c r="AZ41" s="49">
        <f t="shared" si="7"/>
        <v>1668291697.5389099</v>
      </c>
      <c r="BA41" s="48">
        <f>'2016CV PREV GA00394601000126'!BC37</f>
        <v>1517368145.8800001</v>
      </c>
      <c r="BB41" s="48">
        <f>'2016CV PREV GA00394601000126'!BD37</f>
        <v>0</v>
      </c>
      <c r="BC41" s="48">
        <f>'2016CV PREV GA00394601000126'!BE37</f>
        <v>0</v>
      </c>
      <c r="BD41" s="48">
        <f>'2016CV PREV GA00394601000126'!BF37</f>
        <v>0</v>
      </c>
      <c r="BE41" s="48">
        <f>'2016CV PREV GA00394601000126'!BG37</f>
        <v>0</v>
      </c>
      <c r="BF41" s="48">
        <f>'2016CV PREV GA00394601000126'!BH37</f>
        <v>150923551.65891001</v>
      </c>
      <c r="BG41" s="48">
        <f>'2016CV PREV GA00394601000126'!BI37</f>
        <v>0</v>
      </c>
      <c r="BH41" s="48">
        <f>'2016CV PREV GA00394601000126'!BJ37</f>
        <v>0</v>
      </c>
      <c r="BI41" s="48">
        <f>'2016CV PREV GA00394601000126'!BK37</f>
        <v>0</v>
      </c>
      <c r="BJ41" s="49">
        <f t="shared" si="8"/>
        <v>1670316903.66891</v>
      </c>
      <c r="BK41" s="49">
        <f t="shared" si="9"/>
        <v>-1457897943.8136899</v>
      </c>
      <c r="BL41" s="49">
        <f>$BO$9+SUMPRODUCT($D$10:D41,$BK$10:BK41)</f>
        <v>4828026303.7969713</v>
      </c>
      <c r="BM41" s="50">
        <f t="shared" si="10"/>
        <v>5.5</v>
      </c>
      <c r="BN41" s="49">
        <f t="shared" si="14"/>
        <v>1472231295.3378899</v>
      </c>
      <c r="BO41" s="51">
        <f t="shared" si="11"/>
        <v>26782175084.9403</v>
      </c>
      <c r="BP41" s="89">
        <f t="shared" si="15"/>
        <v>296586772.29264432</v>
      </c>
      <c r="BQ41" s="89">
        <f t="shared" si="16"/>
        <v>9342483327.2182961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2">
        <f t="shared" si="12"/>
        <v>33</v>
      </c>
      <c r="B42" s="72">
        <f t="shared" si="13"/>
        <v>2048</v>
      </c>
      <c r="C42" s="48">
        <f>'2016CV PREV GA00394601000126'!E38</f>
        <v>5.5</v>
      </c>
      <c r="D42" s="49">
        <f t="shared" si="17"/>
        <v>0.17086999999999999</v>
      </c>
      <c r="E42" s="48">
        <f>'2016CV PREV GA00394601000126'!G38</f>
        <v>279005329.30000001</v>
      </c>
      <c r="F42" s="49">
        <f t="shared" ref="F42:F73" si="18">ROUND(SUM(G42:J42),5)</f>
        <v>28723.84</v>
      </c>
      <c r="G42" s="48">
        <f>'2016CV PREV GA00394601000126'!I38</f>
        <v>28723.84</v>
      </c>
      <c r="H42" s="48">
        <f>'2016CV PREV GA00394601000126'!J38</f>
        <v>0</v>
      </c>
      <c r="I42" s="48">
        <f>'2016CV PREV GA00394601000126'!K38</f>
        <v>0</v>
      </c>
      <c r="J42" s="48">
        <f>'2016CV PREV GA00394601000126'!L38</f>
        <v>0</v>
      </c>
      <c r="K42" s="48">
        <f>'2016CV PREV GA00394601000126'!M38</f>
        <v>7879.38</v>
      </c>
      <c r="L42" s="48">
        <f>'2016CV PREV GA00394601000126'!N38</f>
        <v>67912.570000000007</v>
      </c>
      <c r="M42" s="49">
        <f t="shared" ref="M42:M73" si="19">ROUND(SUM(N42:T42),5)</f>
        <v>33145833.12049</v>
      </c>
      <c r="N42" s="48">
        <f>'2016CV PREV GA00394601000126'!P38</f>
        <v>33145833.12049</v>
      </c>
      <c r="O42" s="48">
        <f>'2016CV PREV GA00394601000126'!Q38</f>
        <v>0</v>
      </c>
      <c r="P42" s="48">
        <f>'2016CV PREV GA00394601000126'!R38</f>
        <v>0</v>
      </c>
      <c r="Q42" s="48">
        <f>'2016CV PREV GA00394601000126'!S38</f>
        <v>0</v>
      </c>
      <c r="R42" s="48">
        <f>'2016CV PREV GA00394601000126'!T38</f>
        <v>0</v>
      </c>
      <c r="S42" s="48">
        <f>'2016CV PREV GA00394601000126'!U38</f>
        <v>0</v>
      </c>
      <c r="T42" s="48">
        <f>'2016CV PREV GA00394601000126'!V38</f>
        <v>0</v>
      </c>
      <c r="U42" s="49">
        <f t="shared" ref="U42:U73" si="20">ROUND(SUM(V42:AB42),5)</f>
        <v>30690586.22267</v>
      </c>
      <c r="V42" s="48">
        <f>'2016CV PREV GA00394601000126'!X38</f>
        <v>30690586.22267</v>
      </c>
      <c r="W42" s="48">
        <f>'2016CV PREV GA00394601000126'!Y38</f>
        <v>0</v>
      </c>
      <c r="X42" s="48">
        <f>'2016CV PREV GA00394601000126'!Z38</f>
        <v>0</v>
      </c>
      <c r="Y42" s="48">
        <f>'2016CV PREV GA00394601000126'!AA38</f>
        <v>0</v>
      </c>
      <c r="Z42" s="48">
        <f>'2016CV PREV GA00394601000126'!AB38</f>
        <v>0</v>
      </c>
      <c r="AA42" s="48">
        <f>'2016CV PREV GA00394601000126'!AC38</f>
        <v>0</v>
      </c>
      <c r="AB42" s="48">
        <f>'2016CV PREV GA00394601000126'!AD38</f>
        <v>0</v>
      </c>
      <c r="AC42" s="49">
        <f t="shared" ref="AC42:AC73" si="21">ROUND(SUM(AD42:AG42),5)</f>
        <v>66044380.892080002</v>
      </c>
      <c r="AD42" s="48">
        <f>'2016CV PREV GA00394601000126'!AF38</f>
        <v>66044380.892080002</v>
      </c>
      <c r="AE42" s="48">
        <f>'2016CV PREV GA00394601000126'!AG38</f>
        <v>0</v>
      </c>
      <c r="AF42" s="48">
        <f>'2016CV PREV GA00394601000126'!AH38</f>
        <v>0</v>
      </c>
      <c r="AG42" s="48">
        <f>'2016CV PREV GA00394601000126'!AI38</f>
        <v>0</v>
      </c>
      <c r="AH42" s="49">
        <f t="shared" ref="AH42:AH73" si="22">ROUND(SUM(AI42:AM42),5)</f>
        <v>6458658.7774299998</v>
      </c>
      <c r="AI42" s="48">
        <f>'2016CV PREV GA00394601000126'!AK38</f>
        <v>6458658.7774299998</v>
      </c>
      <c r="AJ42" s="48">
        <f>'2016CV PREV GA00394601000126'!AL38</f>
        <v>0</v>
      </c>
      <c r="AK42" s="48">
        <f>'2016CV PREV GA00394601000126'!AM38</f>
        <v>0</v>
      </c>
      <c r="AL42" s="48">
        <f>'2016CV PREV GA00394601000126'!AN38</f>
        <v>0</v>
      </c>
      <c r="AM42" s="48">
        <f>'2016CV PREV GA00394601000126'!AO38</f>
        <v>0</v>
      </c>
      <c r="AN42" s="48">
        <f>'2016CV PREV GA00394601000126'!AP38</f>
        <v>60864826.359999999</v>
      </c>
      <c r="AO42" s="48">
        <f>'2016CV PREV GA00394601000126'!AQ38</f>
        <v>0</v>
      </c>
      <c r="AP42" s="48">
        <f>'2016CV PREV GA00394601000126'!AR38</f>
        <v>0</v>
      </c>
      <c r="AQ42" s="48">
        <f>'2016CV PREV GA00394601000126'!AS38</f>
        <v>0</v>
      </c>
      <c r="AR42" s="49">
        <f t="shared" ref="AR42:AR73" si="23">ROUND(F42+K42+L42+M42+U42+AC42+AH42+AN42+AO42+AP42+AQ42,5)</f>
        <v>197308801.16266999</v>
      </c>
      <c r="AS42" s="49">
        <f t="shared" ref="AS42:AS73" si="24">ROUND(SUM(AT42:AY42),5)</f>
        <v>1951510.76</v>
      </c>
      <c r="AT42" s="48">
        <f>'2016CV PREV GA00394601000126'!AV38</f>
        <v>1075444.44</v>
      </c>
      <c r="AU42" s="48">
        <f>'2016CV PREV GA00394601000126'!AW38</f>
        <v>0</v>
      </c>
      <c r="AV42" s="48">
        <f>'2016CV PREV GA00394601000126'!AX38</f>
        <v>0</v>
      </c>
      <c r="AW42" s="48">
        <f>'2016CV PREV GA00394601000126'!AY38</f>
        <v>0</v>
      </c>
      <c r="AX42" s="48">
        <f>'2016CV PREV GA00394601000126'!AZ38</f>
        <v>876066.32</v>
      </c>
      <c r="AY42" s="48">
        <f>'2016CV PREV GA00394601000126'!BA38</f>
        <v>0</v>
      </c>
      <c r="AZ42" s="49">
        <f t="shared" ref="AZ42:AZ73" si="25">ROUND(SUM(BA42:BI42),5)</f>
        <v>1748989263.7981801</v>
      </c>
      <c r="BA42" s="48">
        <f>'2016CV PREV GA00394601000126'!BC38</f>
        <v>1578930329.3099999</v>
      </c>
      <c r="BB42" s="48">
        <f>'2016CV PREV GA00394601000126'!BD38</f>
        <v>0</v>
      </c>
      <c r="BC42" s="48">
        <f>'2016CV PREV GA00394601000126'!BE38</f>
        <v>0</v>
      </c>
      <c r="BD42" s="48">
        <f>'2016CV PREV GA00394601000126'!BF38</f>
        <v>0</v>
      </c>
      <c r="BE42" s="48">
        <f>'2016CV PREV GA00394601000126'!BG38</f>
        <v>0</v>
      </c>
      <c r="BF42" s="48">
        <f>'2016CV PREV GA00394601000126'!BH38</f>
        <v>170058934.48818001</v>
      </c>
      <c r="BG42" s="48">
        <f>'2016CV PREV GA00394601000126'!BI38</f>
        <v>0</v>
      </c>
      <c r="BH42" s="48">
        <f>'2016CV PREV GA00394601000126'!BJ38</f>
        <v>0</v>
      </c>
      <c r="BI42" s="48">
        <f>'2016CV PREV GA00394601000126'!BK38</f>
        <v>0</v>
      </c>
      <c r="BJ42" s="49">
        <f t="shared" ref="BJ42:BJ73" si="26">ROUND(AS42+AZ42,5)</f>
        <v>1750940774.5581801</v>
      </c>
      <c r="BK42" s="49">
        <f t="shared" ref="BK42:BK73" si="27">ROUND(AR42-BJ42,5)</f>
        <v>-1553631973.39551</v>
      </c>
      <c r="BL42" s="49">
        <f>$BO$9+SUMPRODUCT($D$10:D42,$BK$10:BK42)</f>
        <v>4562557208.5028801</v>
      </c>
      <c r="BM42" s="50">
        <f t="shared" ref="BM42:BM73" si="28">ROUND(C42,5)</f>
        <v>5.5</v>
      </c>
      <c r="BN42" s="49">
        <f t="shared" si="14"/>
        <v>1473019629.67172</v>
      </c>
      <c r="BO42" s="51">
        <f t="shared" ref="BO42:BO73" si="29">IF(BO41+BK42+BN42&gt;0,ROUND(BO41+BK42+BN42,5),0)</f>
        <v>26701562741.216499</v>
      </c>
      <c r="BP42" s="89">
        <f t="shared" si="15"/>
        <v>294571567.37755311</v>
      </c>
      <c r="BQ42" s="89">
        <f t="shared" si="16"/>
        <v>9573575939.7704754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2">
        <f t="shared" ref="A43:A74" si="30">A42+1</f>
        <v>34</v>
      </c>
      <c r="B43" s="72">
        <f t="shared" ref="B43:B74" si="31">B42+1</f>
        <v>2049</v>
      </c>
      <c r="C43" s="48">
        <f>'2016CV PREV GA00394601000126'!E39</f>
        <v>5.5</v>
      </c>
      <c r="D43" s="49">
        <f t="shared" si="17"/>
        <v>0.16195999999999999</v>
      </c>
      <c r="E43" s="48">
        <f>'2016CV PREV GA00394601000126'!G39</f>
        <v>202779070.09999999</v>
      </c>
      <c r="F43" s="49">
        <f t="shared" si="18"/>
        <v>27186.36</v>
      </c>
      <c r="G43" s="48">
        <f>'2016CV PREV GA00394601000126'!I39</f>
        <v>27186.36</v>
      </c>
      <c r="H43" s="48">
        <f>'2016CV PREV GA00394601000126'!J39</f>
        <v>0</v>
      </c>
      <c r="I43" s="48">
        <f>'2016CV PREV GA00394601000126'!K39</f>
        <v>0</v>
      </c>
      <c r="J43" s="48">
        <f>'2016CV PREV GA00394601000126'!L39</f>
        <v>0</v>
      </c>
      <c r="K43" s="48">
        <f>'2016CV PREV GA00394601000126'!M39</f>
        <v>7629.59</v>
      </c>
      <c r="L43" s="48">
        <f>'2016CV PREV GA00394601000126'!N39</f>
        <v>65410.77</v>
      </c>
      <c r="M43" s="49">
        <f t="shared" si="19"/>
        <v>24090153.528069999</v>
      </c>
      <c r="N43" s="48">
        <f>'2016CV PREV GA00394601000126'!P39</f>
        <v>24090153.528069999</v>
      </c>
      <c r="O43" s="48">
        <f>'2016CV PREV GA00394601000126'!Q39</f>
        <v>0</v>
      </c>
      <c r="P43" s="48">
        <f>'2016CV PREV GA00394601000126'!R39</f>
        <v>0</v>
      </c>
      <c r="Q43" s="48">
        <f>'2016CV PREV GA00394601000126'!S39</f>
        <v>0</v>
      </c>
      <c r="R43" s="48">
        <f>'2016CV PREV GA00394601000126'!T39</f>
        <v>0</v>
      </c>
      <c r="S43" s="48">
        <f>'2016CV PREV GA00394601000126'!U39</f>
        <v>0</v>
      </c>
      <c r="T43" s="48">
        <f>'2016CV PREV GA00394601000126'!V39</f>
        <v>0</v>
      </c>
      <c r="U43" s="49">
        <f t="shared" si="20"/>
        <v>22305697.711180001</v>
      </c>
      <c r="V43" s="48">
        <f>'2016CV PREV GA00394601000126'!X39</f>
        <v>22305697.711180001</v>
      </c>
      <c r="W43" s="48">
        <f>'2016CV PREV GA00394601000126'!Y39</f>
        <v>0</v>
      </c>
      <c r="X43" s="48">
        <f>'2016CV PREV GA00394601000126'!Z39</f>
        <v>0</v>
      </c>
      <c r="Y43" s="48">
        <f>'2016CV PREV GA00394601000126'!AA39</f>
        <v>0</v>
      </c>
      <c r="Z43" s="48">
        <f>'2016CV PREV GA00394601000126'!AB39</f>
        <v>0</v>
      </c>
      <c r="AA43" s="48">
        <f>'2016CV PREV GA00394601000126'!AC39</f>
        <v>0</v>
      </c>
      <c r="AB43" s="48">
        <f>'2016CV PREV GA00394601000126'!AD39</f>
        <v>0</v>
      </c>
      <c r="AC43" s="49">
        <f t="shared" si="21"/>
        <v>68328249.862780005</v>
      </c>
      <c r="AD43" s="48">
        <f>'2016CV PREV GA00394601000126'!AF39</f>
        <v>68328249.862780005</v>
      </c>
      <c r="AE43" s="48">
        <f>'2016CV PREV GA00394601000126'!AG39</f>
        <v>0</v>
      </c>
      <c r="AF43" s="48">
        <f>'2016CV PREV GA00394601000126'!AH39</f>
        <v>0</v>
      </c>
      <c r="AG43" s="48">
        <f>'2016CV PREV GA00394601000126'!AI39</f>
        <v>0</v>
      </c>
      <c r="AH43" s="49">
        <f t="shared" si="22"/>
        <v>7315021.3183000004</v>
      </c>
      <c r="AI43" s="48">
        <f>'2016CV PREV GA00394601000126'!AK39</f>
        <v>7315021.3183000004</v>
      </c>
      <c r="AJ43" s="48">
        <f>'2016CV PREV GA00394601000126'!AL39</f>
        <v>0</v>
      </c>
      <c r="AK43" s="48">
        <f>'2016CV PREV GA00394601000126'!AM39</f>
        <v>0</v>
      </c>
      <c r="AL43" s="48">
        <f>'2016CV PREV GA00394601000126'!AN39</f>
        <v>0</v>
      </c>
      <c r="AM43" s="48">
        <f>'2016CV PREV GA00394601000126'!AO39</f>
        <v>0</v>
      </c>
      <c r="AN43" s="48">
        <f>'2016CV PREV GA00394601000126'!AP39</f>
        <v>62994653.479999997</v>
      </c>
      <c r="AO43" s="48">
        <f>'2016CV PREV GA00394601000126'!AQ39</f>
        <v>0</v>
      </c>
      <c r="AP43" s="48">
        <f>'2016CV PREV GA00394601000126'!AR39</f>
        <v>0</v>
      </c>
      <c r="AQ43" s="48">
        <f>'2016CV PREV GA00394601000126'!AS39</f>
        <v>0</v>
      </c>
      <c r="AR43" s="49">
        <f t="shared" si="23"/>
        <v>185134002.62033001</v>
      </c>
      <c r="AS43" s="49">
        <f t="shared" si="24"/>
        <v>1879619.88</v>
      </c>
      <c r="AT43" s="48">
        <f>'2016CV PREV GA00394601000126'!AV39</f>
        <v>1025376.79</v>
      </c>
      <c r="AU43" s="48">
        <f>'2016CV PREV GA00394601000126'!AW39</f>
        <v>0</v>
      </c>
      <c r="AV43" s="48">
        <f>'2016CV PREV GA00394601000126'!AX39</f>
        <v>0</v>
      </c>
      <c r="AW43" s="48">
        <f>'2016CV PREV GA00394601000126'!AY39</f>
        <v>0</v>
      </c>
      <c r="AX43" s="48">
        <f>'2016CV PREV GA00394601000126'!AZ39</f>
        <v>854243.09</v>
      </c>
      <c r="AY43" s="48">
        <f>'2016CV PREV GA00394601000126'!BA39</f>
        <v>0</v>
      </c>
      <c r="AZ43" s="49">
        <f t="shared" si="25"/>
        <v>1810191192.5065601</v>
      </c>
      <c r="BA43" s="48">
        <f>'2016CV PREV GA00394601000126'!BC39</f>
        <v>1619547009.5699999</v>
      </c>
      <c r="BB43" s="48">
        <f>'2016CV PREV GA00394601000126'!BD39</f>
        <v>0</v>
      </c>
      <c r="BC43" s="48">
        <f>'2016CV PREV GA00394601000126'!BE39</f>
        <v>0</v>
      </c>
      <c r="BD43" s="48">
        <f>'2016CV PREV GA00394601000126'!BF39</f>
        <v>0</v>
      </c>
      <c r="BE43" s="48">
        <f>'2016CV PREV GA00394601000126'!BG39</f>
        <v>0</v>
      </c>
      <c r="BF43" s="48">
        <f>'2016CV PREV GA00394601000126'!BH39</f>
        <v>190644182.93656</v>
      </c>
      <c r="BG43" s="48">
        <f>'2016CV PREV GA00394601000126'!BI39</f>
        <v>0</v>
      </c>
      <c r="BH43" s="48">
        <f>'2016CV PREV GA00394601000126'!BJ39</f>
        <v>0</v>
      </c>
      <c r="BI43" s="48">
        <f>'2016CV PREV GA00394601000126'!BK39</f>
        <v>0</v>
      </c>
      <c r="BJ43" s="49">
        <f t="shared" si="26"/>
        <v>1812070812.38656</v>
      </c>
      <c r="BK43" s="49">
        <f t="shared" si="27"/>
        <v>-1626936809.7662301</v>
      </c>
      <c r="BL43" s="49">
        <f>$BO$9+SUMPRODUCT($D$10:D43,$BK$10:BK43)</f>
        <v>4299058522.7931423</v>
      </c>
      <c r="BM43" s="50">
        <f t="shared" si="28"/>
        <v>5.5</v>
      </c>
      <c r="BN43" s="49">
        <f t="shared" si="14"/>
        <v>1468585950.7669101</v>
      </c>
      <c r="BO43" s="51">
        <f t="shared" si="29"/>
        <v>26543211882.217201</v>
      </c>
      <c r="BP43" s="89">
        <f t="shared" si="15"/>
        <v>288862097.15979356</v>
      </c>
      <c r="BQ43" s="89">
        <f t="shared" si="16"/>
        <v>9676880254.8530846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2">
        <f t="shared" si="30"/>
        <v>35</v>
      </c>
      <c r="B44" s="72">
        <f t="shared" si="31"/>
        <v>2050</v>
      </c>
      <c r="C44" s="48">
        <f>'2016CV PREV GA00394601000126'!E40</f>
        <v>5.5</v>
      </c>
      <c r="D44" s="49">
        <f t="shared" si="17"/>
        <v>0.15351999999999999</v>
      </c>
      <c r="E44" s="48">
        <f>'2016CV PREV GA00394601000126'!G40</f>
        <v>142460220.84999999</v>
      </c>
      <c r="F44" s="49">
        <f t="shared" si="18"/>
        <v>25776.54</v>
      </c>
      <c r="G44" s="48">
        <f>'2016CV PREV GA00394601000126'!I40</f>
        <v>25776.54</v>
      </c>
      <c r="H44" s="48">
        <f>'2016CV PREV GA00394601000126'!J40</f>
        <v>0</v>
      </c>
      <c r="I44" s="48">
        <f>'2016CV PREV GA00394601000126'!K40</f>
        <v>0</v>
      </c>
      <c r="J44" s="48">
        <f>'2016CV PREV GA00394601000126'!L40</f>
        <v>0</v>
      </c>
      <c r="K44" s="48">
        <f>'2016CV PREV GA00394601000126'!M40</f>
        <v>7375.02</v>
      </c>
      <c r="L44" s="48">
        <f>'2016CV PREV GA00394601000126'!N40</f>
        <v>62967.51</v>
      </c>
      <c r="M44" s="49">
        <f t="shared" si="19"/>
        <v>16924274.23677</v>
      </c>
      <c r="N44" s="48">
        <f>'2016CV PREV GA00394601000126'!P40</f>
        <v>16924274.23677</v>
      </c>
      <c r="O44" s="48">
        <f>'2016CV PREV GA00394601000126'!Q40</f>
        <v>0</v>
      </c>
      <c r="P44" s="48">
        <f>'2016CV PREV GA00394601000126'!R40</f>
        <v>0</v>
      </c>
      <c r="Q44" s="48">
        <f>'2016CV PREV GA00394601000126'!S40</f>
        <v>0</v>
      </c>
      <c r="R44" s="48">
        <f>'2016CV PREV GA00394601000126'!T40</f>
        <v>0</v>
      </c>
      <c r="S44" s="48">
        <f>'2016CV PREV GA00394601000126'!U40</f>
        <v>0</v>
      </c>
      <c r="T44" s="48">
        <f>'2016CV PREV GA00394601000126'!V40</f>
        <v>0</v>
      </c>
      <c r="U44" s="49">
        <f t="shared" si="20"/>
        <v>15670624.29331</v>
      </c>
      <c r="V44" s="48">
        <f>'2016CV PREV GA00394601000126'!X40</f>
        <v>15670624.29331</v>
      </c>
      <c r="W44" s="48">
        <f>'2016CV PREV GA00394601000126'!Y40</f>
        <v>0</v>
      </c>
      <c r="X44" s="48">
        <f>'2016CV PREV GA00394601000126'!Z40</f>
        <v>0</v>
      </c>
      <c r="Y44" s="48">
        <f>'2016CV PREV GA00394601000126'!AA40</f>
        <v>0</v>
      </c>
      <c r="Z44" s="48">
        <f>'2016CV PREV GA00394601000126'!AB40</f>
        <v>0</v>
      </c>
      <c r="AA44" s="48">
        <f>'2016CV PREV GA00394601000126'!AC40</f>
        <v>0</v>
      </c>
      <c r="AB44" s="48">
        <f>'2016CV PREV GA00394601000126'!AD40</f>
        <v>0</v>
      </c>
      <c r="AC44" s="49">
        <f t="shared" si="21"/>
        <v>69683193.32322</v>
      </c>
      <c r="AD44" s="48">
        <f>'2016CV PREV GA00394601000126'!AF40</f>
        <v>69683193.32322</v>
      </c>
      <c r="AE44" s="48">
        <f>'2016CV PREV GA00394601000126'!AG40</f>
        <v>0</v>
      </c>
      <c r="AF44" s="48">
        <f>'2016CV PREV GA00394601000126'!AH40</f>
        <v>0</v>
      </c>
      <c r="AG44" s="48">
        <f>'2016CV PREV GA00394601000126'!AI40</f>
        <v>0</v>
      </c>
      <c r="AH44" s="49">
        <f t="shared" si="22"/>
        <v>8237155.0457899999</v>
      </c>
      <c r="AI44" s="48">
        <f>'2016CV PREV GA00394601000126'!AK40</f>
        <v>8237155.0457899999</v>
      </c>
      <c r="AJ44" s="48">
        <f>'2016CV PREV GA00394601000126'!AL40</f>
        <v>0</v>
      </c>
      <c r="AK44" s="48">
        <f>'2016CV PREV GA00394601000126'!AM40</f>
        <v>0</v>
      </c>
      <c r="AL44" s="48">
        <f>'2016CV PREV GA00394601000126'!AN40</f>
        <v>0</v>
      </c>
      <c r="AM44" s="48">
        <f>'2016CV PREV GA00394601000126'!AO40</f>
        <v>0</v>
      </c>
      <c r="AN44" s="48">
        <f>'2016CV PREV GA00394601000126'!AP40</f>
        <v>64562152.009999998</v>
      </c>
      <c r="AO44" s="48">
        <f>'2016CV PREV GA00394601000126'!AQ40</f>
        <v>0</v>
      </c>
      <c r="AP44" s="48">
        <f>'2016CV PREV GA00394601000126'!AR40</f>
        <v>0</v>
      </c>
      <c r="AQ44" s="48">
        <f>'2016CV PREV GA00394601000126'!AS40</f>
        <v>0</v>
      </c>
      <c r="AR44" s="49">
        <f t="shared" si="23"/>
        <v>175173517.97909001</v>
      </c>
      <c r="AS44" s="49">
        <f t="shared" si="24"/>
        <v>1809411.18</v>
      </c>
      <c r="AT44" s="48">
        <f>'2016CV PREV GA00394601000126'!AV40</f>
        <v>977062.21</v>
      </c>
      <c r="AU44" s="48">
        <f>'2016CV PREV GA00394601000126'!AW40</f>
        <v>0</v>
      </c>
      <c r="AV44" s="48">
        <f>'2016CV PREV GA00394601000126'!AX40</f>
        <v>0</v>
      </c>
      <c r="AW44" s="48">
        <f>'2016CV PREV GA00394601000126'!AY40</f>
        <v>0</v>
      </c>
      <c r="AX44" s="48">
        <f>'2016CV PREV GA00394601000126'!AZ40</f>
        <v>832348.97</v>
      </c>
      <c r="AY44" s="48">
        <f>'2016CV PREV GA00394601000126'!BA40</f>
        <v>0</v>
      </c>
      <c r="AZ44" s="49">
        <f t="shared" si="25"/>
        <v>1855234253.75316</v>
      </c>
      <c r="BA44" s="48">
        <f>'2016CV PREV GA00394601000126'!BC40</f>
        <v>1642678852.4100001</v>
      </c>
      <c r="BB44" s="48">
        <f>'2016CV PREV GA00394601000126'!BD40</f>
        <v>0</v>
      </c>
      <c r="BC44" s="48">
        <f>'2016CV PREV GA00394601000126'!BE40</f>
        <v>0</v>
      </c>
      <c r="BD44" s="48">
        <f>'2016CV PREV GA00394601000126'!BF40</f>
        <v>0</v>
      </c>
      <c r="BE44" s="48">
        <f>'2016CV PREV GA00394601000126'!BG40</f>
        <v>0</v>
      </c>
      <c r="BF44" s="48">
        <f>'2016CV PREV GA00394601000126'!BH40</f>
        <v>212555401.34316</v>
      </c>
      <c r="BG44" s="48">
        <f>'2016CV PREV GA00394601000126'!BI40</f>
        <v>0</v>
      </c>
      <c r="BH44" s="48">
        <f>'2016CV PREV GA00394601000126'!BJ40</f>
        <v>0</v>
      </c>
      <c r="BI44" s="48">
        <f>'2016CV PREV GA00394601000126'!BK40</f>
        <v>0</v>
      </c>
      <c r="BJ44" s="49">
        <f t="shared" si="26"/>
        <v>1857043664.9331601</v>
      </c>
      <c r="BK44" s="49">
        <f t="shared" si="27"/>
        <v>-1681870146.9540701</v>
      </c>
      <c r="BL44" s="49">
        <f>$BO$9+SUMPRODUCT($D$10:D44,$BK$10:BK44)</f>
        <v>4040857817.8327532</v>
      </c>
      <c r="BM44" s="50">
        <f t="shared" si="28"/>
        <v>5.5</v>
      </c>
      <c r="BN44" s="49">
        <f t="shared" si="14"/>
        <v>1459876653.52195</v>
      </c>
      <c r="BO44" s="51">
        <f t="shared" si="29"/>
        <v>26321218388.785099</v>
      </c>
      <c r="BP44" s="89">
        <f t="shared" si="15"/>
        <v>280535677.76564604</v>
      </c>
      <c r="BQ44" s="89">
        <f t="shared" si="16"/>
        <v>9678480882.9147892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2">
        <f t="shared" si="30"/>
        <v>36</v>
      </c>
      <c r="B45" s="72">
        <f t="shared" si="31"/>
        <v>2051</v>
      </c>
      <c r="C45" s="48">
        <f>'2016CV PREV GA00394601000126'!E41</f>
        <v>5.5</v>
      </c>
      <c r="D45" s="49">
        <f t="shared" si="17"/>
        <v>0.14552000000000001</v>
      </c>
      <c r="E45" s="48">
        <f>'2016CV PREV GA00394601000126'!G41</f>
        <v>100603793.39</v>
      </c>
      <c r="F45" s="49">
        <f t="shared" si="18"/>
        <v>24475.71</v>
      </c>
      <c r="G45" s="48">
        <f>'2016CV PREV GA00394601000126'!I41</f>
        <v>24475.71</v>
      </c>
      <c r="H45" s="48">
        <f>'2016CV PREV GA00394601000126'!J41</f>
        <v>0</v>
      </c>
      <c r="I45" s="48">
        <f>'2016CV PREV GA00394601000126'!K41</f>
        <v>0</v>
      </c>
      <c r="J45" s="48">
        <f>'2016CV PREV GA00394601000126'!L41</f>
        <v>0</v>
      </c>
      <c r="K45" s="48">
        <f>'2016CV PREV GA00394601000126'!M41</f>
        <v>7117.57</v>
      </c>
      <c r="L45" s="48">
        <f>'2016CV PREV GA00394601000126'!N41</f>
        <v>60578.79</v>
      </c>
      <c r="M45" s="49">
        <f t="shared" si="19"/>
        <v>11951730.655239999</v>
      </c>
      <c r="N45" s="48">
        <f>'2016CV PREV GA00394601000126'!P41</f>
        <v>11951730.655239999</v>
      </c>
      <c r="O45" s="48">
        <f>'2016CV PREV GA00394601000126'!Q41</f>
        <v>0</v>
      </c>
      <c r="P45" s="48">
        <f>'2016CV PREV GA00394601000126'!R41</f>
        <v>0</v>
      </c>
      <c r="Q45" s="48">
        <f>'2016CV PREV GA00394601000126'!S41</f>
        <v>0</v>
      </c>
      <c r="R45" s="48">
        <f>'2016CV PREV GA00394601000126'!T41</f>
        <v>0</v>
      </c>
      <c r="S45" s="48">
        <f>'2016CV PREV GA00394601000126'!U41</f>
        <v>0</v>
      </c>
      <c r="T45" s="48">
        <f>'2016CV PREV GA00394601000126'!V41</f>
        <v>0</v>
      </c>
      <c r="U45" s="49">
        <f t="shared" si="20"/>
        <v>11066417.27337</v>
      </c>
      <c r="V45" s="48">
        <f>'2016CV PREV GA00394601000126'!X41</f>
        <v>11066417.27337</v>
      </c>
      <c r="W45" s="48">
        <f>'2016CV PREV GA00394601000126'!Y41</f>
        <v>0</v>
      </c>
      <c r="X45" s="48">
        <f>'2016CV PREV GA00394601000126'!Z41</f>
        <v>0</v>
      </c>
      <c r="Y45" s="48">
        <f>'2016CV PREV GA00394601000126'!AA41</f>
        <v>0</v>
      </c>
      <c r="Z45" s="48">
        <f>'2016CV PREV GA00394601000126'!AB41</f>
        <v>0</v>
      </c>
      <c r="AA45" s="48">
        <f>'2016CV PREV GA00394601000126'!AC41</f>
        <v>0</v>
      </c>
      <c r="AB45" s="48">
        <f>'2016CV PREV GA00394601000126'!AD41</f>
        <v>0</v>
      </c>
      <c r="AC45" s="49">
        <f t="shared" si="21"/>
        <v>70010862.518619999</v>
      </c>
      <c r="AD45" s="48">
        <f>'2016CV PREV GA00394601000126'!AF41</f>
        <v>70010862.518619999</v>
      </c>
      <c r="AE45" s="48">
        <f>'2016CV PREV GA00394601000126'!AG41</f>
        <v>0</v>
      </c>
      <c r="AF45" s="48">
        <f>'2016CV PREV GA00394601000126'!AH41</f>
        <v>0</v>
      </c>
      <c r="AG45" s="48">
        <f>'2016CV PREV GA00394601000126'!AI41</f>
        <v>0</v>
      </c>
      <c r="AH45" s="49">
        <f t="shared" si="22"/>
        <v>9218027.9420899991</v>
      </c>
      <c r="AI45" s="48">
        <f>'2016CV PREV GA00394601000126'!AK41</f>
        <v>9218027.9420899991</v>
      </c>
      <c r="AJ45" s="48">
        <f>'2016CV PREV GA00394601000126'!AL41</f>
        <v>0</v>
      </c>
      <c r="AK45" s="48">
        <f>'2016CV PREV GA00394601000126'!AM41</f>
        <v>0</v>
      </c>
      <c r="AL45" s="48">
        <f>'2016CV PREV GA00394601000126'!AN41</f>
        <v>0</v>
      </c>
      <c r="AM45" s="48">
        <f>'2016CV PREV GA00394601000126'!AO41</f>
        <v>0</v>
      </c>
      <c r="AN45" s="48">
        <f>'2016CV PREV GA00394601000126'!AP41</f>
        <v>65465914.149999999</v>
      </c>
      <c r="AO45" s="48">
        <f>'2016CV PREV GA00394601000126'!AQ41</f>
        <v>0</v>
      </c>
      <c r="AP45" s="48">
        <f>'2016CV PREV GA00394601000126'!AR41</f>
        <v>0</v>
      </c>
      <c r="AQ45" s="48">
        <f>'2016CV PREV GA00394601000126'!AS41</f>
        <v>0</v>
      </c>
      <c r="AR45" s="49">
        <f t="shared" si="23"/>
        <v>167805124.60932001</v>
      </c>
      <c r="AS45" s="49">
        <f t="shared" si="24"/>
        <v>1740769.9</v>
      </c>
      <c r="AT45" s="48">
        <f>'2016CV PREV GA00394601000126'!AV41</f>
        <v>930251.34</v>
      </c>
      <c r="AU45" s="48">
        <f>'2016CV PREV GA00394601000126'!AW41</f>
        <v>0</v>
      </c>
      <c r="AV45" s="48">
        <f>'2016CV PREV GA00394601000126'!AX41</f>
        <v>0</v>
      </c>
      <c r="AW45" s="48">
        <f>'2016CV PREV GA00394601000126'!AY41</f>
        <v>0</v>
      </c>
      <c r="AX45" s="48">
        <f>'2016CV PREV GA00394601000126'!AZ41</f>
        <v>810518.56</v>
      </c>
      <c r="AY45" s="48">
        <f>'2016CV PREV GA00394601000126'!BA41</f>
        <v>0</v>
      </c>
      <c r="AZ45" s="49">
        <f t="shared" si="25"/>
        <v>1881204430.12326</v>
      </c>
      <c r="BA45" s="48">
        <f>'2016CV PREV GA00394601000126'!BC41</f>
        <v>1645557638.9300001</v>
      </c>
      <c r="BB45" s="48">
        <f>'2016CV PREV GA00394601000126'!BD41</f>
        <v>0</v>
      </c>
      <c r="BC45" s="48">
        <f>'2016CV PREV GA00394601000126'!BE41</f>
        <v>0</v>
      </c>
      <c r="BD45" s="48">
        <f>'2016CV PREV GA00394601000126'!BF41</f>
        <v>0</v>
      </c>
      <c r="BE45" s="48">
        <f>'2016CV PREV GA00394601000126'!BG41</f>
        <v>0</v>
      </c>
      <c r="BF45" s="48">
        <f>'2016CV PREV GA00394601000126'!BH41</f>
        <v>235646791.19326001</v>
      </c>
      <c r="BG45" s="48">
        <f>'2016CV PREV GA00394601000126'!BI41</f>
        <v>0</v>
      </c>
      <c r="BH45" s="48">
        <f>'2016CV PREV GA00394601000126'!BJ41</f>
        <v>0</v>
      </c>
      <c r="BI45" s="48">
        <f>'2016CV PREV GA00394601000126'!BK41</f>
        <v>0</v>
      </c>
      <c r="BJ45" s="49">
        <f t="shared" si="26"/>
        <v>1882945200.0232601</v>
      </c>
      <c r="BK45" s="49">
        <f t="shared" si="27"/>
        <v>-1715140075.41394</v>
      </c>
      <c r="BL45" s="49">
        <f>$BO$9+SUMPRODUCT($D$10:D45,$BK$10:BK45)</f>
        <v>3791270634.0585165</v>
      </c>
      <c r="BM45" s="50">
        <f t="shared" si="28"/>
        <v>5.5</v>
      </c>
      <c r="BN45" s="49">
        <f t="shared" si="14"/>
        <v>1447667011.3831799</v>
      </c>
      <c r="BO45" s="51">
        <f t="shared" si="29"/>
        <v>26053745324.754299</v>
      </c>
      <c r="BP45" s="89">
        <f t="shared" si="15"/>
        <v>269586604.21096253</v>
      </c>
      <c r="BQ45" s="89">
        <f t="shared" si="16"/>
        <v>9570324449.4891701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2">
        <f t="shared" si="30"/>
        <v>37</v>
      </c>
      <c r="B46" s="72">
        <f t="shared" si="31"/>
        <v>2052</v>
      </c>
      <c r="C46" s="48">
        <f>'2016CV PREV GA00394601000126'!E42</f>
        <v>5.5</v>
      </c>
      <c r="D46" s="49">
        <f t="shared" si="17"/>
        <v>0.13793</v>
      </c>
      <c r="E46" s="48">
        <f>'2016CV PREV GA00394601000126'!G42</f>
        <v>68508468.329999998</v>
      </c>
      <c r="F46" s="49">
        <f t="shared" si="18"/>
        <v>23263.96</v>
      </c>
      <c r="G46" s="48">
        <f>'2016CV PREV GA00394601000126'!I42</f>
        <v>23263.96</v>
      </c>
      <c r="H46" s="48">
        <f>'2016CV PREV GA00394601000126'!J42</f>
        <v>0</v>
      </c>
      <c r="I46" s="48">
        <f>'2016CV PREV GA00394601000126'!K42</f>
        <v>0</v>
      </c>
      <c r="J46" s="48">
        <f>'2016CV PREV GA00394601000126'!L42</f>
        <v>0</v>
      </c>
      <c r="K46" s="48">
        <f>'2016CV PREV GA00394601000126'!M42</f>
        <v>6859.35</v>
      </c>
      <c r="L46" s="48">
        <f>'2016CV PREV GA00394601000126'!N42</f>
        <v>58240.57</v>
      </c>
      <c r="M46" s="49">
        <f t="shared" si="19"/>
        <v>8138806.0376000004</v>
      </c>
      <c r="N46" s="48">
        <f>'2016CV PREV GA00394601000126'!P42</f>
        <v>8138806.0376000004</v>
      </c>
      <c r="O46" s="48">
        <f>'2016CV PREV GA00394601000126'!Q42</f>
        <v>0</v>
      </c>
      <c r="P46" s="48">
        <f>'2016CV PREV GA00394601000126'!R42</f>
        <v>0</v>
      </c>
      <c r="Q46" s="48">
        <f>'2016CV PREV GA00394601000126'!S42</f>
        <v>0</v>
      </c>
      <c r="R46" s="48">
        <f>'2016CV PREV GA00394601000126'!T42</f>
        <v>0</v>
      </c>
      <c r="S46" s="48">
        <f>'2016CV PREV GA00394601000126'!U42</f>
        <v>0</v>
      </c>
      <c r="T46" s="48">
        <f>'2016CV PREV GA00394601000126'!V42</f>
        <v>0</v>
      </c>
      <c r="U46" s="49">
        <f t="shared" si="20"/>
        <v>7535931.5163000003</v>
      </c>
      <c r="V46" s="48">
        <f>'2016CV PREV GA00394601000126'!X42</f>
        <v>7535931.5163000003</v>
      </c>
      <c r="W46" s="48">
        <f>'2016CV PREV GA00394601000126'!Y42</f>
        <v>0</v>
      </c>
      <c r="X46" s="48">
        <f>'2016CV PREV GA00394601000126'!Z42</f>
        <v>0</v>
      </c>
      <c r="Y46" s="48">
        <f>'2016CV PREV GA00394601000126'!AA42</f>
        <v>0</v>
      </c>
      <c r="Z46" s="48">
        <f>'2016CV PREV GA00394601000126'!AB42</f>
        <v>0</v>
      </c>
      <c r="AA46" s="48">
        <f>'2016CV PREV GA00394601000126'!AC42</f>
        <v>0</v>
      </c>
      <c r="AB46" s="48">
        <f>'2016CV PREV GA00394601000126'!AD42</f>
        <v>0</v>
      </c>
      <c r="AC46" s="49">
        <f t="shared" si="21"/>
        <v>69827730.431909993</v>
      </c>
      <c r="AD46" s="48">
        <f>'2016CV PREV GA00394601000126'!AF42</f>
        <v>69827730.431909993</v>
      </c>
      <c r="AE46" s="48">
        <f>'2016CV PREV GA00394601000126'!AG42</f>
        <v>0</v>
      </c>
      <c r="AF46" s="48">
        <f>'2016CV PREV GA00394601000126'!AH42</f>
        <v>0</v>
      </c>
      <c r="AG46" s="48">
        <f>'2016CV PREV GA00394601000126'!AI42</f>
        <v>0</v>
      </c>
      <c r="AH46" s="49">
        <f t="shared" si="22"/>
        <v>10248809.04005</v>
      </c>
      <c r="AI46" s="48">
        <f>'2016CV PREV GA00394601000126'!AK42</f>
        <v>10248809.04005</v>
      </c>
      <c r="AJ46" s="48">
        <f>'2016CV PREV GA00394601000126'!AL42</f>
        <v>0</v>
      </c>
      <c r="AK46" s="48">
        <f>'2016CV PREV GA00394601000126'!AM42</f>
        <v>0</v>
      </c>
      <c r="AL46" s="48">
        <f>'2016CV PREV GA00394601000126'!AN42</f>
        <v>0</v>
      </c>
      <c r="AM46" s="48">
        <f>'2016CV PREV GA00394601000126'!AO42</f>
        <v>0</v>
      </c>
      <c r="AN46" s="48">
        <f>'2016CV PREV GA00394601000126'!AP42</f>
        <v>65994491.43</v>
      </c>
      <c r="AO46" s="48">
        <f>'2016CV PREV GA00394601000126'!AQ42</f>
        <v>0</v>
      </c>
      <c r="AP46" s="48">
        <f>'2016CV PREV GA00394601000126'!AR42</f>
        <v>0</v>
      </c>
      <c r="AQ46" s="48">
        <f>'2016CV PREV GA00394601000126'!AS42</f>
        <v>0</v>
      </c>
      <c r="AR46" s="49">
        <f t="shared" si="23"/>
        <v>161834132.33586001</v>
      </c>
      <c r="AS46" s="49">
        <f t="shared" si="24"/>
        <v>1673579.49</v>
      </c>
      <c r="AT46" s="48">
        <f>'2016CV PREV GA00394601000126'!AV42</f>
        <v>884697.84</v>
      </c>
      <c r="AU46" s="48">
        <f>'2016CV PREV GA00394601000126'!AW42</f>
        <v>0</v>
      </c>
      <c r="AV46" s="48">
        <f>'2016CV PREV GA00394601000126'!AX42</f>
        <v>0</v>
      </c>
      <c r="AW46" s="48">
        <f>'2016CV PREV GA00394601000126'!AY42</f>
        <v>0</v>
      </c>
      <c r="AX46" s="48">
        <f>'2016CV PREV GA00394601000126'!AZ42</f>
        <v>788881.65</v>
      </c>
      <c r="AY46" s="48">
        <f>'2016CV PREV GA00394601000126'!BA42</f>
        <v>0</v>
      </c>
      <c r="AZ46" s="49">
        <f t="shared" si="25"/>
        <v>1896393432.3824699</v>
      </c>
      <c r="BA46" s="48">
        <f>'2016CV PREV GA00394601000126'!BC42</f>
        <v>1636668713.52</v>
      </c>
      <c r="BB46" s="48">
        <f>'2016CV PREV GA00394601000126'!BD42</f>
        <v>0</v>
      </c>
      <c r="BC46" s="48">
        <f>'2016CV PREV GA00394601000126'!BE42</f>
        <v>0</v>
      </c>
      <c r="BD46" s="48">
        <f>'2016CV PREV GA00394601000126'!BF42</f>
        <v>0</v>
      </c>
      <c r="BE46" s="48">
        <f>'2016CV PREV GA00394601000126'!BG42</f>
        <v>0</v>
      </c>
      <c r="BF46" s="48">
        <f>'2016CV PREV GA00394601000126'!BH42</f>
        <v>259724718.86247</v>
      </c>
      <c r="BG46" s="48">
        <f>'2016CV PREV GA00394601000126'!BI42</f>
        <v>0</v>
      </c>
      <c r="BH46" s="48">
        <f>'2016CV PREV GA00394601000126'!BJ42</f>
        <v>0</v>
      </c>
      <c r="BI46" s="48">
        <f>'2016CV PREV GA00394601000126'!BK42</f>
        <v>0</v>
      </c>
      <c r="BJ46" s="49">
        <f t="shared" si="26"/>
        <v>1898067011.8724699</v>
      </c>
      <c r="BK46" s="49">
        <f t="shared" si="27"/>
        <v>-1736232879.5366099</v>
      </c>
      <c r="BL46" s="49">
        <f>$BO$9+SUMPRODUCT($D$10:D46,$BK$10:BK46)</f>
        <v>3551792032.9840317</v>
      </c>
      <c r="BM46" s="50">
        <f t="shared" si="28"/>
        <v>5.5</v>
      </c>
      <c r="BN46" s="49">
        <f t="shared" si="14"/>
        <v>1432955992.86149</v>
      </c>
      <c r="BO46" s="51">
        <f t="shared" si="29"/>
        <v>25750468438.079201</v>
      </c>
      <c r="BP46" s="89">
        <f t="shared" si="15"/>
        <v>257554789.29846871</v>
      </c>
      <c r="BQ46" s="89">
        <f t="shared" si="16"/>
        <v>9400749809.3941078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2">
        <f t="shared" si="30"/>
        <v>38</v>
      </c>
      <c r="B47" s="72">
        <f t="shared" si="31"/>
        <v>2053</v>
      </c>
      <c r="C47" s="48">
        <f>'2016CV PREV GA00394601000126'!E43</f>
        <v>5.5</v>
      </c>
      <c r="D47" s="49">
        <f t="shared" si="17"/>
        <v>0.13074</v>
      </c>
      <c r="E47" s="48">
        <f>'2016CV PREV GA00394601000126'!G43</f>
        <v>45220652.210000001</v>
      </c>
      <c r="F47" s="49">
        <f t="shared" si="18"/>
        <v>22121.33</v>
      </c>
      <c r="G47" s="48">
        <f>'2016CV PREV GA00394601000126'!I43</f>
        <v>22121.33</v>
      </c>
      <c r="H47" s="48">
        <f>'2016CV PREV GA00394601000126'!J43</f>
        <v>0</v>
      </c>
      <c r="I47" s="48">
        <f>'2016CV PREV GA00394601000126'!K43</f>
        <v>0</v>
      </c>
      <c r="J47" s="48">
        <f>'2016CV PREV GA00394601000126'!L43</f>
        <v>0</v>
      </c>
      <c r="K47" s="48">
        <f>'2016CV PREV GA00394601000126'!M43</f>
        <v>6602.6</v>
      </c>
      <c r="L47" s="48">
        <f>'2016CV PREV GA00394601000126'!N43</f>
        <v>55949.02</v>
      </c>
      <c r="M47" s="49">
        <f t="shared" si="19"/>
        <v>5372213.4827100001</v>
      </c>
      <c r="N47" s="48">
        <f>'2016CV PREV GA00394601000126'!P43</f>
        <v>5372213.4827100001</v>
      </c>
      <c r="O47" s="48">
        <f>'2016CV PREV GA00394601000126'!Q43</f>
        <v>0</v>
      </c>
      <c r="P47" s="48">
        <f>'2016CV PREV GA00394601000126'!R43</f>
        <v>0</v>
      </c>
      <c r="Q47" s="48">
        <f>'2016CV PREV GA00394601000126'!S43</f>
        <v>0</v>
      </c>
      <c r="R47" s="48">
        <f>'2016CV PREV GA00394601000126'!T43</f>
        <v>0</v>
      </c>
      <c r="S47" s="48">
        <f>'2016CV PREV GA00394601000126'!U43</f>
        <v>0</v>
      </c>
      <c r="T47" s="48">
        <f>'2016CV PREV GA00394601000126'!V43</f>
        <v>0</v>
      </c>
      <c r="U47" s="49">
        <f t="shared" si="20"/>
        <v>4974271.7432500003</v>
      </c>
      <c r="V47" s="48">
        <f>'2016CV PREV GA00394601000126'!X43</f>
        <v>4974271.7432500003</v>
      </c>
      <c r="W47" s="48">
        <f>'2016CV PREV GA00394601000126'!Y43</f>
        <v>0</v>
      </c>
      <c r="X47" s="48">
        <f>'2016CV PREV GA00394601000126'!Z43</f>
        <v>0</v>
      </c>
      <c r="Y47" s="48">
        <f>'2016CV PREV GA00394601000126'!AA43</f>
        <v>0</v>
      </c>
      <c r="Z47" s="48">
        <f>'2016CV PREV GA00394601000126'!AB43</f>
        <v>0</v>
      </c>
      <c r="AA47" s="48">
        <f>'2016CV PREV GA00394601000126'!AC43</f>
        <v>0</v>
      </c>
      <c r="AB47" s="48">
        <f>'2016CV PREV GA00394601000126'!AD43</f>
        <v>0</v>
      </c>
      <c r="AC47" s="49">
        <f t="shared" si="21"/>
        <v>69184872.762099996</v>
      </c>
      <c r="AD47" s="48">
        <f>'2016CV PREV GA00394601000126'!AF43</f>
        <v>69184872.762099996</v>
      </c>
      <c r="AE47" s="48">
        <f>'2016CV PREV GA00394601000126'!AG43</f>
        <v>0</v>
      </c>
      <c r="AF47" s="48">
        <f>'2016CV PREV GA00394601000126'!AH43</f>
        <v>0</v>
      </c>
      <c r="AG47" s="48">
        <f>'2016CV PREV GA00394601000126'!AI43</f>
        <v>0</v>
      </c>
      <c r="AH47" s="49">
        <f t="shared" si="22"/>
        <v>11323168.90112</v>
      </c>
      <c r="AI47" s="48">
        <f>'2016CV PREV GA00394601000126'!AK43</f>
        <v>11323168.90112</v>
      </c>
      <c r="AJ47" s="48">
        <f>'2016CV PREV GA00394601000126'!AL43</f>
        <v>0</v>
      </c>
      <c r="AK47" s="48">
        <f>'2016CV PREV GA00394601000126'!AM43</f>
        <v>0</v>
      </c>
      <c r="AL47" s="48">
        <f>'2016CV PREV GA00394601000126'!AN43</f>
        <v>0</v>
      </c>
      <c r="AM47" s="48">
        <f>'2016CV PREV GA00394601000126'!AO43</f>
        <v>0</v>
      </c>
      <c r="AN47" s="48">
        <f>'2016CV PREV GA00394601000126'!AP43</f>
        <v>66170826.859999999</v>
      </c>
      <c r="AO47" s="48">
        <f>'2016CV PREV GA00394601000126'!AQ43</f>
        <v>0</v>
      </c>
      <c r="AP47" s="48">
        <f>'2016CV PREV GA00394601000126'!AR43</f>
        <v>0</v>
      </c>
      <c r="AQ47" s="48">
        <f>'2016CV PREV GA00394601000126'!AS43</f>
        <v>0</v>
      </c>
      <c r="AR47" s="49">
        <f t="shared" si="23"/>
        <v>157110026.69918001</v>
      </c>
      <c r="AS47" s="49">
        <f t="shared" si="24"/>
        <v>1607730.44</v>
      </c>
      <c r="AT47" s="48">
        <f>'2016CV PREV GA00394601000126'!AV43</f>
        <v>840173.8</v>
      </c>
      <c r="AU47" s="48">
        <f>'2016CV PREV GA00394601000126'!AW43</f>
        <v>0</v>
      </c>
      <c r="AV47" s="48">
        <f>'2016CV PREV GA00394601000126'!AX43</f>
        <v>0</v>
      </c>
      <c r="AW47" s="48">
        <f>'2016CV PREV GA00394601000126'!AY43</f>
        <v>0</v>
      </c>
      <c r="AX47" s="48">
        <f>'2016CV PREV GA00394601000126'!AZ43</f>
        <v>767556.64</v>
      </c>
      <c r="AY47" s="48">
        <f>'2016CV PREV GA00394601000126'!BA43</f>
        <v>0</v>
      </c>
      <c r="AZ47" s="49">
        <f t="shared" si="25"/>
        <v>1901460542.40518</v>
      </c>
      <c r="BA47" s="48">
        <f>'2016CV PREV GA00394601000126'!BC43</f>
        <v>1616832280.5599999</v>
      </c>
      <c r="BB47" s="48">
        <f>'2016CV PREV GA00394601000126'!BD43</f>
        <v>0</v>
      </c>
      <c r="BC47" s="48">
        <f>'2016CV PREV GA00394601000126'!BE43</f>
        <v>0</v>
      </c>
      <c r="BD47" s="48">
        <f>'2016CV PREV GA00394601000126'!BF43</f>
        <v>0</v>
      </c>
      <c r="BE47" s="48">
        <f>'2016CV PREV GA00394601000126'!BG43</f>
        <v>0</v>
      </c>
      <c r="BF47" s="48">
        <f>'2016CV PREV GA00394601000126'!BH43</f>
        <v>284628261.84517998</v>
      </c>
      <c r="BG47" s="48">
        <f>'2016CV PREV GA00394601000126'!BI43</f>
        <v>0</v>
      </c>
      <c r="BH47" s="48">
        <f>'2016CV PREV GA00394601000126'!BJ43</f>
        <v>0</v>
      </c>
      <c r="BI47" s="48">
        <f>'2016CV PREV GA00394601000126'!BK43</f>
        <v>0</v>
      </c>
      <c r="BJ47" s="49">
        <f t="shared" si="26"/>
        <v>1903068272.84518</v>
      </c>
      <c r="BK47" s="49">
        <f t="shared" si="27"/>
        <v>-1745958246.1459999</v>
      </c>
      <c r="BL47" s="49">
        <f>$BO$9+SUMPRODUCT($D$10:D47,$BK$10:BK47)</f>
        <v>3323525451.8829041</v>
      </c>
      <c r="BM47" s="50">
        <f t="shared" si="28"/>
        <v>5.5</v>
      </c>
      <c r="BN47" s="49">
        <f t="shared" si="14"/>
        <v>1416275764.0943601</v>
      </c>
      <c r="BO47" s="51">
        <f t="shared" si="29"/>
        <v>25420785956.027599</v>
      </c>
      <c r="BP47" s="89">
        <f t="shared" si="15"/>
        <v>244741607.7768608</v>
      </c>
      <c r="BQ47" s="89">
        <f t="shared" si="16"/>
        <v>9177810291.6322803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2">
        <f t="shared" si="30"/>
        <v>39</v>
      </c>
      <c r="B48" s="72">
        <f t="shared" si="31"/>
        <v>2054</v>
      </c>
      <c r="C48" s="48">
        <f>'2016CV PREV GA00394601000126'!E44</f>
        <v>5.5</v>
      </c>
      <c r="D48" s="49">
        <f t="shared" si="17"/>
        <v>0.12392</v>
      </c>
      <c r="E48" s="48">
        <f>'2016CV PREV GA00394601000126'!G44</f>
        <v>26011705.030000001</v>
      </c>
      <c r="F48" s="49">
        <f t="shared" si="18"/>
        <v>21029.01</v>
      </c>
      <c r="G48" s="48">
        <f>'2016CV PREV GA00394601000126'!I44</f>
        <v>21029.01</v>
      </c>
      <c r="H48" s="48">
        <f>'2016CV PREV GA00394601000126'!J44</f>
        <v>0</v>
      </c>
      <c r="I48" s="48">
        <f>'2016CV PREV GA00394601000126'!K44</f>
        <v>0</v>
      </c>
      <c r="J48" s="48">
        <f>'2016CV PREV GA00394601000126'!L44</f>
        <v>0</v>
      </c>
      <c r="K48" s="48">
        <f>'2016CV PREV GA00394601000126'!M44</f>
        <v>6349.73</v>
      </c>
      <c r="L48" s="48">
        <f>'2016CV PREV GA00394601000126'!N44</f>
        <v>53701</v>
      </c>
      <c r="M48" s="49">
        <f t="shared" si="19"/>
        <v>3090190.5579499998</v>
      </c>
      <c r="N48" s="48">
        <f>'2016CV PREV GA00394601000126'!P44</f>
        <v>3090190.5579499998</v>
      </c>
      <c r="O48" s="48">
        <f>'2016CV PREV GA00394601000126'!Q44</f>
        <v>0</v>
      </c>
      <c r="P48" s="48">
        <f>'2016CV PREV GA00394601000126'!R44</f>
        <v>0</v>
      </c>
      <c r="Q48" s="48">
        <f>'2016CV PREV GA00394601000126'!S44</f>
        <v>0</v>
      </c>
      <c r="R48" s="48">
        <f>'2016CV PREV GA00394601000126'!T44</f>
        <v>0</v>
      </c>
      <c r="S48" s="48">
        <f>'2016CV PREV GA00394601000126'!U44</f>
        <v>0</v>
      </c>
      <c r="T48" s="48">
        <f>'2016CV PREV GA00394601000126'!V44</f>
        <v>0</v>
      </c>
      <c r="U48" s="49">
        <f t="shared" si="20"/>
        <v>2861287.5536600002</v>
      </c>
      <c r="V48" s="48">
        <f>'2016CV PREV GA00394601000126'!X44</f>
        <v>2861287.5536600002</v>
      </c>
      <c r="W48" s="48">
        <f>'2016CV PREV GA00394601000126'!Y44</f>
        <v>0</v>
      </c>
      <c r="X48" s="48">
        <f>'2016CV PREV GA00394601000126'!Z44</f>
        <v>0</v>
      </c>
      <c r="Y48" s="48">
        <f>'2016CV PREV GA00394601000126'!AA44</f>
        <v>0</v>
      </c>
      <c r="Z48" s="48">
        <f>'2016CV PREV GA00394601000126'!AB44</f>
        <v>0</v>
      </c>
      <c r="AA48" s="48">
        <f>'2016CV PREV GA00394601000126'!AC44</f>
        <v>0</v>
      </c>
      <c r="AB48" s="48">
        <f>'2016CV PREV GA00394601000126'!AD44</f>
        <v>0</v>
      </c>
      <c r="AC48" s="49">
        <f t="shared" si="21"/>
        <v>68234846.869240001</v>
      </c>
      <c r="AD48" s="48">
        <f>'2016CV PREV GA00394601000126'!AF44</f>
        <v>68234846.869240001</v>
      </c>
      <c r="AE48" s="48">
        <f>'2016CV PREV GA00394601000126'!AG44</f>
        <v>0</v>
      </c>
      <c r="AF48" s="48">
        <f>'2016CV PREV GA00394601000126'!AH44</f>
        <v>0</v>
      </c>
      <c r="AG48" s="48">
        <f>'2016CV PREV GA00394601000126'!AI44</f>
        <v>0</v>
      </c>
      <c r="AH48" s="49">
        <f t="shared" si="22"/>
        <v>12433424.589880001</v>
      </c>
      <c r="AI48" s="48">
        <f>'2016CV PREV GA00394601000126'!AK44</f>
        <v>12433424.589880001</v>
      </c>
      <c r="AJ48" s="48">
        <f>'2016CV PREV GA00394601000126'!AL44</f>
        <v>0</v>
      </c>
      <c r="AK48" s="48">
        <f>'2016CV PREV GA00394601000126'!AM44</f>
        <v>0</v>
      </c>
      <c r="AL48" s="48">
        <f>'2016CV PREV GA00394601000126'!AN44</f>
        <v>0</v>
      </c>
      <c r="AM48" s="48">
        <f>'2016CV PREV GA00394601000126'!AO44</f>
        <v>0</v>
      </c>
      <c r="AN48" s="48">
        <f>'2016CV PREV GA00394601000126'!AP44</f>
        <v>66149173.020000003</v>
      </c>
      <c r="AO48" s="48">
        <f>'2016CV PREV GA00394601000126'!AQ44</f>
        <v>0</v>
      </c>
      <c r="AP48" s="48">
        <f>'2016CV PREV GA00394601000126'!AR44</f>
        <v>0</v>
      </c>
      <c r="AQ48" s="48">
        <f>'2016CV PREV GA00394601000126'!AS44</f>
        <v>0</v>
      </c>
      <c r="AR48" s="49">
        <f t="shared" si="23"/>
        <v>152850002.33072999</v>
      </c>
      <c r="AS48" s="49">
        <f t="shared" si="24"/>
        <v>1543132.24</v>
      </c>
      <c r="AT48" s="48">
        <f>'2016CV PREV GA00394601000126'!AV44</f>
        <v>796483.85</v>
      </c>
      <c r="AU48" s="48">
        <f>'2016CV PREV GA00394601000126'!AW44</f>
        <v>0</v>
      </c>
      <c r="AV48" s="48">
        <f>'2016CV PREV GA00394601000126'!AX44</f>
        <v>0</v>
      </c>
      <c r="AW48" s="48">
        <f>'2016CV PREV GA00394601000126'!AY44</f>
        <v>0</v>
      </c>
      <c r="AX48" s="48">
        <f>'2016CV PREV GA00394601000126'!AZ44</f>
        <v>746648.39</v>
      </c>
      <c r="AY48" s="48">
        <f>'2016CV PREV GA00394601000126'!BA44</f>
        <v>0</v>
      </c>
      <c r="AZ48" s="49">
        <f t="shared" si="25"/>
        <v>1900838305.76875</v>
      </c>
      <c r="BA48" s="48">
        <f>'2016CV PREV GA00394601000126'!BC44</f>
        <v>1590674018.1300001</v>
      </c>
      <c r="BB48" s="48">
        <f>'2016CV PREV GA00394601000126'!BD44</f>
        <v>0</v>
      </c>
      <c r="BC48" s="48">
        <f>'2016CV PREV GA00394601000126'!BE44</f>
        <v>0</v>
      </c>
      <c r="BD48" s="48">
        <f>'2016CV PREV GA00394601000126'!BF44</f>
        <v>0</v>
      </c>
      <c r="BE48" s="48">
        <f>'2016CV PREV GA00394601000126'!BG44</f>
        <v>0</v>
      </c>
      <c r="BF48" s="48">
        <f>'2016CV PREV GA00394601000126'!BH44</f>
        <v>310164287.63875002</v>
      </c>
      <c r="BG48" s="48">
        <f>'2016CV PREV GA00394601000126'!BI44</f>
        <v>0</v>
      </c>
      <c r="BH48" s="48">
        <f>'2016CV PREV GA00394601000126'!BJ44</f>
        <v>0</v>
      </c>
      <c r="BI48" s="48">
        <f>'2016CV PREV GA00394601000126'!BK44</f>
        <v>0</v>
      </c>
      <c r="BJ48" s="49">
        <f t="shared" si="26"/>
        <v>1902381438.00875</v>
      </c>
      <c r="BK48" s="49">
        <f t="shared" si="27"/>
        <v>-1749531435.67802</v>
      </c>
      <c r="BL48" s="49">
        <f>$BO$9+SUMPRODUCT($D$10:D48,$BK$10:BK48)</f>
        <v>3106723516.3736839</v>
      </c>
      <c r="BM48" s="50">
        <f t="shared" si="28"/>
        <v>5.5</v>
      </c>
      <c r="BN48" s="49">
        <f t="shared" si="14"/>
        <v>1398143227.5815201</v>
      </c>
      <c r="BO48" s="51">
        <f t="shared" si="29"/>
        <v>25069397747.931099</v>
      </c>
      <c r="BP48" s="89">
        <f t="shared" si="15"/>
        <v>231874918.45118007</v>
      </c>
      <c r="BQ48" s="89">
        <f t="shared" si="16"/>
        <v>8927184360.3704319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2">
        <f t="shared" si="30"/>
        <v>40</v>
      </c>
      <c r="B49" s="72">
        <f t="shared" si="31"/>
        <v>2055</v>
      </c>
      <c r="C49" s="48">
        <f>'2016CV PREV GA00394601000126'!E45</f>
        <v>5.5</v>
      </c>
      <c r="D49" s="49">
        <f t="shared" si="17"/>
        <v>0.11745999999999999</v>
      </c>
      <c r="E49" s="48">
        <f>'2016CV PREV GA00394601000126'!G45</f>
        <v>12130988.939999999</v>
      </c>
      <c r="F49" s="49">
        <f t="shared" si="18"/>
        <v>19969.28</v>
      </c>
      <c r="G49" s="48">
        <f>'2016CV PREV GA00394601000126'!I45</f>
        <v>19969.28</v>
      </c>
      <c r="H49" s="48">
        <f>'2016CV PREV GA00394601000126'!J45</f>
        <v>0</v>
      </c>
      <c r="I49" s="48">
        <f>'2016CV PREV GA00394601000126'!K45</f>
        <v>0</v>
      </c>
      <c r="J49" s="48">
        <f>'2016CV PREV GA00394601000126'!L45</f>
        <v>0</v>
      </c>
      <c r="K49" s="48">
        <f>'2016CV PREV GA00394601000126'!M45</f>
        <v>6103.17</v>
      </c>
      <c r="L49" s="48">
        <f>'2016CV PREV GA00394601000126'!N45</f>
        <v>51493.9</v>
      </c>
      <c r="M49" s="49">
        <f t="shared" si="19"/>
        <v>1441161.4865300001</v>
      </c>
      <c r="N49" s="48">
        <f>'2016CV PREV GA00394601000126'!P45</f>
        <v>1441161.4865300001</v>
      </c>
      <c r="O49" s="48">
        <f>'2016CV PREV GA00394601000126'!Q45</f>
        <v>0</v>
      </c>
      <c r="P49" s="48">
        <f>'2016CV PREV GA00394601000126'!R45</f>
        <v>0</v>
      </c>
      <c r="Q49" s="48">
        <f>'2016CV PREV GA00394601000126'!S45</f>
        <v>0</v>
      </c>
      <c r="R49" s="48">
        <f>'2016CV PREV GA00394601000126'!T45</f>
        <v>0</v>
      </c>
      <c r="S49" s="48">
        <f>'2016CV PREV GA00394601000126'!U45</f>
        <v>0</v>
      </c>
      <c r="T49" s="48">
        <f>'2016CV PREV GA00394601000126'!V45</f>
        <v>0</v>
      </c>
      <c r="U49" s="49">
        <f t="shared" si="20"/>
        <v>1334408.7838300001</v>
      </c>
      <c r="V49" s="48">
        <f>'2016CV PREV GA00394601000126'!X45</f>
        <v>1334408.7838300001</v>
      </c>
      <c r="W49" s="48">
        <f>'2016CV PREV GA00394601000126'!Y45</f>
        <v>0</v>
      </c>
      <c r="X49" s="48">
        <f>'2016CV PREV GA00394601000126'!Z45</f>
        <v>0</v>
      </c>
      <c r="Y49" s="48">
        <f>'2016CV PREV GA00394601000126'!AA45</f>
        <v>0</v>
      </c>
      <c r="Z49" s="48">
        <f>'2016CV PREV GA00394601000126'!AB45</f>
        <v>0</v>
      </c>
      <c r="AA49" s="48">
        <f>'2016CV PREV GA00394601000126'!AC45</f>
        <v>0</v>
      </c>
      <c r="AB49" s="48">
        <f>'2016CV PREV GA00394601000126'!AD45</f>
        <v>0</v>
      </c>
      <c r="AC49" s="49">
        <f t="shared" si="21"/>
        <v>66935276.499399997</v>
      </c>
      <c r="AD49" s="48">
        <f>'2016CV PREV GA00394601000126'!AF45</f>
        <v>66935276.499399997</v>
      </c>
      <c r="AE49" s="48">
        <f>'2016CV PREV GA00394601000126'!AG45</f>
        <v>0</v>
      </c>
      <c r="AF49" s="48">
        <f>'2016CV PREV GA00394601000126'!AH45</f>
        <v>0</v>
      </c>
      <c r="AG49" s="48">
        <f>'2016CV PREV GA00394601000126'!AI45</f>
        <v>0</v>
      </c>
      <c r="AH49" s="49">
        <f t="shared" si="22"/>
        <v>13571580.042540001</v>
      </c>
      <c r="AI49" s="48">
        <f>'2016CV PREV GA00394601000126'!AK45</f>
        <v>13571580.042540001</v>
      </c>
      <c r="AJ49" s="48">
        <f>'2016CV PREV GA00394601000126'!AL45</f>
        <v>0</v>
      </c>
      <c r="AK49" s="48">
        <f>'2016CV PREV GA00394601000126'!AM45</f>
        <v>0</v>
      </c>
      <c r="AL49" s="48">
        <f>'2016CV PREV GA00394601000126'!AN45</f>
        <v>0</v>
      </c>
      <c r="AM49" s="48">
        <f>'2016CV PREV GA00394601000126'!AO45</f>
        <v>0</v>
      </c>
      <c r="AN49" s="48">
        <f>'2016CV PREV GA00394601000126'!AP45</f>
        <v>65878046.100000001</v>
      </c>
      <c r="AO49" s="48">
        <f>'2016CV PREV GA00394601000126'!AQ45</f>
        <v>0</v>
      </c>
      <c r="AP49" s="48">
        <f>'2016CV PREV GA00394601000126'!AR45</f>
        <v>0</v>
      </c>
      <c r="AQ49" s="48">
        <f>'2016CV PREV GA00394601000126'!AS45</f>
        <v>0</v>
      </c>
      <c r="AR49" s="49">
        <f t="shared" si="23"/>
        <v>149238039.26230001</v>
      </c>
      <c r="AS49" s="49">
        <f t="shared" si="24"/>
        <v>1479709.75</v>
      </c>
      <c r="AT49" s="48">
        <f>'2016CV PREV GA00394601000126'!AV45</f>
        <v>753463.5</v>
      </c>
      <c r="AU49" s="48">
        <f>'2016CV PREV GA00394601000126'!AW45</f>
        <v>0</v>
      </c>
      <c r="AV49" s="48">
        <f>'2016CV PREV GA00394601000126'!AX45</f>
        <v>0</v>
      </c>
      <c r="AW49" s="48">
        <f>'2016CV PREV GA00394601000126'!AY45</f>
        <v>0</v>
      </c>
      <c r="AX49" s="48">
        <f>'2016CV PREV GA00394601000126'!AZ45</f>
        <v>726246.25</v>
      </c>
      <c r="AY49" s="48">
        <f>'2016CV PREV GA00394601000126'!BA45</f>
        <v>0</v>
      </c>
      <c r="AZ49" s="49">
        <f t="shared" si="25"/>
        <v>1893047302.0920601</v>
      </c>
      <c r="BA49" s="48">
        <f>'2016CV PREV GA00394601000126'!BC45</f>
        <v>1556903757.5699999</v>
      </c>
      <c r="BB49" s="48">
        <f>'2016CV PREV GA00394601000126'!BD45</f>
        <v>0</v>
      </c>
      <c r="BC49" s="48">
        <f>'2016CV PREV GA00394601000126'!BE45</f>
        <v>0</v>
      </c>
      <c r="BD49" s="48">
        <f>'2016CV PREV GA00394601000126'!BF45</f>
        <v>0</v>
      </c>
      <c r="BE49" s="48">
        <f>'2016CV PREV GA00394601000126'!BG45</f>
        <v>0</v>
      </c>
      <c r="BF49" s="48">
        <f>'2016CV PREV GA00394601000126'!BH45</f>
        <v>336143544.52205998</v>
      </c>
      <c r="BG49" s="48">
        <f>'2016CV PREV GA00394601000126'!BI45</f>
        <v>0</v>
      </c>
      <c r="BH49" s="48">
        <f>'2016CV PREV GA00394601000126'!BJ45</f>
        <v>0</v>
      </c>
      <c r="BI49" s="48">
        <f>'2016CV PREV GA00394601000126'!BK45</f>
        <v>0</v>
      </c>
      <c r="BJ49" s="49">
        <f t="shared" si="26"/>
        <v>1894527011.8420601</v>
      </c>
      <c r="BK49" s="49">
        <f t="shared" si="27"/>
        <v>-1745288972.5797601</v>
      </c>
      <c r="BL49" s="49">
        <f>$BO$9+SUMPRODUCT($D$10:D49,$BK$10:BK49)</f>
        <v>2901721873.6544652</v>
      </c>
      <c r="BM49" s="50">
        <f t="shared" si="28"/>
        <v>5.5</v>
      </c>
      <c r="BN49" s="49">
        <f t="shared" si="14"/>
        <v>1378816876.13621</v>
      </c>
      <c r="BO49" s="51">
        <f t="shared" si="29"/>
        <v>24702925651.487499</v>
      </c>
      <c r="BP49" s="89">
        <f t="shared" si="15"/>
        <v>218858647.24965009</v>
      </c>
      <c r="BQ49" s="89">
        <f t="shared" si="16"/>
        <v>8644916566.3611794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2">
        <f t="shared" si="30"/>
        <v>41</v>
      </c>
      <c r="B50" s="72">
        <f t="shared" si="31"/>
        <v>2056</v>
      </c>
      <c r="C50" s="48">
        <f>'2016CV PREV GA00394601000126'!E46</f>
        <v>5.5</v>
      </c>
      <c r="D50" s="49">
        <f t="shared" si="17"/>
        <v>0.11133999999999999</v>
      </c>
      <c r="E50" s="48">
        <f>'2016CV PREV GA00394601000126'!G46</f>
        <v>3982749.16</v>
      </c>
      <c r="F50" s="49">
        <f t="shared" si="18"/>
        <v>18928.22</v>
      </c>
      <c r="G50" s="48">
        <f>'2016CV PREV GA00394601000126'!I46</f>
        <v>18928.22</v>
      </c>
      <c r="H50" s="48">
        <f>'2016CV PREV GA00394601000126'!J46</f>
        <v>0</v>
      </c>
      <c r="I50" s="48">
        <f>'2016CV PREV GA00394601000126'!K46</f>
        <v>0</v>
      </c>
      <c r="J50" s="48">
        <f>'2016CV PREV GA00394601000126'!L46</f>
        <v>0</v>
      </c>
      <c r="K50" s="48">
        <f>'2016CV PREV GA00394601000126'!M46</f>
        <v>5865.3</v>
      </c>
      <c r="L50" s="48">
        <f>'2016CV PREV GA00394601000126'!N46</f>
        <v>49326.26</v>
      </c>
      <c r="M50" s="49">
        <f t="shared" si="19"/>
        <v>473150.60012000002</v>
      </c>
      <c r="N50" s="48">
        <f>'2016CV PREV GA00394601000126'!P46</f>
        <v>473150.60012000002</v>
      </c>
      <c r="O50" s="48">
        <f>'2016CV PREV GA00394601000126'!Q46</f>
        <v>0</v>
      </c>
      <c r="P50" s="48">
        <f>'2016CV PREV GA00394601000126'!R46</f>
        <v>0</v>
      </c>
      <c r="Q50" s="48">
        <f>'2016CV PREV GA00394601000126'!S46</f>
        <v>0</v>
      </c>
      <c r="R50" s="48">
        <f>'2016CV PREV GA00394601000126'!T46</f>
        <v>0</v>
      </c>
      <c r="S50" s="48">
        <f>'2016CV PREV GA00394601000126'!U46</f>
        <v>0</v>
      </c>
      <c r="T50" s="48">
        <f>'2016CV PREV GA00394601000126'!V46</f>
        <v>0</v>
      </c>
      <c r="U50" s="49">
        <f t="shared" si="20"/>
        <v>438102.40752000001</v>
      </c>
      <c r="V50" s="48">
        <f>'2016CV PREV GA00394601000126'!X46</f>
        <v>438102.40752000001</v>
      </c>
      <c r="W50" s="48">
        <f>'2016CV PREV GA00394601000126'!Y46</f>
        <v>0</v>
      </c>
      <c r="X50" s="48">
        <f>'2016CV PREV GA00394601000126'!Z46</f>
        <v>0</v>
      </c>
      <c r="Y50" s="48">
        <f>'2016CV PREV GA00394601000126'!AA46</f>
        <v>0</v>
      </c>
      <c r="Z50" s="48">
        <f>'2016CV PREV GA00394601000126'!AB46</f>
        <v>0</v>
      </c>
      <c r="AA50" s="48">
        <f>'2016CV PREV GA00394601000126'!AC46</f>
        <v>0</v>
      </c>
      <c r="AB50" s="48">
        <f>'2016CV PREV GA00394601000126'!AD46</f>
        <v>0</v>
      </c>
      <c r="AC50" s="49">
        <f t="shared" si="21"/>
        <v>65194574.339780003</v>
      </c>
      <c r="AD50" s="48">
        <f>'2016CV PREV GA00394601000126'!AF46</f>
        <v>65194574.339780003</v>
      </c>
      <c r="AE50" s="48">
        <f>'2016CV PREV GA00394601000126'!AG46</f>
        <v>0</v>
      </c>
      <c r="AF50" s="48">
        <f>'2016CV PREV GA00394601000126'!AH46</f>
        <v>0</v>
      </c>
      <c r="AG50" s="48">
        <f>'2016CV PREV GA00394601000126'!AI46</f>
        <v>0</v>
      </c>
      <c r="AH50" s="49">
        <f t="shared" si="22"/>
        <v>14727610.504179999</v>
      </c>
      <c r="AI50" s="48">
        <f>'2016CV PREV GA00394601000126'!AK46</f>
        <v>14727610.504179999</v>
      </c>
      <c r="AJ50" s="48">
        <f>'2016CV PREV GA00394601000126'!AL46</f>
        <v>0</v>
      </c>
      <c r="AK50" s="48">
        <f>'2016CV PREV GA00394601000126'!AM46</f>
        <v>0</v>
      </c>
      <c r="AL50" s="48">
        <f>'2016CV PREV GA00394601000126'!AN46</f>
        <v>0</v>
      </c>
      <c r="AM50" s="48">
        <f>'2016CV PREV GA00394601000126'!AO46</f>
        <v>0</v>
      </c>
      <c r="AN50" s="48">
        <f>'2016CV PREV GA00394601000126'!AP46</f>
        <v>65333984.329999998</v>
      </c>
      <c r="AO50" s="48">
        <f>'2016CV PREV GA00394601000126'!AQ46</f>
        <v>0</v>
      </c>
      <c r="AP50" s="48">
        <f>'2016CV PREV GA00394601000126'!AR46</f>
        <v>0</v>
      </c>
      <c r="AQ50" s="48">
        <f>'2016CV PREV GA00394601000126'!AS46</f>
        <v>0</v>
      </c>
      <c r="AR50" s="49">
        <f t="shared" si="23"/>
        <v>146241541.96160001</v>
      </c>
      <c r="AS50" s="49">
        <f t="shared" si="24"/>
        <v>1417421.39</v>
      </c>
      <c r="AT50" s="48">
        <f>'2016CV PREV GA00394601000126'!AV46</f>
        <v>711004.99</v>
      </c>
      <c r="AU50" s="48">
        <f>'2016CV PREV GA00394601000126'!AW46</f>
        <v>0</v>
      </c>
      <c r="AV50" s="48">
        <f>'2016CV PREV GA00394601000126'!AX46</f>
        <v>0</v>
      </c>
      <c r="AW50" s="48">
        <f>'2016CV PREV GA00394601000126'!AY46</f>
        <v>0</v>
      </c>
      <c r="AX50" s="48">
        <f>'2016CV PREV GA00394601000126'!AZ46</f>
        <v>706416.4</v>
      </c>
      <c r="AY50" s="48">
        <f>'2016CV PREV GA00394601000126'!BA46</f>
        <v>0</v>
      </c>
      <c r="AZ50" s="49">
        <f t="shared" si="25"/>
        <v>1877413343.2508299</v>
      </c>
      <c r="BA50" s="48">
        <f>'2016CV PREV GA00394601000126'!BC46</f>
        <v>1515085113.52</v>
      </c>
      <c r="BB50" s="48">
        <f>'2016CV PREV GA00394601000126'!BD46</f>
        <v>0</v>
      </c>
      <c r="BC50" s="48">
        <f>'2016CV PREV GA00394601000126'!BE46</f>
        <v>0</v>
      </c>
      <c r="BD50" s="48">
        <f>'2016CV PREV GA00394601000126'!BF46</f>
        <v>0</v>
      </c>
      <c r="BE50" s="48">
        <f>'2016CV PREV GA00394601000126'!BG46</f>
        <v>0</v>
      </c>
      <c r="BF50" s="48">
        <f>'2016CV PREV GA00394601000126'!BH46</f>
        <v>362328229.73083001</v>
      </c>
      <c r="BG50" s="48">
        <f>'2016CV PREV GA00394601000126'!BI46</f>
        <v>0</v>
      </c>
      <c r="BH50" s="48">
        <f>'2016CV PREV GA00394601000126'!BJ46</f>
        <v>0</v>
      </c>
      <c r="BI50" s="48">
        <f>'2016CV PREV GA00394601000126'!BK46</f>
        <v>0</v>
      </c>
      <c r="BJ50" s="49">
        <f t="shared" si="26"/>
        <v>1878830764.64083</v>
      </c>
      <c r="BK50" s="49">
        <f t="shared" si="27"/>
        <v>-1732589222.67923</v>
      </c>
      <c r="BL50" s="49">
        <f>$BO$9+SUMPRODUCT($D$10:D50,$BK$10:BK50)</f>
        <v>2708815389.6013598</v>
      </c>
      <c r="BM50" s="50">
        <f t="shared" si="28"/>
        <v>5.5</v>
      </c>
      <c r="BN50" s="49">
        <f t="shared" si="14"/>
        <v>1358660910.83181</v>
      </c>
      <c r="BO50" s="51">
        <f t="shared" si="29"/>
        <v>24328997339.640099</v>
      </c>
      <c r="BP50" s="89">
        <f t="shared" si="15"/>
        <v>205720936.29641327</v>
      </c>
      <c r="BQ50" s="89">
        <f t="shared" si="16"/>
        <v>8331697920.0047379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2">
        <f t="shared" si="30"/>
        <v>42</v>
      </c>
      <c r="B51" s="72">
        <f t="shared" si="31"/>
        <v>2057</v>
      </c>
      <c r="C51" s="48">
        <f>'2016CV PREV GA00394601000126'!E47</f>
        <v>5.5</v>
      </c>
      <c r="D51" s="49">
        <f t="shared" si="17"/>
        <v>0.10553999999999999</v>
      </c>
      <c r="E51" s="48">
        <f>'2016CV PREV GA00394601000126'!G47</f>
        <v>997046.85</v>
      </c>
      <c r="F51" s="49">
        <f t="shared" si="18"/>
        <v>17894.29</v>
      </c>
      <c r="G51" s="48">
        <f>'2016CV PREV GA00394601000126'!I47</f>
        <v>17894.29</v>
      </c>
      <c r="H51" s="48">
        <f>'2016CV PREV GA00394601000126'!J47</f>
        <v>0</v>
      </c>
      <c r="I51" s="48">
        <f>'2016CV PREV GA00394601000126'!K47</f>
        <v>0</v>
      </c>
      <c r="J51" s="48">
        <f>'2016CV PREV GA00394601000126'!L47</f>
        <v>0</v>
      </c>
      <c r="K51" s="48">
        <f>'2016CV PREV GA00394601000126'!M47</f>
        <v>5638.3</v>
      </c>
      <c r="L51" s="48">
        <f>'2016CV PREV GA00394601000126'!N47</f>
        <v>47197.3</v>
      </c>
      <c r="M51" s="49">
        <f t="shared" si="19"/>
        <v>118449.16552</v>
      </c>
      <c r="N51" s="48">
        <f>'2016CV PREV GA00394601000126'!P47</f>
        <v>118449.16552</v>
      </c>
      <c r="O51" s="48">
        <f>'2016CV PREV GA00394601000126'!Q47</f>
        <v>0</v>
      </c>
      <c r="P51" s="48">
        <f>'2016CV PREV GA00394601000126'!R47</f>
        <v>0</v>
      </c>
      <c r="Q51" s="48">
        <f>'2016CV PREV GA00394601000126'!S47</f>
        <v>0</v>
      </c>
      <c r="R51" s="48">
        <f>'2016CV PREV GA00394601000126'!T47</f>
        <v>0</v>
      </c>
      <c r="S51" s="48">
        <f>'2016CV PREV GA00394601000126'!U47</f>
        <v>0</v>
      </c>
      <c r="T51" s="48">
        <f>'2016CV PREV GA00394601000126'!V47</f>
        <v>0</v>
      </c>
      <c r="U51" s="49">
        <f t="shared" si="20"/>
        <v>109675.15326000001</v>
      </c>
      <c r="V51" s="48">
        <f>'2016CV PREV GA00394601000126'!X47</f>
        <v>109675.15326000001</v>
      </c>
      <c r="W51" s="48">
        <f>'2016CV PREV GA00394601000126'!Y47</f>
        <v>0</v>
      </c>
      <c r="X51" s="48">
        <f>'2016CV PREV GA00394601000126'!Z47</f>
        <v>0</v>
      </c>
      <c r="Y51" s="48">
        <f>'2016CV PREV GA00394601000126'!AA47</f>
        <v>0</v>
      </c>
      <c r="Z51" s="48">
        <f>'2016CV PREV GA00394601000126'!AB47</f>
        <v>0</v>
      </c>
      <c r="AA51" s="48">
        <f>'2016CV PREV GA00394601000126'!AC47</f>
        <v>0</v>
      </c>
      <c r="AB51" s="48">
        <f>'2016CV PREV GA00394601000126'!AD47</f>
        <v>0</v>
      </c>
      <c r="AC51" s="49">
        <f t="shared" si="21"/>
        <v>63122387.322870001</v>
      </c>
      <c r="AD51" s="48">
        <f>'2016CV PREV GA00394601000126'!AF47</f>
        <v>63122387.322870001</v>
      </c>
      <c r="AE51" s="48">
        <f>'2016CV PREV GA00394601000126'!AG47</f>
        <v>0</v>
      </c>
      <c r="AF51" s="48">
        <f>'2016CV PREV GA00394601000126'!AH47</f>
        <v>0</v>
      </c>
      <c r="AG51" s="48">
        <f>'2016CV PREV GA00394601000126'!AI47</f>
        <v>0</v>
      </c>
      <c r="AH51" s="49">
        <f t="shared" si="22"/>
        <v>15888860.81075</v>
      </c>
      <c r="AI51" s="48">
        <f>'2016CV PREV GA00394601000126'!AK47</f>
        <v>15888860.81075</v>
      </c>
      <c r="AJ51" s="48">
        <f>'2016CV PREV GA00394601000126'!AL47</f>
        <v>0</v>
      </c>
      <c r="AK51" s="48">
        <f>'2016CV PREV GA00394601000126'!AM47</f>
        <v>0</v>
      </c>
      <c r="AL51" s="48">
        <f>'2016CV PREV GA00394601000126'!AN47</f>
        <v>0</v>
      </c>
      <c r="AM51" s="48">
        <f>'2016CV PREV GA00394601000126'!AO47</f>
        <v>0</v>
      </c>
      <c r="AN51" s="48">
        <f>'2016CV PREV GA00394601000126'!AP47</f>
        <v>64526815.159999996</v>
      </c>
      <c r="AO51" s="48">
        <f>'2016CV PREV GA00394601000126'!AQ47</f>
        <v>0</v>
      </c>
      <c r="AP51" s="48">
        <f>'2016CV PREV GA00394601000126'!AR47</f>
        <v>0</v>
      </c>
      <c r="AQ51" s="48">
        <f>'2016CV PREV GA00394601000126'!AS47</f>
        <v>0</v>
      </c>
      <c r="AR51" s="49">
        <f t="shared" si="23"/>
        <v>143836917.50240001</v>
      </c>
      <c r="AS51" s="49">
        <f t="shared" si="24"/>
        <v>1356244.36</v>
      </c>
      <c r="AT51" s="48">
        <f>'2016CV PREV GA00394601000126'!AV47</f>
        <v>669036.71</v>
      </c>
      <c r="AU51" s="48">
        <f>'2016CV PREV GA00394601000126'!AW47</f>
        <v>0</v>
      </c>
      <c r="AV51" s="48">
        <f>'2016CV PREV GA00394601000126'!AX47</f>
        <v>0</v>
      </c>
      <c r="AW51" s="48">
        <f>'2016CV PREV GA00394601000126'!AY47</f>
        <v>0</v>
      </c>
      <c r="AX51" s="48">
        <f>'2016CV PREV GA00394601000126'!AZ47</f>
        <v>687207.65</v>
      </c>
      <c r="AY51" s="48">
        <f>'2016CV PREV GA00394601000126'!BA47</f>
        <v>0</v>
      </c>
      <c r="AZ51" s="49">
        <f t="shared" si="25"/>
        <v>1854218826.7509301</v>
      </c>
      <c r="BA51" s="48">
        <f>'2016CV PREV GA00394601000126'!BC47</f>
        <v>1465778228.46</v>
      </c>
      <c r="BB51" s="48">
        <f>'2016CV PREV GA00394601000126'!BD47</f>
        <v>0</v>
      </c>
      <c r="BC51" s="48">
        <f>'2016CV PREV GA00394601000126'!BE47</f>
        <v>0</v>
      </c>
      <c r="BD51" s="48">
        <f>'2016CV PREV GA00394601000126'!BF47</f>
        <v>0</v>
      </c>
      <c r="BE51" s="48">
        <f>'2016CV PREV GA00394601000126'!BG47</f>
        <v>0</v>
      </c>
      <c r="BF51" s="48">
        <f>'2016CV PREV GA00394601000126'!BH47</f>
        <v>388440598.29092997</v>
      </c>
      <c r="BG51" s="48">
        <f>'2016CV PREV GA00394601000126'!BI47</f>
        <v>0</v>
      </c>
      <c r="BH51" s="48">
        <f>'2016CV PREV GA00394601000126'!BJ47</f>
        <v>0</v>
      </c>
      <c r="BI51" s="48">
        <f>'2016CV PREV GA00394601000126'!BK47</f>
        <v>0</v>
      </c>
      <c r="BJ51" s="49">
        <f t="shared" si="26"/>
        <v>1855575071.11093</v>
      </c>
      <c r="BK51" s="49">
        <f t="shared" si="27"/>
        <v>-1711738153.60853</v>
      </c>
      <c r="BL51" s="49">
        <f>$BO$9+SUMPRODUCT($D$10:D51,$BK$10:BK51)</f>
        <v>2528158544.8695154</v>
      </c>
      <c r="BM51" s="50">
        <f t="shared" si="28"/>
        <v>5.5</v>
      </c>
      <c r="BN51" s="49">
        <f t="shared" si="14"/>
        <v>1338094853.6802101</v>
      </c>
      <c r="BO51" s="51">
        <f t="shared" si="29"/>
        <v>23955354039.7118</v>
      </c>
      <c r="BP51" s="89">
        <f t="shared" si="15"/>
        <v>192574148.64619663</v>
      </c>
      <c r="BQ51" s="89">
        <f t="shared" si="16"/>
        <v>7991827168.8171606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2">
        <f t="shared" si="30"/>
        <v>43</v>
      </c>
      <c r="B52" s="72">
        <f t="shared" si="31"/>
        <v>2058</v>
      </c>
      <c r="C52" s="48">
        <f>'2016CV PREV GA00394601000126'!E48</f>
        <v>5.5</v>
      </c>
      <c r="D52" s="49">
        <f t="shared" si="17"/>
        <v>0.10004</v>
      </c>
      <c r="E52" s="48">
        <f>'2016CV PREV GA00394601000126'!G48</f>
        <v>262425.23</v>
      </c>
      <c r="F52" s="49">
        <f t="shared" si="18"/>
        <v>16860</v>
      </c>
      <c r="G52" s="48">
        <f>'2016CV PREV GA00394601000126'!I48</f>
        <v>16860</v>
      </c>
      <c r="H52" s="48">
        <f>'2016CV PREV GA00394601000126'!J48</f>
        <v>0</v>
      </c>
      <c r="I52" s="48">
        <f>'2016CV PREV GA00394601000126'!K48</f>
        <v>0</v>
      </c>
      <c r="J52" s="48">
        <f>'2016CV PREV GA00394601000126'!L48</f>
        <v>0</v>
      </c>
      <c r="K52" s="48">
        <f>'2016CV PREV GA00394601000126'!M48</f>
        <v>5424.07</v>
      </c>
      <c r="L52" s="48">
        <f>'2016CV PREV GA00394601000126'!N48</f>
        <v>45107.66</v>
      </c>
      <c r="M52" s="49">
        <f t="shared" si="19"/>
        <v>31176.117610000001</v>
      </c>
      <c r="N52" s="48">
        <f>'2016CV PREV GA00394601000126'!P48</f>
        <v>31176.117610000001</v>
      </c>
      <c r="O52" s="48">
        <f>'2016CV PREV GA00394601000126'!Q48</f>
        <v>0</v>
      </c>
      <c r="P52" s="48">
        <f>'2016CV PREV GA00394601000126'!R48</f>
        <v>0</v>
      </c>
      <c r="Q52" s="48">
        <f>'2016CV PREV GA00394601000126'!S48</f>
        <v>0</v>
      </c>
      <c r="R52" s="48">
        <f>'2016CV PREV GA00394601000126'!T48</f>
        <v>0</v>
      </c>
      <c r="S52" s="48">
        <f>'2016CV PREV GA00394601000126'!U48</f>
        <v>0</v>
      </c>
      <c r="T52" s="48">
        <f>'2016CV PREV GA00394601000126'!V48</f>
        <v>0</v>
      </c>
      <c r="U52" s="49">
        <f t="shared" si="20"/>
        <v>28866.775559999998</v>
      </c>
      <c r="V52" s="48">
        <f>'2016CV PREV GA00394601000126'!X48</f>
        <v>28866.775559999998</v>
      </c>
      <c r="W52" s="48">
        <f>'2016CV PREV GA00394601000126'!Y48</f>
        <v>0</v>
      </c>
      <c r="X52" s="48">
        <f>'2016CV PREV GA00394601000126'!Z48</f>
        <v>0</v>
      </c>
      <c r="Y52" s="48">
        <f>'2016CV PREV GA00394601000126'!AA48</f>
        <v>0</v>
      </c>
      <c r="Z52" s="48">
        <f>'2016CV PREV GA00394601000126'!AB48</f>
        <v>0</v>
      </c>
      <c r="AA52" s="48">
        <f>'2016CV PREV GA00394601000126'!AC48</f>
        <v>0</v>
      </c>
      <c r="AB52" s="48">
        <f>'2016CV PREV GA00394601000126'!AD48</f>
        <v>0</v>
      </c>
      <c r="AC52" s="49">
        <f t="shared" si="21"/>
        <v>60847669.57841</v>
      </c>
      <c r="AD52" s="48">
        <f>'2016CV PREV GA00394601000126'!AF48</f>
        <v>60847669.57841</v>
      </c>
      <c r="AE52" s="48">
        <f>'2016CV PREV GA00394601000126'!AG48</f>
        <v>0</v>
      </c>
      <c r="AF52" s="48">
        <f>'2016CV PREV GA00394601000126'!AH48</f>
        <v>0</v>
      </c>
      <c r="AG52" s="48">
        <f>'2016CV PREV GA00394601000126'!AI48</f>
        <v>0</v>
      </c>
      <c r="AH52" s="49">
        <f t="shared" si="22"/>
        <v>17042020.631170001</v>
      </c>
      <c r="AI52" s="48">
        <f>'2016CV PREV GA00394601000126'!AK48</f>
        <v>17042020.631170001</v>
      </c>
      <c r="AJ52" s="48">
        <f>'2016CV PREV GA00394601000126'!AL48</f>
        <v>0</v>
      </c>
      <c r="AK52" s="48">
        <f>'2016CV PREV GA00394601000126'!AM48</f>
        <v>0</v>
      </c>
      <c r="AL52" s="48">
        <f>'2016CV PREV GA00394601000126'!AN48</f>
        <v>0</v>
      </c>
      <c r="AM52" s="48">
        <f>'2016CV PREV GA00394601000126'!AO48</f>
        <v>0</v>
      </c>
      <c r="AN52" s="48">
        <f>'2016CV PREV GA00394601000126'!AP48</f>
        <v>63548111.380000003</v>
      </c>
      <c r="AO52" s="48">
        <f>'2016CV PREV GA00394601000126'!AQ48</f>
        <v>0</v>
      </c>
      <c r="AP52" s="48">
        <f>'2016CV PREV GA00394601000126'!AR48</f>
        <v>0</v>
      </c>
      <c r="AQ52" s="48">
        <f>'2016CV PREV GA00394601000126'!AS48</f>
        <v>0</v>
      </c>
      <c r="AR52" s="49">
        <f t="shared" si="23"/>
        <v>141565236.21274999</v>
      </c>
      <c r="AS52" s="49">
        <f t="shared" si="24"/>
        <v>1296197.23</v>
      </c>
      <c r="AT52" s="48">
        <f>'2016CV PREV GA00394601000126'!AV48</f>
        <v>627543.21</v>
      </c>
      <c r="AU52" s="48">
        <f>'2016CV PREV GA00394601000126'!AW48</f>
        <v>0</v>
      </c>
      <c r="AV52" s="48">
        <f>'2016CV PREV GA00394601000126'!AX48</f>
        <v>0</v>
      </c>
      <c r="AW52" s="48">
        <f>'2016CV PREV GA00394601000126'!AY48</f>
        <v>0</v>
      </c>
      <c r="AX52" s="48">
        <f>'2016CV PREV GA00394601000126'!AZ48</f>
        <v>668654.02</v>
      </c>
      <c r="AY52" s="48">
        <f>'2016CV PREV GA00394601000126'!BA48</f>
        <v>0</v>
      </c>
      <c r="AZ52" s="49">
        <f t="shared" si="25"/>
        <v>1826095155.08764</v>
      </c>
      <c r="BA52" s="48">
        <f>'2016CV PREV GA00394601000126'!BC48</f>
        <v>1411921398.1300001</v>
      </c>
      <c r="BB52" s="48">
        <f>'2016CV PREV GA00394601000126'!BD48</f>
        <v>0</v>
      </c>
      <c r="BC52" s="48">
        <f>'2016CV PREV GA00394601000126'!BE48</f>
        <v>0</v>
      </c>
      <c r="BD52" s="48">
        <f>'2016CV PREV GA00394601000126'!BF48</f>
        <v>0</v>
      </c>
      <c r="BE52" s="48">
        <f>'2016CV PREV GA00394601000126'!BG48</f>
        <v>0</v>
      </c>
      <c r="BF52" s="48">
        <f>'2016CV PREV GA00394601000126'!BH48</f>
        <v>414173756.95763999</v>
      </c>
      <c r="BG52" s="48">
        <f>'2016CV PREV GA00394601000126'!BI48</f>
        <v>0</v>
      </c>
      <c r="BH52" s="48">
        <f>'2016CV PREV GA00394601000126'!BJ48</f>
        <v>0</v>
      </c>
      <c r="BI52" s="48">
        <f>'2016CV PREV GA00394601000126'!BK48</f>
        <v>0</v>
      </c>
      <c r="BJ52" s="49">
        <f t="shared" si="26"/>
        <v>1827391352.3176401</v>
      </c>
      <c r="BK52" s="49">
        <f t="shared" si="27"/>
        <v>-1685826116.1048901</v>
      </c>
      <c r="BL52" s="49">
        <f>$BO$9+SUMPRODUCT($D$10:D52,$BK$10:BK52)</f>
        <v>2359508500.2143822</v>
      </c>
      <c r="BM52" s="50">
        <f t="shared" si="28"/>
        <v>5.5</v>
      </c>
      <c r="BN52" s="49">
        <f t="shared" si="14"/>
        <v>1317544472.18415</v>
      </c>
      <c r="BO52" s="51">
        <f t="shared" si="29"/>
        <v>23587072395.7911</v>
      </c>
      <c r="BP52" s="89">
        <f t="shared" si="15"/>
        <v>179754302.0711053</v>
      </c>
      <c r="BQ52" s="89">
        <f t="shared" si="16"/>
        <v>7639557838.0219755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2">
        <f t="shared" si="30"/>
        <v>44</v>
      </c>
      <c r="B53" s="72">
        <f t="shared" si="31"/>
        <v>2059</v>
      </c>
      <c r="C53" s="48">
        <f>'2016CV PREV GA00394601000126'!E49</f>
        <v>5.5</v>
      </c>
      <c r="D53" s="49">
        <f t="shared" si="17"/>
        <v>9.4820000000000002E-2</v>
      </c>
      <c r="E53" s="48">
        <f>'2016CV PREV GA00394601000126'!G49</f>
        <v>54144.93</v>
      </c>
      <c r="F53" s="49">
        <f t="shared" si="18"/>
        <v>15821.14</v>
      </c>
      <c r="G53" s="48">
        <f>'2016CV PREV GA00394601000126'!I49</f>
        <v>15821.14</v>
      </c>
      <c r="H53" s="48">
        <f>'2016CV PREV GA00394601000126'!J49</f>
        <v>0</v>
      </c>
      <c r="I53" s="48">
        <f>'2016CV PREV GA00394601000126'!K49</f>
        <v>0</v>
      </c>
      <c r="J53" s="48">
        <f>'2016CV PREV GA00394601000126'!L49</f>
        <v>0</v>
      </c>
      <c r="K53" s="48">
        <f>'2016CV PREV GA00394601000126'!M49</f>
        <v>5224.09</v>
      </c>
      <c r="L53" s="48">
        <f>'2016CV PREV GA00394601000126'!N49</f>
        <v>43058.84</v>
      </c>
      <c r="M53" s="49">
        <f t="shared" si="19"/>
        <v>6432.4180500000002</v>
      </c>
      <c r="N53" s="48">
        <f>'2016CV PREV GA00394601000126'!P49</f>
        <v>6432.4180500000002</v>
      </c>
      <c r="O53" s="48">
        <f>'2016CV PREV GA00394601000126'!Q49</f>
        <v>0</v>
      </c>
      <c r="P53" s="48">
        <f>'2016CV PREV GA00394601000126'!R49</f>
        <v>0</v>
      </c>
      <c r="Q53" s="48">
        <f>'2016CV PREV GA00394601000126'!S49</f>
        <v>0</v>
      </c>
      <c r="R53" s="48">
        <f>'2016CV PREV GA00394601000126'!T49</f>
        <v>0</v>
      </c>
      <c r="S53" s="48">
        <f>'2016CV PREV GA00394601000126'!U49</f>
        <v>0</v>
      </c>
      <c r="T53" s="48">
        <f>'2016CV PREV GA00394601000126'!V49</f>
        <v>0</v>
      </c>
      <c r="U53" s="49">
        <f t="shared" si="20"/>
        <v>5955.9426400000002</v>
      </c>
      <c r="V53" s="48">
        <f>'2016CV PREV GA00394601000126'!X49</f>
        <v>5955.9426400000002</v>
      </c>
      <c r="W53" s="48">
        <f>'2016CV PREV GA00394601000126'!Y49</f>
        <v>0</v>
      </c>
      <c r="X53" s="48">
        <f>'2016CV PREV GA00394601000126'!Z49</f>
        <v>0</v>
      </c>
      <c r="Y53" s="48">
        <f>'2016CV PREV GA00394601000126'!AA49</f>
        <v>0</v>
      </c>
      <c r="Z53" s="48">
        <f>'2016CV PREV GA00394601000126'!AB49</f>
        <v>0</v>
      </c>
      <c r="AA53" s="48">
        <f>'2016CV PREV GA00394601000126'!AC49</f>
        <v>0</v>
      </c>
      <c r="AB53" s="48">
        <f>'2016CV PREV GA00394601000126'!AD49</f>
        <v>0</v>
      </c>
      <c r="AC53" s="49">
        <f t="shared" si="21"/>
        <v>58454976.949869998</v>
      </c>
      <c r="AD53" s="48">
        <f>'2016CV PREV GA00394601000126'!AF49</f>
        <v>58454976.949869998</v>
      </c>
      <c r="AE53" s="48">
        <f>'2016CV PREV GA00394601000126'!AG49</f>
        <v>0</v>
      </c>
      <c r="AF53" s="48">
        <f>'2016CV PREV GA00394601000126'!AH49</f>
        <v>0</v>
      </c>
      <c r="AG53" s="48">
        <f>'2016CV PREV GA00394601000126'!AI49</f>
        <v>0</v>
      </c>
      <c r="AH53" s="49">
        <f t="shared" si="22"/>
        <v>18173380.740090001</v>
      </c>
      <c r="AI53" s="48">
        <f>'2016CV PREV GA00394601000126'!AK49</f>
        <v>18173380.740090001</v>
      </c>
      <c r="AJ53" s="48">
        <f>'2016CV PREV GA00394601000126'!AL49</f>
        <v>0</v>
      </c>
      <c r="AK53" s="48">
        <f>'2016CV PREV GA00394601000126'!AM49</f>
        <v>0</v>
      </c>
      <c r="AL53" s="48">
        <f>'2016CV PREV GA00394601000126'!AN49</f>
        <v>0</v>
      </c>
      <c r="AM53" s="48">
        <f>'2016CV PREV GA00394601000126'!AO49</f>
        <v>0</v>
      </c>
      <c r="AN53" s="48">
        <f>'2016CV PREV GA00394601000126'!AP49</f>
        <v>62450081.950000003</v>
      </c>
      <c r="AO53" s="48">
        <f>'2016CV PREV GA00394601000126'!AQ49</f>
        <v>0</v>
      </c>
      <c r="AP53" s="48">
        <f>'2016CV PREV GA00394601000126'!AR49</f>
        <v>0</v>
      </c>
      <c r="AQ53" s="48">
        <f>'2016CV PREV GA00394601000126'!AS49</f>
        <v>0</v>
      </c>
      <c r="AR53" s="49">
        <f t="shared" si="23"/>
        <v>139154932.07065001</v>
      </c>
      <c r="AS53" s="49">
        <f t="shared" si="24"/>
        <v>1237323.07</v>
      </c>
      <c r="AT53" s="48">
        <f>'2016CV PREV GA00394601000126'!AV49</f>
        <v>586549.85</v>
      </c>
      <c r="AU53" s="48">
        <f>'2016CV PREV GA00394601000126'!AW49</f>
        <v>0</v>
      </c>
      <c r="AV53" s="48">
        <f>'2016CV PREV GA00394601000126'!AX49</f>
        <v>0</v>
      </c>
      <c r="AW53" s="48">
        <f>'2016CV PREV GA00394601000126'!AY49</f>
        <v>0</v>
      </c>
      <c r="AX53" s="48">
        <f>'2016CV PREV GA00394601000126'!AZ49</f>
        <v>650773.22</v>
      </c>
      <c r="AY53" s="48">
        <f>'2016CV PREV GA00394601000126'!BA49</f>
        <v>0</v>
      </c>
      <c r="AZ53" s="49">
        <f t="shared" si="25"/>
        <v>1794542585.2950301</v>
      </c>
      <c r="BA53" s="48">
        <f>'2016CV PREV GA00394601000126'!BC49</f>
        <v>1355326825.9000001</v>
      </c>
      <c r="BB53" s="48">
        <f>'2016CV PREV GA00394601000126'!BD49</f>
        <v>0</v>
      </c>
      <c r="BC53" s="48">
        <f>'2016CV PREV GA00394601000126'!BE49</f>
        <v>0</v>
      </c>
      <c r="BD53" s="48">
        <f>'2016CV PREV GA00394601000126'!BF49</f>
        <v>0</v>
      </c>
      <c r="BE53" s="48">
        <f>'2016CV PREV GA00394601000126'!BG49</f>
        <v>0</v>
      </c>
      <c r="BF53" s="48">
        <f>'2016CV PREV GA00394601000126'!BH49</f>
        <v>439215759.39503002</v>
      </c>
      <c r="BG53" s="48">
        <f>'2016CV PREV GA00394601000126'!BI49</f>
        <v>0</v>
      </c>
      <c r="BH53" s="48">
        <f>'2016CV PREV GA00394601000126'!BJ49</f>
        <v>0</v>
      </c>
      <c r="BI53" s="48">
        <f>'2016CV PREV GA00394601000126'!BK49</f>
        <v>0</v>
      </c>
      <c r="BJ53" s="49">
        <f t="shared" si="26"/>
        <v>1795779908.3650301</v>
      </c>
      <c r="BK53" s="49">
        <f t="shared" si="27"/>
        <v>-1656624976.2943799</v>
      </c>
      <c r="BL53" s="49">
        <f>$BO$9+SUMPRODUCT($D$10:D53,$BK$10:BK53)</f>
        <v>2202427319.9621491</v>
      </c>
      <c r="BM53" s="50">
        <f t="shared" si="28"/>
        <v>5.5</v>
      </c>
      <c r="BN53" s="49">
        <f t="shared" si="14"/>
        <v>1297288981.7685101</v>
      </c>
      <c r="BO53" s="51">
        <f t="shared" si="29"/>
        <v>23227736401.265202</v>
      </c>
      <c r="BP53" s="89">
        <f t="shared" si="15"/>
        <v>167427523.23659572</v>
      </c>
      <c r="BQ53" s="89">
        <f t="shared" si="16"/>
        <v>7283097260.791914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2">
        <f t="shared" si="30"/>
        <v>45</v>
      </c>
      <c r="B54" s="72">
        <f t="shared" si="31"/>
        <v>2060</v>
      </c>
      <c r="C54" s="48">
        <f>'2016CV PREV GA00394601000126'!E50</f>
        <v>5.5</v>
      </c>
      <c r="D54" s="49">
        <f t="shared" si="17"/>
        <v>8.9880000000000002E-2</v>
      </c>
      <c r="E54" s="48">
        <f>'2016CV PREV GA00394601000126'!G50</f>
        <v>0</v>
      </c>
      <c r="F54" s="49">
        <f t="shared" si="18"/>
        <v>14776.3</v>
      </c>
      <c r="G54" s="48">
        <f>'2016CV PREV GA00394601000126'!I50</f>
        <v>14776.3</v>
      </c>
      <c r="H54" s="48">
        <f>'2016CV PREV GA00394601000126'!J50</f>
        <v>0</v>
      </c>
      <c r="I54" s="48">
        <f>'2016CV PREV GA00394601000126'!K50</f>
        <v>0</v>
      </c>
      <c r="J54" s="48">
        <f>'2016CV PREV GA00394601000126'!L50</f>
        <v>0</v>
      </c>
      <c r="K54" s="48">
        <f>'2016CV PREV GA00394601000126'!M50</f>
        <v>5039.41</v>
      </c>
      <c r="L54" s="48">
        <f>'2016CV PREV GA00394601000126'!N50</f>
        <v>41053.17</v>
      </c>
      <c r="M54" s="49">
        <f t="shared" si="19"/>
        <v>0</v>
      </c>
      <c r="N54" s="48">
        <f>'2016CV PREV GA00394601000126'!P50</f>
        <v>0</v>
      </c>
      <c r="O54" s="48">
        <f>'2016CV PREV GA00394601000126'!Q50</f>
        <v>0</v>
      </c>
      <c r="P54" s="48">
        <f>'2016CV PREV GA00394601000126'!R50</f>
        <v>0</v>
      </c>
      <c r="Q54" s="48">
        <f>'2016CV PREV GA00394601000126'!S50</f>
        <v>0</v>
      </c>
      <c r="R54" s="48">
        <f>'2016CV PREV GA00394601000126'!T50</f>
        <v>0</v>
      </c>
      <c r="S54" s="48">
        <f>'2016CV PREV GA00394601000126'!U50</f>
        <v>0</v>
      </c>
      <c r="T54" s="48">
        <f>'2016CV PREV GA00394601000126'!V50</f>
        <v>0</v>
      </c>
      <c r="U54" s="49">
        <f t="shared" si="20"/>
        <v>0</v>
      </c>
      <c r="V54" s="48">
        <f>'2016CV PREV GA00394601000126'!X50</f>
        <v>0</v>
      </c>
      <c r="W54" s="48">
        <f>'2016CV PREV GA00394601000126'!Y50</f>
        <v>0</v>
      </c>
      <c r="X54" s="48">
        <f>'2016CV PREV GA00394601000126'!Z50</f>
        <v>0</v>
      </c>
      <c r="Y54" s="48">
        <f>'2016CV PREV GA00394601000126'!AA50</f>
        <v>0</v>
      </c>
      <c r="Z54" s="48">
        <f>'2016CV PREV GA00394601000126'!AB50</f>
        <v>0</v>
      </c>
      <c r="AA54" s="48">
        <f>'2016CV PREV GA00394601000126'!AC50</f>
        <v>0</v>
      </c>
      <c r="AB54" s="48">
        <f>'2016CV PREV GA00394601000126'!AD50</f>
        <v>0</v>
      </c>
      <c r="AC54" s="49">
        <f t="shared" si="21"/>
        <v>55961206.666610003</v>
      </c>
      <c r="AD54" s="48">
        <f>'2016CV PREV GA00394601000126'!AF50</f>
        <v>55961206.666610003</v>
      </c>
      <c r="AE54" s="48">
        <f>'2016CV PREV GA00394601000126'!AG50</f>
        <v>0</v>
      </c>
      <c r="AF54" s="48">
        <f>'2016CV PREV GA00394601000126'!AH50</f>
        <v>0</v>
      </c>
      <c r="AG54" s="48">
        <f>'2016CV PREV GA00394601000126'!AI50</f>
        <v>0</v>
      </c>
      <c r="AH54" s="49">
        <f t="shared" si="22"/>
        <v>19268541.219069999</v>
      </c>
      <c r="AI54" s="48">
        <f>'2016CV PREV GA00394601000126'!AK50</f>
        <v>19268541.219069999</v>
      </c>
      <c r="AJ54" s="48">
        <f>'2016CV PREV GA00394601000126'!AL50</f>
        <v>0</v>
      </c>
      <c r="AK54" s="48">
        <f>'2016CV PREV GA00394601000126'!AM50</f>
        <v>0</v>
      </c>
      <c r="AL54" s="48">
        <f>'2016CV PREV GA00394601000126'!AN50</f>
        <v>0</v>
      </c>
      <c r="AM54" s="48">
        <f>'2016CV PREV GA00394601000126'!AO50</f>
        <v>0</v>
      </c>
      <c r="AN54" s="48">
        <f>'2016CV PREV GA00394601000126'!AP50</f>
        <v>61239190.280000001</v>
      </c>
      <c r="AO54" s="48">
        <f>'2016CV PREV GA00394601000126'!AQ50</f>
        <v>0</v>
      </c>
      <c r="AP54" s="48">
        <f>'2016CV PREV GA00394601000126'!AR50</f>
        <v>0</v>
      </c>
      <c r="AQ54" s="48">
        <f>'2016CV PREV GA00394601000126'!AS50</f>
        <v>0</v>
      </c>
      <c r="AR54" s="49">
        <f t="shared" si="23"/>
        <v>136529807.04567999</v>
      </c>
      <c r="AS54" s="49">
        <f t="shared" si="24"/>
        <v>1179688.71</v>
      </c>
      <c r="AT54" s="48">
        <f>'2016CV PREV GA00394601000126'!AV50</f>
        <v>546118.96</v>
      </c>
      <c r="AU54" s="48">
        <f>'2016CV PREV GA00394601000126'!AW50</f>
        <v>0</v>
      </c>
      <c r="AV54" s="48">
        <f>'2016CV PREV GA00394601000126'!AX50</f>
        <v>0</v>
      </c>
      <c r="AW54" s="48">
        <f>'2016CV PREV GA00394601000126'!AY50</f>
        <v>0</v>
      </c>
      <c r="AX54" s="48">
        <f>'2016CV PREV GA00394601000126'!AZ50</f>
        <v>633569.75</v>
      </c>
      <c r="AY54" s="48">
        <f>'2016CV PREV GA00394601000126'!BA50</f>
        <v>0</v>
      </c>
      <c r="AZ54" s="49">
        <f t="shared" si="25"/>
        <v>1759746847.63943</v>
      </c>
      <c r="BA54" s="48">
        <f>'2016CV PREV GA00394601000126'!BC50</f>
        <v>1296504282.9000001</v>
      </c>
      <c r="BB54" s="48">
        <f>'2016CV PREV GA00394601000126'!BD50</f>
        <v>0</v>
      </c>
      <c r="BC54" s="48">
        <f>'2016CV PREV GA00394601000126'!BE50</f>
        <v>0</v>
      </c>
      <c r="BD54" s="48">
        <f>'2016CV PREV GA00394601000126'!BF50</f>
        <v>0</v>
      </c>
      <c r="BE54" s="48">
        <f>'2016CV PREV GA00394601000126'!BG50</f>
        <v>0</v>
      </c>
      <c r="BF54" s="48">
        <f>'2016CV PREV GA00394601000126'!BH50</f>
        <v>463242564.73943001</v>
      </c>
      <c r="BG54" s="48">
        <f>'2016CV PREV GA00394601000126'!BI50</f>
        <v>0</v>
      </c>
      <c r="BH54" s="48">
        <f>'2016CV PREV GA00394601000126'!BJ50</f>
        <v>0</v>
      </c>
      <c r="BI54" s="48">
        <f>'2016CV PREV GA00394601000126'!BK50</f>
        <v>0</v>
      </c>
      <c r="BJ54" s="49">
        <f t="shared" si="26"/>
        <v>1760926536.3494301</v>
      </c>
      <c r="BK54" s="49">
        <f t="shared" si="27"/>
        <v>-1624396729.30375</v>
      </c>
      <c r="BL54" s="49">
        <f>$BO$9+SUMPRODUCT($D$10:D54,$BK$10:BK54)</f>
        <v>2056426541.932328</v>
      </c>
      <c r="BM54" s="50">
        <f t="shared" si="28"/>
        <v>5.5</v>
      </c>
      <c r="BN54" s="49">
        <f t="shared" si="14"/>
        <v>1277525502.0695901</v>
      </c>
      <c r="BO54" s="51">
        <f t="shared" si="29"/>
        <v>22880865174.030998</v>
      </c>
      <c r="BP54" s="89">
        <f t="shared" si="15"/>
        <v>155610859.12792414</v>
      </c>
      <c r="BQ54" s="89">
        <f t="shared" si="16"/>
        <v>6924683231.1926241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2">
        <f t="shared" si="30"/>
        <v>46</v>
      </c>
      <c r="B55" s="72">
        <f t="shared" si="31"/>
        <v>2061</v>
      </c>
      <c r="C55" s="48">
        <f>'2016CV PREV GA00394601000126'!E51</f>
        <v>5.5</v>
      </c>
      <c r="D55" s="49">
        <f t="shared" si="17"/>
        <v>8.5190000000000002E-2</v>
      </c>
      <c r="E55" s="48">
        <f>'2016CV PREV GA00394601000126'!G51</f>
        <v>0</v>
      </c>
      <c r="F55" s="49">
        <f t="shared" si="18"/>
        <v>13726.44</v>
      </c>
      <c r="G55" s="48">
        <f>'2016CV PREV GA00394601000126'!I51</f>
        <v>13726.44</v>
      </c>
      <c r="H55" s="48">
        <f>'2016CV PREV GA00394601000126'!J51</f>
        <v>0</v>
      </c>
      <c r="I55" s="48">
        <f>'2016CV PREV GA00394601000126'!K51</f>
        <v>0</v>
      </c>
      <c r="J55" s="48">
        <f>'2016CV PREV GA00394601000126'!L51</f>
        <v>0</v>
      </c>
      <c r="K55" s="48">
        <f>'2016CV PREV GA00394601000126'!M51</f>
        <v>4870.6099999999997</v>
      </c>
      <c r="L55" s="48">
        <f>'2016CV PREV GA00394601000126'!N51</f>
        <v>39093.58</v>
      </c>
      <c r="M55" s="49">
        <f t="shared" si="19"/>
        <v>0</v>
      </c>
      <c r="N55" s="48">
        <f>'2016CV PREV GA00394601000126'!P51</f>
        <v>0</v>
      </c>
      <c r="O55" s="48">
        <f>'2016CV PREV GA00394601000126'!Q51</f>
        <v>0</v>
      </c>
      <c r="P55" s="48">
        <f>'2016CV PREV GA00394601000126'!R51</f>
        <v>0</v>
      </c>
      <c r="Q55" s="48">
        <f>'2016CV PREV GA00394601000126'!S51</f>
        <v>0</v>
      </c>
      <c r="R55" s="48">
        <f>'2016CV PREV GA00394601000126'!T51</f>
        <v>0</v>
      </c>
      <c r="S55" s="48">
        <f>'2016CV PREV GA00394601000126'!U51</f>
        <v>0</v>
      </c>
      <c r="T55" s="48">
        <f>'2016CV PREV GA00394601000126'!V51</f>
        <v>0</v>
      </c>
      <c r="U55" s="49">
        <f t="shared" si="20"/>
        <v>0</v>
      </c>
      <c r="V55" s="48">
        <f>'2016CV PREV GA00394601000126'!X51</f>
        <v>0</v>
      </c>
      <c r="W55" s="48">
        <f>'2016CV PREV GA00394601000126'!Y51</f>
        <v>0</v>
      </c>
      <c r="X55" s="48">
        <f>'2016CV PREV GA00394601000126'!Z51</f>
        <v>0</v>
      </c>
      <c r="Y55" s="48">
        <f>'2016CV PREV GA00394601000126'!AA51</f>
        <v>0</v>
      </c>
      <c r="Z55" s="48">
        <f>'2016CV PREV GA00394601000126'!AB51</f>
        <v>0</v>
      </c>
      <c r="AA55" s="48">
        <f>'2016CV PREV GA00394601000126'!AC51</f>
        <v>0</v>
      </c>
      <c r="AB55" s="48">
        <f>'2016CV PREV GA00394601000126'!AD51</f>
        <v>0</v>
      </c>
      <c r="AC55" s="49">
        <f t="shared" si="21"/>
        <v>53379460.1281</v>
      </c>
      <c r="AD55" s="48">
        <f>'2016CV PREV GA00394601000126'!AF51</f>
        <v>53379460.1281</v>
      </c>
      <c r="AE55" s="48">
        <f>'2016CV PREV GA00394601000126'!AG51</f>
        <v>0</v>
      </c>
      <c r="AF55" s="48">
        <f>'2016CV PREV GA00394601000126'!AH51</f>
        <v>0</v>
      </c>
      <c r="AG55" s="48">
        <f>'2016CV PREV GA00394601000126'!AI51</f>
        <v>0</v>
      </c>
      <c r="AH55" s="49">
        <f t="shared" si="22"/>
        <v>20311910.44898</v>
      </c>
      <c r="AI55" s="48">
        <f>'2016CV PREV GA00394601000126'!AK51</f>
        <v>20311910.44898</v>
      </c>
      <c r="AJ55" s="48">
        <f>'2016CV PREV GA00394601000126'!AL51</f>
        <v>0</v>
      </c>
      <c r="AK55" s="48">
        <f>'2016CV PREV GA00394601000126'!AM51</f>
        <v>0</v>
      </c>
      <c r="AL55" s="48">
        <f>'2016CV PREV GA00394601000126'!AN51</f>
        <v>0</v>
      </c>
      <c r="AM55" s="48">
        <f>'2016CV PREV GA00394601000126'!AO51</f>
        <v>0</v>
      </c>
      <c r="AN55" s="48">
        <f>'2016CV PREV GA00394601000126'!AP51</f>
        <v>59913037.869999997</v>
      </c>
      <c r="AO55" s="48">
        <f>'2016CV PREV GA00394601000126'!AQ51</f>
        <v>0</v>
      </c>
      <c r="AP55" s="48">
        <f>'2016CV PREV GA00394601000126'!AR51</f>
        <v>0</v>
      </c>
      <c r="AQ55" s="48">
        <f>'2016CV PREV GA00394601000126'!AS51</f>
        <v>0</v>
      </c>
      <c r="AR55" s="49">
        <f t="shared" si="23"/>
        <v>133662099.07708</v>
      </c>
      <c r="AS55" s="49">
        <f t="shared" si="24"/>
        <v>1123378.68</v>
      </c>
      <c r="AT55" s="48">
        <f>'2016CV PREV GA00394601000126'!AV51</f>
        <v>506339.68</v>
      </c>
      <c r="AU55" s="48">
        <f>'2016CV PREV GA00394601000126'!AW51</f>
        <v>0</v>
      </c>
      <c r="AV55" s="48">
        <f>'2016CV PREV GA00394601000126'!AX51</f>
        <v>0</v>
      </c>
      <c r="AW55" s="48">
        <f>'2016CV PREV GA00394601000126'!AY51</f>
        <v>0</v>
      </c>
      <c r="AX55" s="48">
        <f>'2016CV PREV GA00394601000126'!AZ51</f>
        <v>617039</v>
      </c>
      <c r="AY55" s="48">
        <f>'2016CV PREV GA00394601000126'!BA51</f>
        <v>0</v>
      </c>
      <c r="AZ55" s="49">
        <f t="shared" si="25"/>
        <v>1721639019.69591</v>
      </c>
      <c r="BA55" s="48">
        <f>'2016CV PREV GA00394601000126'!BC51</f>
        <v>1235729787.52</v>
      </c>
      <c r="BB55" s="48">
        <f>'2016CV PREV GA00394601000126'!BD51</f>
        <v>0</v>
      </c>
      <c r="BC55" s="48">
        <f>'2016CV PREV GA00394601000126'!BE51</f>
        <v>0</v>
      </c>
      <c r="BD55" s="48">
        <f>'2016CV PREV GA00394601000126'!BF51</f>
        <v>0</v>
      </c>
      <c r="BE55" s="48">
        <f>'2016CV PREV GA00394601000126'!BG51</f>
        <v>0</v>
      </c>
      <c r="BF55" s="48">
        <f>'2016CV PREV GA00394601000126'!BH51</f>
        <v>485909232.17591</v>
      </c>
      <c r="BG55" s="48">
        <f>'2016CV PREV GA00394601000126'!BI51</f>
        <v>0</v>
      </c>
      <c r="BH55" s="48">
        <f>'2016CV PREV GA00394601000126'!BJ51</f>
        <v>0</v>
      </c>
      <c r="BI55" s="48">
        <f>'2016CV PREV GA00394601000126'!BK51</f>
        <v>0</v>
      </c>
      <c r="BJ55" s="49">
        <f t="shared" si="26"/>
        <v>1722762398.37591</v>
      </c>
      <c r="BK55" s="49">
        <f t="shared" si="27"/>
        <v>-1589100299.29883</v>
      </c>
      <c r="BL55" s="49">
        <f>$BO$9+SUMPRODUCT($D$10:D55,$BK$10:BK55)</f>
        <v>1921051087.4350605</v>
      </c>
      <c r="BM55" s="50">
        <f t="shared" si="28"/>
        <v>5.5</v>
      </c>
      <c r="BN55" s="49">
        <f t="shared" si="14"/>
        <v>1258447584.5717001</v>
      </c>
      <c r="BO55" s="51">
        <f t="shared" si="29"/>
        <v>22550212459.303902</v>
      </c>
      <c r="BP55" s="89">
        <f t="shared" si="15"/>
        <v>144293760.10224861</v>
      </c>
      <c r="BQ55" s="89">
        <f t="shared" si="16"/>
        <v>6565366084.6523113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2">
        <f t="shared" si="30"/>
        <v>47</v>
      </c>
      <c r="B56" s="72">
        <f t="shared" si="31"/>
        <v>2062</v>
      </c>
      <c r="C56" s="48">
        <f>'2016CV PREV GA00394601000126'!E52</f>
        <v>5.5</v>
      </c>
      <c r="D56" s="49">
        <f t="shared" si="17"/>
        <v>8.0750000000000002E-2</v>
      </c>
      <c r="E56" s="48">
        <f>'2016CV PREV GA00394601000126'!G52</f>
        <v>0</v>
      </c>
      <c r="F56" s="49">
        <f t="shared" si="18"/>
        <v>12674.52</v>
      </c>
      <c r="G56" s="48">
        <f>'2016CV PREV GA00394601000126'!I52</f>
        <v>12674.52</v>
      </c>
      <c r="H56" s="48">
        <f>'2016CV PREV GA00394601000126'!J52</f>
        <v>0</v>
      </c>
      <c r="I56" s="48">
        <f>'2016CV PREV GA00394601000126'!K52</f>
        <v>0</v>
      </c>
      <c r="J56" s="48">
        <f>'2016CV PREV GA00394601000126'!L52</f>
        <v>0</v>
      </c>
      <c r="K56" s="48">
        <f>'2016CV PREV GA00394601000126'!M52</f>
        <v>4717.79</v>
      </c>
      <c r="L56" s="48">
        <f>'2016CV PREV GA00394601000126'!N52</f>
        <v>37183.58</v>
      </c>
      <c r="M56" s="49">
        <f t="shared" si="19"/>
        <v>0</v>
      </c>
      <c r="N56" s="48">
        <f>'2016CV PREV GA00394601000126'!P52</f>
        <v>0</v>
      </c>
      <c r="O56" s="48">
        <f>'2016CV PREV GA00394601000126'!Q52</f>
        <v>0</v>
      </c>
      <c r="P56" s="48">
        <f>'2016CV PREV GA00394601000126'!R52</f>
        <v>0</v>
      </c>
      <c r="Q56" s="48">
        <f>'2016CV PREV GA00394601000126'!S52</f>
        <v>0</v>
      </c>
      <c r="R56" s="48">
        <f>'2016CV PREV GA00394601000126'!T52</f>
        <v>0</v>
      </c>
      <c r="S56" s="48">
        <f>'2016CV PREV GA00394601000126'!U52</f>
        <v>0</v>
      </c>
      <c r="T56" s="48">
        <f>'2016CV PREV GA00394601000126'!V52</f>
        <v>0</v>
      </c>
      <c r="U56" s="49">
        <f t="shared" si="20"/>
        <v>0</v>
      </c>
      <c r="V56" s="48">
        <f>'2016CV PREV GA00394601000126'!X52</f>
        <v>0</v>
      </c>
      <c r="W56" s="48">
        <f>'2016CV PREV GA00394601000126'!Y52</f>
        <v>0</v>
      </c>
      <c r="X56" s="48">
        <f>'2016CV PREV GA00394601000126'!Z52</f>
        <v>0</v>
      </c>
      <c r="Y56" s="48">
        <f>'2016CV PREV GA00394601000126'!AA52</f>
        <v>0</v>
      </c>
      <c r="Z56" s="48">
        <f>'2016CV PREV GA00394601000126'!AB52</f>
        <v>0</v>
      </c>
      <c r="AA56" s="48">
        <f>'2016CV PREV GA00394601000126'!AC52</f>
        <v>0</v>
      </c>
      <c r="AB56" s="48">
        <f>'2016CV PREV GA00394601000126'!AD52</f>
        <v>0</v>
      </c>
      <c r="AC56" s="49">
        <f t="shared" si="21"/>
        <v>50718451.981810004</v>
      </c>
      <c r="AD56" s="48">
        <f>'2016CV PREV GA00394601000126'!AF52</f>
        <v>50718451.981810004</v>
      </c>
      <c r="AE56" s="48">
        <f>'2016CV PREV GA00394601000126'!AG52</f>
        <v>0</v>
      </c>
      <c r="AF56" s="48">
        <f>'2016CV PREV GA00394601000126'!AH52</f>
        <v>0</v>
      </c>
      <c r="AG56" s="48">
        <f>'2016CV PREV GA00394601000126'!AI52</f>
        <v>0</v>
      </c>
      <c r="AH56" s="49">
        <f t="shared" si="22"/>
        <v>21286836.125750002</v>
      </c>
      <c r="AI56" s="48">
        <f>'2016CV PREV GA00394601000126'!AK52</f>
        <v>21286836.125750002</v>
      </c>
      <c r="AJ56" s="48">
        <f>'2016CV PREV GA00394601000126'!AL52</f>
        <v>0</v>
      </c>
      <c r="AK56" s="48">
        <f>'2016CV PREV GA00394601000126'!AM52</f>
        <v>0</v>
      </c>
      <c r="AL56" s="48">
        <f>'2016CV PREV GA00394601000126'!AN52</f>
        <v>0</v>
      </c>
      <c r="AM56" s="48">
        <f>'2016CV PREV GA00394601000126'!AO52</f>
        <v>0</v>
      </c>
      <c r="AN56" s="48">
        <f>'2016CV PREV GA00394601000126'!AP52</f>
        <v>58468272.920000002</v>
      </c>
      <c r="AO56" s="48">
        <f>'2016CV PREV GA00394601000126'!AQ52</f>
        <v>0</v>
      </c>
      <c r="AP56" s="48">
        <f>'2016CV PREV GA00394601000126'!AR52</f>
        <v>0</v>
      </c>
      <c r="AQ56" s="48">
        <f>'2016CV PREV GA00394601000126'!AS52</f>
        <v>0</v>
      </c>
      <c r="AR56" s="49">
        <f t="shared" si="23"/>
        <v>130528136.91756</v>
      </c>
      <c r="AS56" s="49">
        <f t="shared" si="24"/>
        <v>1068493.58</v>
      </c>
      <c r="AT56" s="48">
        <f>'2016CV PREV GA00394601000126'!AV52</f>
        <v>467324.48</v>
      </c>
      <c r="AU56" s="48">
        <f>'2016CV PREV GA00394601000126'!AW52</f>
        <v>0</v>
      </c>
      <c r="AV56" s="48">
        <f>'2016CV PREV GA00394601000126'!AX52</f>
        <v>0</v>
      </c>
      <c r="AW56" s="48">
        <f>'2016CV PREV GA00394601000126'!AY52</f>
        <v>0</v>
      </c>
      <c r="AX56" s="48">
        <f>'2016CV PREV GA00394601000126'!AZ52</f>
        <v>601169.1</v>
      </c>
      <c r="AY56" s="48">
        <f>'2016CV PREV GA00394601000126'!BA52</f>
        <v>0</v>
      </c>
      <c r="AZ56" s="49">
        <f t="shared" si="25"/>
        <v>1680122785.54158</v>
      </c>
      <c r="BA56" s="48">
        <f>'2016CV PREV GA00394601000126'!BC52</f>
        <v>1173270932.01</v>
      </c>
      <c r="BB56" s="48">
        <f>'2016CV PREV GA00394601000126'!BD52</f>
        <v>0</v>
      </c>
      <c r="BC56" s="48">
        <f>'2016CV PREV GA00394601000126'!BE52</f>
        <v>0</v>
      </c>
      <c r="BD56" s="48">
        <f>'2016CV PREV GA00394601000126'!BF52</f>
        <v>0</v>
      </c>
      <c r="BE56" s="48">
        <f>'2016CV PREV GA00394601000126'!BG52</f>
        <v>0</v>
      </c>
      <c r="BF56" s="48">
        <f>'2016CV PREV GA00394601000126'!BH52</f>
        <v>506851853.53157997</v>
      </c>
      <c r="BG56" s="48">
        <f>'2016CV PREV GA00394601000126'!BI52</f>
        <v>0</v>
      </c>
      <c r="BH56" s="48">
        <f>'2016CV PREV GA00394601000126'!BJ52</f>
        <v>0</v>
      </c>
      <c r="BI56" s="48">
        <f>'2016CV PREV GA00394601000126'!BK52</f>
        <v>0</v>
      </c>
      <c r="BJ56" s="49">
        <f t="shared" si="26"/>
        <v>1681191279.1215799</v>
      </c>
      <c r="BK56" s="49">
        <f t="shared" si="27"/>
        <v>-1550663142.20402</v>
      </c>
      <c r="BL56" s="49">
        <f>$BO$9+SUMPRODUCT($D$10:D56,$BK$10:BK56)</f>
        <v>1795835038.702086</v>
      </c>
      <c r="BM56" s="50">
        <f t="shared" si="28"/>
        <v>5.5</v>
      </c>
      <c r="BN56" s="49">
        <f t="shared" si="14"/>
        <v>1240261685.2617099</v>
      </c>
      <c r="BO56" s="51">
        <f t="shared" si="29"/>
        <v>22239811002.361599</v>
      </c>
      <c r="BP56" s="89">
        <f t="shared" si="15"/>
        <v>133463397.48770604</v>
      </c>
      <c r="BQ56" s="89">
        <f t="shared" si="16"/>
        <v>6206047983.1783304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2">
        <f t="shared" si="30"/>
        <v>48</v>
      </c>
      <c r="B57" s="72">
        <f t="shared" si="31"/>
        <v>2063</v>
      </c>
      <c r="C57" s="48">
        <f>'2016CV PREV GA00394601000126'!E53</f>
        <v>5.5</v>
      </c>
      <c r="D57" s="49">
        <f t="shared" si="17"/>
        <v>7.6539999999999997E-2</v>
      </c>
      <c r="E57" s="48">
        <f>'2016CV PREV GA00394601000126'!G53</f>
        <v>0</v>
      </c>
      <c r="F57" s="49">
        <f t="shared" si="18"/>
        <v>11625.16</v>
      </c>
      <c r="G57" s="48">
        <f>'2016CV PREV GA00394601000126'!I53</f>
        <v>11625.16</v>
      </c>
      <c r="H57" s="48">
        <f>'2016CV PREV GA00394601000126'!J53</f>
        <v>0</v>
      </c>
      <c r="I57" s="48">
        <f>'2016CV PREV GA00394601000126'!K53</f>
        <v>0</v>
      </c>
      <c r="J57" s="48">
        <f>'2016CV PREV GA00394601000126'!L53</f>
        <v>0</v>
      </c>
      <c r="K57" s="48">
        <f>'2016CV PREV GA00394601000126'!M53</f>
        <v>4580.42</v>
      </c>
      <c r="L57" s="48">
        <f>'2016CV PREV GA00394601000126'!N53</f>
        <v>35327.089999999997</v>
      </c>
      <c r="M57" s="49">
        <f t="shared" si="19"/>
        <v>0</v>
      </c>
      <c r="N57" s="48">
        <f>'2016CV PREV GA00394601000126'!P53</f>
        <v>0</v>
      </c>
      <c r="O57" s="48">
        <f>'2016CV PREV GA00394601000126'!Q53</f>
        <v>0</v>
      </c>
      <c r="P57" s="48">
        <f>'2016CV PREV GA00394601000126'!R53</f>
        <v>0</v>
      </c>
      <c r="Q57" s="48">
        <f>'2016CV PREV GA00394601000126'!S53</f>
        <v>0</v>
      </c>
      <c r="R57" s="48">
        <f>'2016CV PREV GA00394601000126'!T53</f>
        <v>0</v>
      </c>
      <c r="S57" s="48">
        <f>'2016CV PREV GA00394601000126'!U53</f>
        <v>0</v>
      </c>
      <c r="T57" s="48">
        <f>'2016CV PREV GA00394601000126'!V53</f>
        <v>0</v>
      </c>
      <c r="U57" s="49">
        <f t="shared" si="20"/>
        <v>0</v>
      </c>
      <c r="V57" s="48">
        <f>'2016CV PREV GA00394601000126'!X53</f>
        <v>0</v>
      </c>
      <c r="W57" s="48">
        <f>'2016CV PREV GA00394601000126'!Y53</f>
        <v>0</v>
      </c>
      <c r="X57" s="48">
        <f>'2016CV PREV GA00394601000126'!Z53</f>
        <v>0</v>
      </c>
      <c r="Y57" s="48">
        <f>'2016CV PREV GA00394601000126'!AA53</f>
        <v>0</v>
      </c>
      <c r="Z57" s="48">
        <f>'2016CV PREV GA00394601000126'!AB53</f>
        <v>0</v>
      </c>
      <c r="AA57" s="48">
        <f>'2016CV PREV GA00394601000126'!AC53</f>
        <v>0</v>
      </c>
      <c r="AB57" s="48">
        <f>'2016CV PREV GA00394601000126'!AD53</f>
        <v>0</v>
      </c>
      <c r="AC57" s="49">
        <f t="shared" si="21"/>
        <v>47988638.885030001</v>
      </c>
      <c r="AD57" s="48">
        <f>'2016CV PREV GA00394601000126'!AF53</f>
        <v>47988638.885030001</v>
      </c>
      <c r="AE57" s="48">
        <f>'2016CV PREV GA00394601000126'!AG53</f>
        <v>0</v>
      </c>
      <c r="AF57" s="48">
        <f>'2016CV PREV GA00394601000126'!AH53</f>
        <v>0</v>
      </c>
      <c r="AG57" s="48">
        <f>'2016CV PREV GA00394601000126'!AI53</f>
        <v>0</v>
      </c>
      <c r="AH57" s="49">
        <f t="shared" si="22"/>
        <v>22175802.704070002</v>
      </c>
      <c r="AI57" s="48">
        <f>'2016CV PREV GA00394601000126'!AK53</f>
        <v>22175802.704070002</v>
      </c>
      <c r="AJ57" s="48">
        <f>'2016CV PREV GA00394601000126'!AL53</f>
        <v>0</v>
      </c>
      <c r="AK57" s="48">
        <f>'2016CV PREV GA00394601000126'!AM53</f>
        <v>0</v>
      </c>
      <c r="AL57" s="48">
        <f>'2016CV PREV GA00394601000126'!AN53</f>
        <v>0</v>
      </c>
      <c r="AM57" s="48">
        <f>'2016CV PREV GA00394601000126'!AO53</f>
        <v>0</v>
      </c>
      <c r="AN57" s="48">
        <f>'2016CV PREV GA00394601000126'!AP53</f>
        <v>56900502.369999997</v>
      </c>
      <c r="AO57" s="48">
        <f>'2016CV PREV GA00394601000126'!AQ53</f>
        <v>0</v>
      </c>
      <c r="AP57" s="48">
        <f>'2016CV PREV GA00394601000126'!AR53</f>
        <v>0</v>
      </c>
      <c r="AQ57" s="48">
        <f>'2016CV PREV GA00394601000126'!AS53</f>
        <v>0</v>
      </c>
      <c r="AR57" s="49">
        <f t="shared" si="23"/>
        <v>127116476.62909999</v>
      </c>
      <c r="AS57" s="49">
        <f t="shared" si="24"/>
        <v>1015146.37</v>
      </c>
      <c r="AT57" s="48">
        <f>'2016CV PREV GA00394601000126'!AV53</f>
        <v>429208.12</v>
      </c>
      <c r="AU57" s="48">
        <f>'2016CV PREV GA00394601000126'!AW53</f>
        <v>0</v>
      </c>
      <c r="AV57" s="48">
        <f>'2016CV PREV GA00394601000126'!AX53</f>
        <v>0</v>
      </c>
      <c r="AW57" s="48">
        <f>'2016CV PREV GA00394601000126'!AY53</f>
        <v>0</v>
      </c>
      <c r="AX57" s="48">
        <f>'2016CV PREV GA00394601000126'!AZ53</f>
        <v>585938.25</v>
      </c>
      <c r="AY57" s="48">
        <f>'2016CV PREV GA00394601000126'!BA53</f>
        <v>0</v>
      </c>
      <c r="AZ57" s="49">
        <f t="shared" si="25"/>
        <v>1635071907.56335</v>
      </c>
      <c r="BA57" s="48">
        <f>'2016CV PREV GA00394601000126'!BC53</f>
        <v>1109378858.4200001</v>
      </c>
      <c r="BB57" s="48">
        <f>'2016CV PREV GA00394601000126'!BD53</f>
        <v>0</v>
      </c>
      <c r="BC57" s="48">
        <f>'2016CV PREV GA00394601000126'!BE53</f>
        <v>0</v>
      </c>
      <c r="BD57" s="48">
        <f>'2016CV PREV GA00394601000126'!BF53</f>
        <v>0</v>
      </c>
      <c r="BE57" s="48">
        <f>'2016CV PREV GA00394601000126'!BG53</f>
        <v>0</v>
      </c>
      <c r="BF57" s="48">
        <f>'2016CV PREV GA00394601000126'!BH53</f>
        <v>525693049.14335001</v>
      </c>
      <c r="BG57" s="48">
        <f>'2016CV PREV GA00394601000126'!BI53</f>
        <v>0</v>
      </c>
      <c r="BH57" s="48">
        <f>'2016CV PREV GA00394601000126'!BJ53</f>
        <v>0</v>
      </c>
      <c r="BI57" s="48">
        <f>'2016CV PREV GA00394601000126'!BK53</f>
        <v>0</v>
      </c>
      <c r="BJ57" s="49">
        <f t="shared" si="26"/>
        <v>1636087053.9333501</v>
      </c>
      <c r="BK57" s="49">
        <f t="shared" si="27"/>
        <v>-1508970577.30425</v>
      </c>
      <c r="BL57" s="49">
        <f>$BO$9+SUMPRODUCT($D$10:D57,$BK$10:BK57)</f>
        <v>1680338430.7152185</v>
      </c>
      <c r="BM57" s="50">
        <f t="shared" si="28"/>
        <v>5.5</v>
      </c>
      <c r="BN57" s="49">
        <f t="shared" si="14"/>
        <v>1223189605.12989</v>
      </c>
      <c r="BO57" s="51">
        <f t="shared" si="29"/>
        <v>21954030030.187199</v>
      </c>
      <c r="BP57" s="89">
        <f t="shared" si="15"/>
        <v>123104511.29110923</v>
      </c>
      <c r="BQ57" s="89">
        <f t="shared" si="16"/>
        <v>5847464286.3276882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2">
        <f t="shared" si="30"/>
        <v>49</v>
      </c>
      <c r="B58" s="72">
        <f t="shared" si="31"/>
        <v>2064</v>
      </c>
      <c r="C58" s="48">
        <f>'2016CV PREV GA00394601000126'!E54</f>
        <v>5.5</v>
      </c>
      <c r="D58" s="49">
        <f t="shared" si="17"/>
        <v>7.2550000000000003E-2</v>
      </c>
      <c r="E58" s="48">
        <f>'2016CV PREV GA00394601000126'!G54</f>
        <v>0</v>
      </c>
      <c r="F58" s="49">
        <f t="shared" si="18"/>
        <v>10584.34</v>
      </c>
      <c r="G58" s="48">
        <f>'2016CV PREV GA00394601000126'!I54</f>
        <v>10584.34</v>
      </c>
      <c r="H58" s="48">
        <f>'2016CV PREV GA00394601000126'!J54</f>
        <v>0</v>
      </c>
      <c r="I58" s="48">
        <f>'2016CV PREV GA00394601000126'!K54</f>
        <v>0</v>
      </c>
      <c r="J58" s="48">
        <f>'2016CV PREV GA00394601000126'!L54</f>
        <v>0</v>
      </c>
      <c r="K58" s="48">
        <f>'2016CV PREV GA00394601000126'!M54</f>
        <v>4457.59</v>
      </c>
      <c r="L58" s="48">
        <f>'2016CV PREV GA00394601000126'!N54</f>
        <v>33528.29</v>
      </c>
      <c r="M58" s="49">
        <f t="shared" si="19"/>
        <v>0</v>
      </c>
      <c r="N58" s="48">
        <f>'2016CV PREV GA00394601000126'!P54</f>
        <v>0</v>
      </c>
      <c r="O58" s="48">
        <f>'2016CV PREV GA00394601000126'!Q54</f>
        <v>0</v>
      </c>
      <c r="P58" s="48">
        <f>'2016CV PREV GA00394601000126'!R54</f>
        <v>0</v>
      </c>
      <c r="Q58" s="48">
        <f>'2016CV PREV GA00394601000126'!S54</f>
        <v>0</v>
      </c>
      <c r="R58" s="48">
        <f>'2016CV PREV GA00394601000126'!T54</f>
        <v>0</v>
      </c>
      <c r="S58" s="48">
        <f>'2016CV PREV GA00394601000126'!U54</f>
        <v>0</v>
      </c>
      <c r="T58" s="48">
        <f>'2016CV PREV GA00394601000126'!V54</f>
        <v>0</v>
      </c>
      <c r="U58" s="49">
        <f t="shared" si="20"/>
        <v>0</v>
      </c>
      <c r="V58" s="48">
        <f>'2016CV PREV GA00394601000126'!X54</f>
        <v>0</v>
      </c>
      <c r="W58" s="48">
        <f>'2016CV PREV GA00394601000126'!Y54</f>
        <v>0</v>
      </c>
      <c r="X58" s="48">
        <f>'2016CV PREV GA00394601000126'!Z54</f>
        <v>0</v>
      </c>
      <c r="Y58" s="48">
        <f>'2016CV PREV GA00394601000126'!AA54</f>
        <v>0</v>
      </c>
      <c r="Z58" s="48">
        <f>'2016CV PREV GA00394601000126'!AB54</f>
        <v>0</v>
      </c>
      <c r="AA58" s="48">
        <f>'2016CV PREV GA00394601000126'!AC54</f>
        <v>0</v>
      </c>
      <c r="AB58" s="48">
        <f>'2016CV PREV GA00394601000126'!AD54</f>
        <v>0</v>
      </c>
      <c r="AC58" s="49">
        <f t="shared" si="21"/>
        <v>45202251.520850003</v>
      </c>
      <c r="AD58" s="48">
        <f>'2016CV PREV GA00394601000126'!AF54</f>
        <v>45202251.520850003</v>
      </c>
      <c r="AE58" s="48">
        <f>'2016CV PREV GA00394601000126'!AG54</f>
        <v>0</v>
      </c>
      <c r="AF58" s="48">
        <f>'2016CV PREV GA00394601000126'!AH54</f>
        <v>0</v>
      </c>
      <c r="AG58" s="48">
        <f>'2016CV PREV GA00394601000126'!AI54</f>
        <v>0</v>
      </c>
      <c r="AH58" s="49">
        <f t="shared" si="22"/>
        <v>22960785.45682</v>
      </c>
      <c r="AI58" s="48">
        <f>'2016CV PREV GA00394601000126'!AK54</f>
        <v>22960785.45682</v>
      </c>
      <c r="AJ58" s="48">
        <f>'2016CV PREV GA00394601000126'!AL54</f>
        <v>0</v>
      </c>
      <c r="AK58" s="48">
        <f>'2016CV PREV GA00394601000126'!AM54</f>
        <v>0</v>
      </c>
      <c r="AL58" s="48">
        <f>'2016CV PREV GA00394601000126'!AN54</f>
        <v>0</v>
      </c>
      <c r="AM58" s="48">
        <f>'2016CV PREV GA00394601000126'!AO54</f>
        <v>0</v>
      </c>
      <c r="AN58" s="48">
        <f>'2016CV PREV GA00394601000126'!AP54</f>
        <v>55206419</v>
      </c>
      <c r="AO58" s="48">
        <f>'2016CV PREV GA00394601000126'!AQ54</f>
        <v>0</v>
      </c>
      <c r="AP58" s="48">
        <f>'2016CV PREV GA00394601000126'!AR54</f>
        <v>0</v>
      </c>
      <c r="AQ58" s="48">
        <f>'2016CV PREV GA00394601000126'!AS54</f>
        <v>0</v>
      </c>
      <c r="AR58" s="49">
        <f t="shared" si="23"/>
        <v>123418026.19767</v>
      </c>
      <c r="AS58" s="49">
        <f t="shared" si="24"/>
        <v>963456.59</v>
      </c>
      <c r="AT58" s="48">
        <f>'2016CV PREV GA00394601000126'!AV54</f>
        <v>392137.53</v>
      </c>
      <c r="AU58" s="48">
        <f>'2016CV PREV GA00394601000126'!AW54</f>
        <v>0</v>
      </c>
      <c r="AV58" s="48">
        <f>'2016CV PREV GA00394601000126'!AX54</f>
        <v>0</v>
      </c>
      <c r="AW58" s="48">
        <f>'2016CV PREV GA00394601000126'!AY54</f>
        <v>0</v>
      </c>
      <c r="AX58" s="48">
        <f>'2016CV PREV GA00394601000126'!AZ54</f>
        <v>571319.06000000006</v>
      </c>
      <c r="AY58" s="48">
        <f>'2016CV PREV GA00394601000126'!BA54</f>
        <v>0</v>
      </c>
      <c r="AZ58" s="49">
        <f t="shared" si="25"/>
        <v>1586391350.9621699</v>
      </c>
      <c r="BA58" s="48">
        <f>'2016CV PREV GA00394601000126'!BC54</f>
        <v>1044341987.04</v>
      </c>
      <c r="BB58" s="48">
        <f>'2016CV PREV GA00394601000126'!BD54</f>
        <v>0</v>
      </c>
      <c r="BC58" s="48">
        <f>'2016CV PREV GA00394601000126'!BE54</f>
        <v>0</v>
      </c>
      <c r="BD58" s="48">
        <f>'2016CV PREV GA00394601000126'!BF54</f>
        <v>0</v>
      </c>
      <c r="BE58" s="48">
        <f>'2016CV PREV GA00394601000126'!BG54</f>
        <v>0</v>
      </c>
      <c r="BF58" s="48">
        <f>'2016CV PREV GA00394601000126'!BH54</f>
        <v>542049363.92217004</v>
      </c>
      <c r="BG58" s="48">
        <f>'2016CV PREV GA00394601000126'!BI54</f>
        <v>0</v>
      </c>
      <c r="BH58" s="48">
        <f>'2016CV PREV GA00394601000126'!BJ54</f>
        <v>0</v>
      </c>
      <c r="BI58" s="48">
        <f>'2016CV PREV GA00394601000126'!BK54</f>
        <v>0</v>
      </c>
      <c r="BJ58" s="49">
        <f t="shared" si="26"/>
        <v>1587354807.55217</v>
      </c>
      <c r="BK58" s="49">
        <f t="shared" si="27"/>
        <v>-1463936781.3545001</v>
      </c>
      <c r="BL58" s="49">
        <f>$BO$9+SUMPRODUCT($D$10:D58,$BK$10:BK58)</f>
        <v>1574129817.2279496</v>
      </c>
      <c r="BM58" s="50">
        <f t="shared" si="28"/>
        <v>5.5</v>
      </c>
      <c r="BN58" s="49">
        <f t="shared" si="14"/>
        <v>1207471651.6603</v>
      </c>
      <c r="BO58" s="51">
        <f t="shared" si="29"/>
        <v>21697564900.493</v>
      </c>
      <c r="BP58" s="89">
        <f t="shared" si="15"/>
        <v>113204582.36509636</v>
      </c>
      <c r="BQ58" s="89">
        <f t="shared" si="16"/>
        <v>5490422244.7071733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2">
        <f t="shared" si="30"/>
        <v>50</v>
      </c>
      <c r="B59" s="72">
        <f t="shared" si="31"/>
        <v>2065</v>
      </c>
      <c r="C59" s="48">
        <f>'2016CV PREV GA00394601000126'!E55</f>
        <v>5.5</v>
      </c>
      <c r="D59" s="49">
        <f t="shared" si="17"/>
        <v>6.8769999999999998E-2</v>
      </c>
      <c r="E59" s="48">
        <f>'2016CV PREV GA00394601000126'!G55</f>
        <v>0</v>
      </c>
      <c r="F59" s="49">
        <f t="shared" si="18"/>
        <v>9559.2000000000007</v>
      </c>
      <c r="G59" s="48">
        <f>'2016CV PREV GA00394601000126'!I55</f>
        <v>9559.2000000000007</v>
      </c>
      <c r="H59" s="48">
        <f>'2016CV PREV GA00394601000126'!J55</f>
        <v>0</v>
      </c>
      <c r="I59" s="48">
        <f>'2016CV PREV GA00394601000126'!K55</f>
        <v>0</v>
      </c>
      <c r="J59" s="48">
        <f>'2016CV PREV GA00394601000126'!L55</f>
        <v>0</v>
      </c>
      <c r="K59" s="48">
        <f>'2016CV PREV GA00394601000126'!M55</f>
        <v>4348.22</v>
      </c>
      <c r="L59" s="48">
        <f>'2016CV PREV GA00394601000126'!N55</f>
        <v>31791.64</v>
      </c>
      <c r="M59" s="49">
        <f t="shared" si="19"/>
        <v>0</v>
      </c>
      <c r="N59" s="48">
        <f>'2016CV PREV GA00394601000126'!P55</f>
        <v>0</v>
      </c>
      <c r="O59" s="48">
        <f>'2016CV PREV GA00394601000126'!Q55</f>
        <v>0</v>
      </c>
      <c r="P59" s="48">
        <f>'2016CV PREV GA00394601000126'!R55</f>
        <v>0</v>
      </c>
      <c r="Q59" s="48">
        <f>'2016CV PREV GA00394601000126'!S55</f>
        <v>0</v>
      </c>
      <c r="R59" s="48">
        <f>'2016CV PREV GA00394601000126'!T55</f>
        <v>0</v>
      </c>
      <c r="S59" s="48">
        <f>'2016CV PREV GA00394601000126'!U55</f>
        <v>0</v>
      </c>
      <c r="T59" s="48">
        <f>'2016CV PREV GA00394601000126'!V55</f>
        <v>0</v>
      </c>
      <c r="U59" s="49">
        <f t="shared" si="20"/>
        <v>0</v>
      </c>
      <c r="V59" s="48">
        <f>'2016CV PREV GA00394601000126'!X55</f>
        <v>0</v>
      </c>
      <c r="W59" s="48">
        <f>'2016CV PREV GA00394601000126'!Y55</f>
        <v>0</v>
      </c>
      <c r="X59" s="48">
        <f>'2016CV PREV GA00394601000126'!Z55</f>
        <v>0</v>
      </c>
      <c r="Y59" s="48">
        <f>'2016CV PREV GA00394601000126'!AA55</f>
        <v>0</v>
      </c>
      <c r="Z59" s="48">
        <f>'2016CV PREV GA00394601000126'!AB55</f>
        <v>0</v>
      </c>
      <c r="AA59" s="48">
        <f>'2016CV PREV GA00394601000126'!AC55</f>
        <v>0</v>
      </c>
      <c r="AB59" s="48">
        <f>'2016CV PREV GA00394601000126'!AD55</f>
        <v>0</v>
      </c>
      <c r="AC59" s="49">
        <f t="shared" si="21"/>
        <v>42373280.488990001</v>
      </c>
      <c r="AD59" s="48">
        <f>'2016CV PREV GA00394601000126'!AF55</f>
        <v>42373280.488990001</v>
      </c>
      <c r="AE59" s="48">
        <f>'2016CV PREV GA00394601000126'!AG55</f>
        <v>0</v>
      </c>
      <c r="AF59" s="48">
        <f>'2016CV PREV GA00394601000126'!AH55</f>
        <v>0</v>
      </c>
      <c r="AG59" s="48">
        <f>'2016CV PREV GA00394601000126'!AI55</f>
        <v>0</v>
      </c>
      <c r="AH59" s="49">
        <f t="shared" si="22"/>
        <v>23623691.962379999</v>
      </c>
      <c r="AI59" s="48">
        <f>'2016CV PREV GA00394601000126'!AK55</f>
        <v>23623691.962379999</v>
      </c>
      <c r="AJ59" s="48">
        <f>'2016CV PREV GA00394601000126'!AL55</f>
        <v>0</v>
      </c>
      <c r="AK59" s="48">
        <f>'2016CV PREV GA00394601000126'!AM55</f>
        <v>0</v>
      </c>
      <c r="AL59" s="48">
        <f>'2016CV PREV GA00394601000126'!AN55</f>
        <v>0</v>
      </c>
      <c r="AM59" s="48">
        <f>'2016CV PREV GA00394601000126'!AO55</f>
        <v>0</v>
      </c>
      <c r="AN59" s="48">
        <f>'2016CV PREV GA00394601000126'!AP55</f>
        <v>53384109.560000002</v>
      </c>
      <c r="AO59" s="48">
        <f>'2016CV PREV GA00394601000126'!AQ55</f>
        <v>0</v>
      </c>
      <c r="AP59" s="48">
        <f>'2016CV PREV GA00394601000126'!AR55</f>
        <v>0</v>
      </c>
      <c r="AQ59" s="48">
        <f>'2016CV PREV GA00394601000126'!AS55</f>
        <v>0</v>
      </c>
      <c r="AR59" s="49">
        <f t="shared" si="23"/>
        <v>119426781.07137001</v>
      </c>
      <c r="AS59" s="49">
        <f t="shared" si="24"/>
        <v>913552.75</v>
      </c>
      <c r="AT59" s="48">
        <f>'2016CV PREV GA00394601000126'!AV55</f>
        <v>356271.86</v>
      </c>
      <c r="AU59" s="48">
        <f>'2016CV PREV GA00394601000126'!AW55</f>
        <v>0</v>
      </c>
      <c r="AV59" s="48">
        <f>'2016CV PREV GA00394601000126'!AX55</f>
        <v>0</v>
      </c>
      <c r="AW59" s="48">
        <f>'2016CV PREV GA00394601000126'!AY55</f>
        <v>0</v>
      </c>
      <c r="AX59" s="48">
        <f>'2016CV PREV GA00394601000126'!AZ55</f>
        <v>557280.89</v>
      </c>
      <c r="AY59" s="48">
        <f>'2016CV PREV GA00394601000126'!BA55</f>
        <v>0</v>
      </c>
      <c r="AZ59" s="49">
        <f t="shared" si="25"/>
        <v>1534026137.0810399</v>
      </c>
      <c r="BA59" s="48">
        <f>'2016CV PREV GA00394601000126'!BC55</f>
        <v>978485245.98000002</v>
      </c>
      <c r="BB59" s="48">
        <f>'2016CV PREV GA00394601000126'!BD55</f>
        <v>0</v>
      </c>
      <c r="BC59" s="48">
        <f>'2016CV PREV GA00394601000126'!BE55</f>
        <v>0</v>
      </c>
      <c r="BD59" s="48">
        <f>'2016CV PREV GA00394601000126'!BF55</f>
        <v>0</v>
      </c>
      <c r="BE59" s="48">
        <f>'2016CV PREV GA00394601000126'!BG55</f>
        <v>0</v>
      </c>
      <c r="BF59" s="48">
        <f>'2016CV PREV GA00394601000126'!BH55</f>
        <v>555540891.10104001</v>
      </c>
      <c r="BG59" s="48">
        <f>'2016CV PREV GA00394601000126'!BI55</f>
        <v>0</v>
      </c>
      <c r="BH59" s="48">
        <f>'2016CV PREV GA00394601000126'!BJ55</f>
        <v>0</v>
      </c>
      <c r="BI59" s="48">
        <f>'2016CV PREV GA00394601000126'!BK55</f>
        <v>0</v>
      </c>
      <c r="BJ59" s="49">
        <f t="shared" si="26"/>
        <v>1534939689.8310399</v>
      </c>
      <c r="BK59" s="49">
        <f t="shared" si="27"/>
        <v>-1415512908.75967</v>
      </c>
      <c r="BL59" s="49">
        <f>$BO$9+SUMPRODUCT($D$10:D59,$BK$10:BK59)</f>
        <v>1476784994.492547</v>
      </c>
      <c r="BM59" s="50">
        <f t="shared" si="28"/>
        <v>5.5</v>
      </c>
      <c r="BN59" s="49">
        <f t="shared" si="14"/>
        <v>1193366069.5271201</v>
      </c>
      <c r="BO59" s="51">
        <f t="shared" si="29"/>
        <v>21475418061.260399</v>
      </c>
      <c r="BP59" s="89">
        <f t="shared" si="15"/>
        <v>103753796.4256911</v>
      </c>
      <c r="BQ59" s="89">
        <f t="shared" si="16"/>
        <v>5135812923.0717096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2">
        <f t="shared" si="30"/>
        <v>51</v>
      </c>
      <c r="B60" s="72">
        <f t="shared" si="31"/>
        <v>2066</v>
      </c>
      <c r="C60" s="48">
        <f>'2016CV PREV GA00394601000126'!E56</f>
        <v>5.5</v>
      </c>
      <c r="D60" s="49">
        <f t="shared" si="17"/>
        <v>6.5180000000000002E-2</v>
      </c>
      <c r="E60" s="48">
        <f>'2016CV PREV GA00394601000126'!G56</f>
        <v>0</v>
      </c>
      <c r="F60" s="49">
        <f t="shared" si="18"/>
        <v>8557.82</v>
      </c>
      <c r="G60" s="48">
        <f>'2016CV PREV GA00394601000126'!I56</f>
        <v>8557.82</v>
      </c>
      <c r="H60" s="48">
        <f>'2016CV PREV GA00394601000126'!J56</f>
        <v>0</v>
      </c>
      <c r="I60" s="48">
        <f>'2016CV PREV GA00394601000126'!K56</f>
        <v>0</v>
      </c>
      <c r="J60" s="48">
        <f>'2016CV PREV GA00394601000126'!L56</f>
        <v>0</v>
      </c>
      <c r="K60" s="48">
        <f>'2016CV PREV GA00394601000126'!M56</f>
        <v>4251.1000000000004</v>
      </c>
      <c r="L60" s="48">
        <f>'2016CV PREV GA00394601000126'!N56</f>
        <v>30121.69</v>
      </c>
      <c r="M60" s="49">
        <f t="shared" si="19"/>
        <v>0</v>
      </c>
      <c r="N60" s="48">
        <f>'2016CV PREV GA00394601000126'!P56</f>
        <v>0</v>
      </c>
      <c r="O60" s="48">
        <f>'2016CV PREV GA00394601000126'!Q56</f>
        <v>0</v>
      </c>
      <c r="P60" s="48">
        <f>'2016CV PREV GA00394601000126'!R56</f>
        <v>0</v>
      </c>
      <c r="Q60" s="48">
        <f>'2016CV PREV GA00394601000126'!S56</f>
        <v>0</v>
      </c>
      <c r="R60" s="48">
        <f>'2016CV PREV GA00394601000126'!T56</f>
        <v>0</v>
      </c>
      <c r="S60" s="48">
        <f>'2016CV PREV GA00394601000126'!U56</f>
        <v>0</v>
      </c>
      <c r="T60" s="48">
        <f>'2016CV PREV GA00394601000126'!V56</f>
        <v>0</v>
      </c>
      <c r="U60" s="49">
        <f t="shared" si="20"/>
        <v>0</v>
      </c>
      <c r="V60" s="48">
        <f>'2016CV PREV GA00394601000126'!X56</f>
        <v>0</v>
      </c>
      <c r="W60" s="48">
        <f>'2016CV PREV GA00394601000126'!Y56</f>
        <v>0</v>
      </c>
      <c r="X60" s="48">
        <f>'2016CV PREV GA00394601000126'!Z56</f>
        <v>0</v>
      </c>
      <c r="Y60" s="48">
        <f>'2016CV PREV GA00394601000126'!AA56</f>
        <v>0</v>
      </c>
      <c r="Z60" s="48">
        <f>'2016CV PREV GA00394601000126'!AB56</f>
        <v>0</v>
      </c>
      <c r="AA60" s="48">
        <f>'2016CV PREV GA00394601000126'!AC56</f>
        <v>0</v>
      </c>
      <c r="AB60" s="48">
        <f>'2016CV PREV GA00394601000126'!AD56</f>
        <v>0</v>
      </c>
      <c r="AC60" s="49">
        <f t="shared" si="21"/>
        <v>39517407.554090001</v>
      </c>
      <c r="AD60" s="48">
        <f>'2016CV PREV GA00394601000126'!AF56</f>
        <v>39517407.554090001</v>
      </c>
      <c r="AE60" s="48">
        <f>'2016CV PREV GA00394601000126'!AG56</f>
        <v>0</v>
      </c>
      <c r="AF60" s="48">
        <f>'2016CV PREV GA00394601000126'!AH56</f>
        <v>0</v>
      </c>
      <c r="AG60" s="48">
        <f>'2016CV PREV GA00394601000126'!AI56</f>
        <v>0</v>
      </c>
      <c r="AH60" s="49">
        <f t="shared" si="22"/>
        <v>24146902.695179999</v>
      </c>
      <c r="AI60" s="48">
        <f>'2016CV PREV GA00394601000126'!AK56</f>
        <v>24146902.695179999</v>
      </c>
      <c r="AJ60" s="48">
        <f>'2016CV PREV GA00394601000126'!AL56</f>
        <v>0</v>
      </c>
      <c r="AK60" s="48">
        <f>'2016CV PREV GA00394601000126'!AM56</f>
        <v>0</v>
      </c>
      <c r="AL60" s="48">
        <f>'2016CV PREV GA00394601000126'!AN56</f>
        <v>0</v>
      </c>
      <c r="AM60" s="48">
        <f>'2016CV PREV GA00394601000126'!AO56</f>
        <v>0</v>
      </c>
      <c r="AN60" s="48">
        <f>'2016CV PREV GA00394601000126'!AP56</f>
        <v>51433380.689999998</v>
      </c>
      <c r="AO60" s="48">
        <f>'2016CV PREV GA00394601000126'!AQ56</f>
        <v>0</v>
      </c>
      <c r="AP60" s="48">
        <f>'2016CV PREV GA00394601000126'!AR56</f>
        <v>0</v>
      </c>
      <c r="AQ60" s="48">
        <f>'2016CV PREV GA00394601000126'!AS56</f>
        <v>0</v>
      </c>
      <c r="AR60" s="49">
        <f t="shared" si="23"/>
        <v>115140621.54927</v>
      </c>
      <c r="AS60" s="49">
        <f t="shared" si="24"/>
        <v>865565.82</v>
      </c>
      <c r="AT60" s="48">
        <f>'2016CV PREV GA00394601000126'!AV56</f>
        <v>321777.25</v>
      </c>
      <c r="AU60" s="48">
        <f>'2016CV PREV GA00394601000126'!AW56</f>
        <v>0</v>
      </c>
      <c r="AV60" s="48">
        <f>'2016CV PREV GA00394601000126'!AX56</f>
        <v>0</v>
      </c>
      <c r="AW60" s="48">
        <f>'2016CV PREV GA00394601000126'!AY56</f>
        <v>0</v>
      </c>
      <c r="AX60" s="48">
        <f>'2016CV PREV GA00394601000126'!AZ56</f>
        <v>543788.56999999995</v>
      </c>
      <c r="AY60" s="48">
        <f>'2016CV PREV GA00394601000126'!BA56</f>
        <v>0</v>
      </c>
      <c r="AZ60" s="49">
        <f t="shared" si="25"/>
        <v>1477970709.8225701</v>
      </c>
      <c r="BA60" s="48">
        <f>'2016CV PREV GA00394601000126'!BC56</f>
        <v>912168079.17999995</v>
      </c>
      <c r="BB60" s="48">
        <f>'2016CV PREV GA00394601000126'!BD56</f>
        <v>0</v>
      </c>
      <c r="BC60" s="48">
        <f>'2016CV PREV GA00394601000126'!BE56</f>
        <v>0</v>
      </c>
      <c r="BD60" s="48">
        <f>'2016CV PREV GA00394601000126'!BF56</f>
        <v>0</v>
      </c>
      <c r="BE60" s="48">
        <f>'2016CV PREV GA00394601000126'!BG56</f>
        <v>0</v>
      </c>
      <c r="BF60" s="48">
        <f>'2016CV PREV GA00394601000126'!BH56</f>
        <v>565802630.64257002</v>
      </c>
      <c r="BG60" s="48">
        <f>'2016CV PREV GA00394601000126'!BI56</f>
        <v>0</v>
      </c>
      <c r="BH60" s="48">
        <f>'2016CV PREV GA00394601000126'!BJ56</f>
        <v>0</v>
      </c>
      <c r="BI60" s="48">
        <f>'2016CV PREV GA00394601000126'!BK56</f>
        <v>0</v>
      </c>
      <c r="BJ60" s="49">
        <f t="shared" si="26"/>
        <v>1478836275.64257</v>
      </c>
      <c r="BK60" s="49">
        <f t="shared" si="27"/>
        <v>-1363695654.0933001</v>
      </c>
      <c r="BL60" s="49">
        <f>$BO$9+SUMPRODUCT($D$10:D60,$BK$10:BK60)</f>
        <v>1387899311.7587459</v>
      </c>
      <c r="BM60" s="50">
        <f t="shared" si="28"/>
        <v>5.5</v>
      </c>
      <c r="BN60" s="49">
        <f t="shared" si="14"/>
        <v>1181147993.3693199</v>
      </c>
      <c r="BO60" s="51">
        <f t="shared" si="29"/>
        <v>21292870400.5364</v>
      </c>
      <c r="BP60" s="89">
        <f t="shared" si="15"/>
        <v>94744950.717271388</v>
      </c>
      <c r="BQ60" s="89">
        <f t="shared" si="16"/>
        <v>4784620011.2222052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2">
        <f t="shared" si="30"/>
        <v>52</v>
      </c>
      <c r="B61" s="72">
        <f t="shared" si="31"/>
        <v>2067</v>
      </c>
      <c r="C61" s="48">
        <f>'2016CV PREV GA00394601000126'!E57</f>
        <v>5.5</v>
      </c>
      <c r="D61" s="49">
        <f t="shared" si="17"/>
        <v>6.1780000000000002E-2</v>
      </c>
      <c r="E61" s="48">
        <f>'2016CV PREV GA00394601000126'!G57</f>
        <v>0</v>
      </c>
      <c r="F61" s="49">
        <f t="shared" si="18"/>
        <v>7589.16</v>
      </c>
      <c r="G61" s="48">
        <f>'2016CV PREV GA00394601000126'!I57</f>
        <v>7589.16</v>
      </c>
      <c r="H61" s="48">
        <f>'2016CV PREV GA00394601000126'!J57</f>
        <v>0</v>
      </c>
      <c r="I61" s="48">
        <f>'2016CV PREV GA00394601000126'!K57</f>
        <v>0</v>
      </c>
      <c r="J61" s="48">
        <f>'2016CV PREV GA00394601000126'!L57</f>
        <v>0</v>
      </c>
      <c r="K61" s="48">
        <f>'2016CV PREV GA00394601000126'!M57</f>
        <v>4165.0200000000004</v>
      </c>
      <c r="L61" s="48">
        <f>'2016CV PREV GA00394601000126'!N57</f>
        <v>28523.03</v>
      </c>
      <c r="M61" s="49">
        <f t="shared" si="19"/>
        <v>0</v>
      </c>
      <c r="N61" s="48">
        <f>'2016CV PREV GA00394601000126'!P57</f>
        <v>0</v>
      </c>
      <c r="O61" s="48">
        <f>'2016CV PREV GA00394601000126'!Q57</f>
        <v>0</v>
      </c>
      <c r="P61" s="48">
        <f>'2016CV PREV GA00394601000126'!R57</f>
        <v>0</v>
      </c>
      <c r="Q61" s="48">
        <f>'2016CV PREV GA00394601000126'!S57</f>
        <v>0</v>
      </c>
      <c r="R61" s="48">
        <f>'2016CV PREV GA00394601000126'!T57</f>
        <v>0</v>
      </c>
      <c r="S61" s="48">
        <f>'2016CV PREV GA00394601000126'!U57</f>
        <v>0</v>
      </c>
      <c r="T61" s="48">
        <f>'2016CV PREV GA00394601000126'!V57</f>
        <v>0</v>
      </c>
      <c r="U61" s="49">
        <f t="shared" si="20"/>
        <v>0</v>
      </c>
      <c r="V61" s="48">
        <f>'2016CV PREV GA00394601000126'!X57</f>
        <v>0</v>
      </c>
      <c r="W61" s="48">
        <f>'2016CV PREV GA00394601000126'!Y57</f>
        <v>0</v>
      </c>
      <c r="X61" s="48">
        <f>'2016CV PREV GA00394601000126'!Z57</f>
        <v>0</v>
      </c>
      <c r="Y61" s="48">
        <f>'2016CV PREV GA00394601000126'!AA57</f>
        <v>0</v>
      </c>
      <c r="Z61" s="48">
        <f>'2016CV PREV GA00394601000126'!AB57</f>
        <v>0</v>
      </c>
      <c r="AA61" s="48">
        <f>'2016CV PREV GA00394601000126'!AC57</f>
        <v>0</v>
      </c>
      <c r="AB61" s="48">
        <f>'2016CV PREV GA00394601000126'!AD57</f>
        <v>0</v>
      </c>
      <c r="AC61" s="49">
        <f t="shared" si="21"/>
        <v>36651870.857799999</v>
      </c>
      <c r="AD61" s="48">
        <f>'2016CV PREV GA00394601000126'!AF57</f>
        <v>36651870.857799999</v>
      </c>
      <c r="AE61" s="48">
        <f>'2016CV PREV GA00394601000126'!AG57</f>
        <v>0</v>
      </c>
      <c r="AF61" s="48">
        <f>'2016CV PREV GA00394601000126'!AH57</f>
        <v>0</v>
      </c>
      <c r="AG61" s="48">
        <f>'2016CV PREV GA00394601000126'!AI57</f>
        <v>0</v>
      </c>
      <c r="AH61" s="49">
        <f t="shared" si="22"/>
        <v>24513891.422230002</v>
      </c>
      <c r="AI61" s="48">
        <f>'2016CV PREV GA00394601000126'!AK57</f>
        <v>24513891.422230002</v>
      </c>
      <c r="AJ61" s="48">
        <f>'2016CV PREV GA00394601000126'!AL57</f>
        <v>0</v>
      </c>
      <c r="AK61" s="48">
        <f>'2016CV PREV GA00394601000126'!AM57</f>
        <v>0</v>
      </c>
      <c r="AL61" s="48">
        <f>'2016CV PREV GA00394601000126'!AN57</f>
        <v>0</v>
      </c>
      <c r="AM61" s="48">
        <f>'2016CV PREV GA00394601000126'!AO57</f>
        <v>0</v>
      </c>
      <c r="AN61" s="48">
        <f>'2016CV PREV GA00394601000126'!AP57</f>
        <v>49356101.5</v>
      </c>
      <c r="AO61" s="48">
        <f>'2016CV PREV GA00394601000126'!AQ57</f>
        <v>0</v>
      </c>
      <c r="AP61" s="48">
        <f>'2016CV PREV GA00394601000126'!AR57</f>
        <v>0</v>
      </c>
      <c r="AQ61" s="48">
        <f>'2016CV PREV GA00394601000126'!AS57</f>
        <v>0</v>
      </c>
      <c r="AR61" s="49">
        <f t="shared" si="23"/>
        <v>110562140.99003001</v>
      </c>
      <c r="AS61" s="49">
        <f t="shared" si="24"/>
        <v>819627.4</v>
      </c>
      <c r="AT61" s="48">
        <f>'2016CV PREV GA00394601000126'!AV57</f>
        <v>288823.77</v>
      </c>
      <c r="AU61" s="48">
        <f>'2016CV PREV GA00394601000126'!AW57</f>
        <v>0</v>
      </c>
      <c r="AV61" s="48">
        <f>'2016CV PREV GA00394601000126'!AX57</f>
        <v>0</v>
      </c>
      <c r="AW61" s="48">
        <f>'2016CV PREV GA00394601000126'!AY57</f>
        <v>0</v>
      </c>
      <c r="AX61" s="48">
        <f>'2016CV PREV GA00394601000126'!AZ57</f>
        <v>530803.63</v>
      </c>
      <c r="AY61" s="48">
        <f>'2016CV PREV GA00394601000126'!BA57</f>
        <v>0</v>
      </c>
      <c r="AZ61" s="49">
        <f t="shared" si="25"/>
        <v>1418278779.1133499</v>
      </c>
      <c r="BA61" s="48">
        <f>'2016CV PREV GA00394601000126'!BC57</f>
        <v>845781291.73000002</v>
      </c>
      <c r="BB61" s="48">
        <f>'2016CV PREV GA00394601000126'!BD57</f>
        <v>0</v>
      </c>
      <c r="BC61" s="48">
        <f>'2016CV PREV GA00394601000126'!BE57</f>
        <v>0</v>
      </c>
      <c r="BD61" s="48">
        <f>'2016CV PREV GA00394601000126'!BF57</f>
        <v>0</v>
      </c>
      <c r="BE61" s="48">
        <f>'2016CV PREV GA00394601000126'!BG57</f>
        <v>0</v>
      </c>
      <c r="BF61" s="48">
        <f>'2016CV PREV GA00394601000126'!BH57</f>
        <v>572497487.38335001</v>
      </c>
      <c r="BG61" s="48">
        <f>'2016CV PREV GA00394601000126'!BI57</f>
        <v>0</v>
      </c>
      <c r="BH61" s="48">
        <f>'2016CV PREV GA00394601000126'!BJ57</f>
        <v>0</v>
      </c>
      <c r="BI61" s="48">
        <f>'2016CV PREV GA00394601000126'!BK57</f>
        <v>0</v>
      </c>
      <c r="BJ61" s="49">
        <f t="shared" si="26"/>
        <v>1419098406.51335</v>
      </c>
      <c r="BK61" s="49">
        <f t="shared" si="27"/>
        <v>-1308536265.52332</v>
      </c>
      <c r="BL61" s="49">
        <f>$BO$9+SUMPRODUCT($D$10:D61,$BK$10:BK61)</f>
        <v>1307057941.2747152</v>
      </c>
      <c r="BM61" s="50">
        <f t="shared" si="28"/>
        <v>5.5</v>
      </c>
      <c r="BN61" s="49">
        <f t="shared" si="14"/>
        <v>1171107872.0295</v>
      </c>
      <c r="BO61" s="51">
        <f t="shared" si="29"/>
        <v>21155442007.042599</v>
      </c>
      <c r="BP61" s="89">
        <f t="shared" si="15"/>
        <v>86173314.647032619</v>
      </c>
      <c r="BQ61" s="89">
        <f t="shared" si="16"/>
        <v>4437925704.3221798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2">
        <f t="shared" si="30"/>
        <v>53</v>
      </c>
      <c r="B62" s="72">
        <f t="shared" si="31"/>
        <v>2068</v>
      </c>
      <c r="C62" s="48">
        <f>'2016CV PREV GA00394601000126'!E58</f>
        <v>5.5</v>
      </c>
      <c r="D62" s="49">
        <f t="shared" si="17"/>
        <v>5.8560000000000001E-2</v>
      </c>
      <c r="E62" s="48">
        <f>'2016CV PREV GA00394601000126'!G58</f>
        <v>0</v>
      </c>
      <c r="F62" s="49">
        <f t="shared" si="18"/>
        <v>6662.53</v>
      </c>
      <c r="G62" s="48">
        <f>'2016CV PREV GA00394601000126'!I58</f>
        <v>6662.53</v>
      </c>
      <c r="H62" s="48">
        <f>'2016CV PREV GA00394601000126'!J58</f>
        <v>0</v>
      </c>
      <c r="I62" s="48">
        <f>'2016CV PREV GA00394601000126'!K58</f>
        <v>0</v>
      </c>
      <c r="J62" s="48">
        <f>'2016CV PREV GA00394601000126'!L58</f>
        <v>0</v>
      </c>
      <c r="K62" s="48">
        <f>'2016CV PREV GA00394601000126'!M58</f>
        <v>4088.76</v>
      </c>
      <c r="L62" s="48">
        <f>'2016CV PREV GA00394601000126'!N58</f>
        <v>26999.94</v>
      </c>
      <c r="M62" s="49">
        <f t="shared" si="19"/>
        <v>0</v>
      </c>
      <c r="N62" s="48">
        <f>'2016CV PREV GA00394601000126'!P58</f>
        <v>0</v>
      </c>
      <c r="O62" s="48">
        <f>'2016CV PREV GA00394601000126'!Q58</f>
        <v>0</v>
      </c>
      <c r="P62" s="48">
        <f>'2016CV PREV GA00394601000126'!R58</f>
        <v>0</v>
      </c>
      <c r="Q62" s="48">
        <f>'2016CV PREV GA00394601000126'!S58</f>
        <v>0</v>
      </c>
      <c r="R62" s="48">
        <f>'2016CV PREV GA00394601000126'!T58</f>
        <v>0</v>
      </c>
      <c r="S62" s="48">
        <f>'2016CV PREV GA00394601000126'!U58</f>
        <v>0</v>
      </c>
      <c r="T62" s="48">
        <f>'2016CV PREV GA00394601000126'!V58</f>
        <v>0</v>
      </c>
      <c r="U62" s="49">
        <f t="shared" si="20"/>
        <v>0</v>
      </c>
      <c r="V62" s="48">
        <f>'2016CV PREV GA00394601000126'!X58</f>
        <v>0</v>
      </c>
      <c r="W62" s="48">
        <f>'2016CV PREV GA00394601000126'!Y58</f>
        <v>0</v>
      </c>
      <c r="X62" s="48">
        <f>'2016CV PREV GA00394601000126'!Z58</f>
        <v>0</v>
      </c>
      <c r="Y62" s="48">
        <f>'2016CV PREV GA00394601000126'!AA58</f>
        <v>0</v>
      </c>
      <c r="Z62" s="48">
        <f>'2016CV PREV GA00394601000126'!AB58</f>
        <v>0</v>
      </c>
      <c r="AA62" s="48">
        <f>'2016CV PREV GA00394601000126'!AC58</f>
        <v>0</v>
      </c>
      <c r="AB62" s="48">
        <f>'2016CV PREV GA00394601000126'!AD58</f>
        <v>0</v>
      </c>
      <c r="AC62" s="49">
        <f t="shared" si="21"/>
        <v>33795260.304799996</v>
      </c>
      <c r="AD62" s="48">
        <f>'2016CV PREV GA00394601000126'!AF58</f>
        <v>33795260.304799996</v>
      </c>
      <c r="AE62" s="48">
        <f>'2016CV PREV GA00394601000126'!AG58</f>
        <v>0</v>
      </c>
      <c r="AF62" s="48">
        <f>'2016CV PREV GA00394601000126'!AH58</f>
        <v>0</v>
      </c>
      <c r="AG62" s="48">
        <f>'2016CV PREV GA00394601000126'!AI58</f>
        <v>0</v>
      </c>
      <c r="AH62" s="49">
        <f t="shared" si="22"/>
        <v>24709940.055339999</v>
      </c>
      <c r="AI62" s="48">
        <f>'2016CV PREV GA00394601000126'!AK58</f>
        <v>24709940.055339999</v>
      </c>
      <c r="AJ62" s="48">
        <f>'2016CV PREV GA00394601000126'!AL58</f>
        <v>0</v>
      </c>
      <c r="AK62" s="48">
        <f>'2016CV PREV GA00394601000126'!AM58</f>
        <v>0</v>
      </c>
      <c r="AL62" s="48">
        <f>'2016CV PREV GA00394601000126'!AN58</f>
        <v>0</v>
      </c>
      <c r="AM62" s="48">
        <f>'2016CV PREV GA00394601000126'!AO58</f>
        <v>0</v>
      </c>
      <c r="AN62" s="48">
        <f>'2016CV PREV GA00394601000126'!AP58</f>
        <v>47156546.490000002</v>
      </c>
      <c r="AO62" s="48">
        <f>'2016CV PREV GA00394601000126'!AQ58</f>
        <v>0</v>
      </c>
      <c r="AP62" s="48">
        <f>'2016CV PREV GA00394601000126'!AR58</f>
        <v>0</v>
      </c>
      <c r="AQ62" s="48">
        <f>'2016CV PREV GA00394601000126'!AS58</f>
        <v>0</v>
      </c>
      <c r="AR62" s="49">
        <f t="shared" si="23"/>
        <v>105699498.08013999</v>
      </c>
      <c r="AS62" s="49">
        <f t="shared" si="24"/>
        <v>775860.27</v>
      </c>
      <c r="AT62" s="48">
        <f>'2016CV PREV GA00394601000126'!AV58</f>
        <v>257575.02</v>
      </c>
      <c r="AU62" s="48">
        <f>'2016CV PREV GA00394601000126'!AW58</f>
        <v>0</v>
      </c>
      <c r="AV62" s="48">
        <f>'2016CV PREV GA00394601000126'!AX58</f>
        <v>0</v>
      </c>
      <c r="AW62" s="48">
        <f>'2016CV PREV GA00394601000126'!AY58</f>
        <v>0</v>
      </c>
      <c r="AX62" s="48">
        <f>'2016CV PREV GA00394601000126'!AZ58</f>
        <v>518285.25</v>
      </c>
      <c r="AY62" s="48">
        <f>'2016CV PREV GA00394601000126'!BA58</f>
        <v>0</v>
      </c>
      <c r="AZ62" s="49">
        <f t="shared" si="25"/>
        <v>1355073175.34235</v>
      </c>
      <c r="BA62" s="48">
        <f>'2016CV PREV GA00394601000126'!BC58</f>
        <v>779742331.82000005</v>
      </c>
      <c r="BB62" s="48">
        <f>'2016CV PREV GA00394601000126'!BD58</f>
        <v>0</v>
      </c>
      <c r="BC62" s="48">
        <f>'2016CV PREV GA00394601000126'!BE58</f>
        <v>0</v>
      </c>
      <c r="BD62" s="48">
        <f>'2016CV PREV GA00394601000126'!BF58</f>
        <v>0</v>
      </c>
      <c r="BE62" s="48">
        <f>'2016CV PREV GA00394601000126'!BG58</f>
        <v>0</v>
      </c>
      <c r="BF62" s="48">
        <f>'2016CV PREV GA00394601000126'!BH58</f>
        <v>575330843.52234995</v>
      </c>
      <c r="BG62" s="48">
        <f>'2016CV PREV GA00394601000126'!BI58</f>
        <v>0</v>
      </c>
      <c r="BH62" s="48">
        <f>'2016CV PREV GA00394601000126'!BJ58</f>
        <v>0</v>
      </c>
      <c r="BI62" s="48">
        <f>'2016CV PREV GA00394601000126'!BK58</f>
        <v>0</v>
      </c>
      <c r="BJ62" s="49">
        <f t="shared" si="26"/>
        <v>1355849035.61235</v>
      </c>
      <c r="BK62" s="49">
        <f t="shared" si="27"/>
        <v>-1250149537.5322101</v>
      </c>
      <c r="BL62" s="49">
        <f>$BO$9+SUMPRODUCT($D$10:D62,$BK$10:BK62)</f>
        <v>1233849184.3568289</v>
      </c>
      <c r="BM62" s="50">
        <f t="shared" si="28"/>
        <v>5.5</v>
      </c>
      <c r="BN62" s="49">
        <f t="shared" si="14"/>
        <v>1163549310.3873401</v>
      </c>
      <c r="BO62" s="51">
        <f t="shared" si="29"/>
        <v>21068841779.897701</v>
      </c>
      <c r="BP62" s="89">
        <f t="shared" si="15"/>
        <v>78036424.518786028</v>
      </c>
      <c r="BQ62" s="89">
        <f t="shared" si="16"/>
        <v>4096912287.2362666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2">
        <f t="shared" si="30"/>
        <v>54</v>
      </c>
      <c r="B63" s="72">
        <f t="shared" si="31"/>
        <v>2069</v>
      </c>
      <c r="C63" s="48">
        <f>'2016CV PREV GA00394601000126'!E59</f>
        <v>5.5</v>
      </c>
      <c r="D63" s="49">
        <f t="shared" si="17"/>
        <v>5.5509999999999997E-2</v>
      </c>
      <c r="E63" s="48">
        <f>'2016CV PREV GA00394601000126'!G59</f>
        <v>0</v>
      </c>
      <c r="F63" s="49">
        <f t="shared" si="18"/>
        <v>5786.82</v>
      </c>
      <c r="G63" s="48">
        <f>'2016CV PREV GA00394601000126'!I59</f>
        <v>5786.82</v>
      </c>
      <c r="H63" s="48">
        <f>'2016CV PREV GA00394601000126'!J59</f>
        <v>0</v>
      </c>
      <c r="I63" s="48">
        <f>'2016CV PREV GA00394601000126'!K59</f>
        <v>0</v>
      </c>
      <c r="J63" s="48">
        <f>'2016CV PREV GA00394601000126'!L59</f>
        <v>0</v>
      </c>
      <c r="K63" s="48">
        <f>'2016CV PREV GA00394601000126'!M59</f>
        <v>4021.05</v>
      </c>
      <c r="L63" s="48">
        <f>'2016CV PREV GA00394601000126'!N59</f>
        <v>25555.7</v>
      </c>
      <c r="M63" s="49">
        <f t="shared" si="19"/>
        <v>0</v>
      </c>
      <c r="N63" s="48">
        <f>'2016CV PREV GA00394601000126'!P59</f>
        <v>0</v>
      </c>
      <c r="O63" s="48">
        <f>'2016CV PREV GA00394601000126'!Q59</f>
        <v>0</v>
      </c>
      <c r="P63" s="48">
        <f>'2016CV PREV GA00394601000126'!R59</f>
        <v>0</v>
      </c>
      <c r="Q63" s="48">
        <f>'2016CV PREV GA00394601000126'!S59</f>
        <v>0</v>
      </c>
      <c r="R63" s="48">
        <f>'2016CV PREV GA00394601000126'!T59</f>
        <v>0</v>
      </c>
      <c r="S63" s="48">
        <f>'2016CV PREV GA00394601000126'!U59</f>
        <v>0</v>
      </c>
      <c r="T63" s="48">
        <f>'2016CV PREV GA00394601000126'!V59</f>
        <v>0</v>
      </c>
      <c r="U63" s="49">
        <f t="shared" si="20"/>
        <v>0</v>
      </c>
      <c r="V63" s="48">
        <f>'2016CV PREV GA00394601000126'!X59</f>
        <v>0</v>
      </c>
      <c r="W63" s="48">
        <f>'2016CV PREV GA00394601000126'!Y59</f>
        <v>0</v>
      </c>
      <c r="X63" s="48">
        <f>'2016CV PREV GA00394601000126'!Z59</f>
        <v>0</v>
      </c>
      <c r="Y63" s="48">
        <f>'2016CV PREV GA00394601000126'!AA59</f>
        <v>0</v>
      </c>
      <c r="Z63" s="48">
        <f>'2016CV PREV GA00394601000126'!AB59</f>
        <v>0</v>
      </c>
      <c r="AA63" s="48">
        <f>'2016CV PREV GA00394601000126'!AC59</f>
        <v>0</v>
      </c>
      <c r="AB63" s="48">
        <f>'2016CV PREV GA00394601000126'!AD59</f>
        <v>0</v>
      </c>
      <c r="AC63" s="49">
        <f t="shared" si="21"/>
        <v>30967222.618480001</v>
      </c>
      <c r="AD63" s="48">
        <f>'2016CV PREV GA00394601000126'!AF59</f>
        <v>30967222.618480001</v>
      </c>
      <c r="AE63" s="48">
        <f>'2016CV PREV GA00394601000126'!AG59</f>
        <v>0</v>
      </c>
      <c r="AF63" s="48">
        <f>'2016CV PREV GA00394601000126'!AH59</f>
        <v>0</v>
      </c>
      <c r="AG63" s="48">
        <f>'2016CV PREV GA00394601000126'!AI59</f>
        <v>0</v>
      </c>
      <c r="AH63" s="49">
        <f t="shared" si="22"/>
        <v>24722899.715440001</v>
      </c>
      <c r="AI63" s="48">
        <f>'2016CV PREV GA00394601000126'!AK59</f>
        <v>24722899.715440001</v>
      </c>
      <c r="AJ63" s="48">
        <f>'2016CV PREV GA00394601000126'!AL59</f>
        <v>0</v>
      </c>
      <c r="AK63" s="48">
        <f>'2016CV PREV GA00394601000126'!AM59</f>
        <v>0</v>
      </c>
      <c r="AL63" s="48">
        <f>'2016CV PREV GA00394601000126'!AN59</f>
        <v>0</v>
      </c>
      <c r="AM63" s="48">
        <f>'2016CV PREV GA00394601000126'!AO59</f>
        <v>0</v>
      </c>
      <c r="AN63" s="48">
        <f>'2016CV PREV GA00394601000126'!AP59</f>
        <v>44841697.219999999</v>
      </c>
      <c r="AO63" s="48">
        <f>'2016CV PREV GA00394601000126'!AQ59</f>
        <v>0</v>
      </c>
      <c r="AP63" s="48">
        <f>'2016CV PREV GA00394601000126'!AR59</f>
        <v>0</v>
      </c>
      <c r="AQ63" s="48">
        <f>'2016CV PREV GA00394601000126'!AS59</f>
        <v>0</v>
      </c>
      <c r="AR63" s="49">
        <f t="shared" si="23"/>
        <v>100567183.12391999</v>
      </c>
      <c r="AS63" s="49">
        <f t="shared" si="24"/>
        <v>734359.1</v>
      </c>
      <c r="AT63" s="48">
        <f>'2016CV PREV GA00394601000126'!AV59</f>
        <v>228171.8</v>
      </c>
      <c r="AU63" s="48">
        <f>'2016CV PREV GA00394601000126'!AW59</f>
        <v>0</v>
      </c>
      <c r="AV63" s="48">
        <f>'2016CV PREV GA00394601000126'!AX59</f>
        <v>0</v>
      </c>
      <c r="AW63" s="48">
        <f>'2016CV PREV GA00394601000126'!AY59</f>
        <v>0</v>
      </c>
      <c r="AX63" s="48">
        <f>'2016CV PREV GA00394601000126'!AZ59</f>
        <v>506187.3</v>
      </c>
      <c r="AY63" s="48">
        <f>'2016CV PREV GA00394601000126'!BA59</f>
        <v>0</v>
      </c>
      <c r="AZ63" s="49">
        <f t="shared" si="25"/>
        <v>1288554517.9061501</v>
      </c>
      <c r="BA63" s="48">
        <f>'2016CV PREV GA00394601000126'!BC59</f>
        <v>714488699.92999995</v>
      </c>
      <c r="BB63" s="48">
        <f>'2016CV PREV GA00394601000126'!BD59</f>
        <v>0</v>
      </c>
      <c r="BC63" s="48">
        <f>'2016CV PREV GA00394601000126'!BE59</f>
        <v>0</v>
      </c>
      <c r="BD63" s="48">
        <f>'2016CV PREV GA00394601000126'!BF59</f>
        <v>0</v>
      </c>
      <c r="BE63" s="48">
        <f>'2016CV PREV GA00394601000126'!BG59</f>
        <v>0</v>
      </c>
      <c r="BF63" s="48">
        <f>'2016CV PREV GA00394601000126'!BH59</f>
        <v>574065817.97615004</v>
      </c>
      <c r="BG63" s="48">
        <f>'2016CV PREV GA00394601000126'!BI59</f>
        <v>0</v>
      </c>
      <c r="BH63" s="48">
        <f>'2016CV PREV GA00394601000126'!BJ59</f>
        <v>0</v>
      </c>
      <c r="BI63" s="48">
        <f>'2016CV PREV GA00394601000126'!BK59</f>
        <v>0</v>
      </c>
      <c r="BJ63" s="49">
        <f t="shared" si="26"/>
        <v>1289288877.00615</v>
      </c>
      <c r="BK63" s="49">
        <f t="shared" si="27"/>
        <v>-1188721693.88223</v>
      </c>
      <c r="BL63" s="49">
        <f>$BO$9+SUMPRODUCT($D$10:D63,$BK$10:BK63)</f>
        <v>1167863243.1294262</v>
      </c>
      <c r="BM63" s="50">
        <f t="shared" si="28"/>
        <v>5.5</v>
      </c>
      <c r="BN63" s="49">
        <f t="shared" si="14"/>
        <v>1158786297.8943701</v>
      </c>
      <c r="BO63" s="51">
        <f t="shared" si="29"/>
        <v>21038906383.909801</v>
      </c>
      <c r="BP63" s="89">
        <f t="shared" si="15"/>
        <v>70333767.094154537</v>
      </c>
      <c r="BQ63" s="89">
        <f t="shared" si="16"/>
        <v>3762856539.5372677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2">
        <f t="shared" si="30"/>
        <v>55</v>
      </c>
      <c r="B64" s="72">
        <f t="shared" si="31"/>
        <v>2070</v>
      </c>
      <c r="C64" s="48">
        <f>'2016CV PREV GA00394601000126'!E60</f>
        <v>5.5</v>
      </c>
      <c r="D64" s="49">
        <f t="shared" si="17"/>
        <v>5.262E-2</v>
      </c>
      <c r="E64" s="48">
        <f>'2016CV PREV GA00394601000126'!G60</f>
        <v>0</v>
      </c>
      <c r="F64" s="49">
        <f t="shared" si="18"/>
        <v>4969.9799999999996</v>
      </c>
      <c r="G64" s="48">
        <f>'2016CV PREV GA00394601000126'!I60</f>
        <v>4969.9799999999996</v>
      </c>
      <c r="H64" s="48">
        <f>'2016CV PREV GA00394601000126'!J60</f>
        <v>0</v>
      </c>
      <c r="I64" s="48">
        <f>'2016CV PREV GA00394601000126'!K60</f>
        <v>0</v>
      </c>
      <c r="J64" s="48">
        <f>'2016CV PREV GA00394601000126'!L60</f>
        <v>0</v>
      </c>
      <c r="K64" s="48">
        <f>'2016CV PREV GA00394601000126'!M60</f>
        <v>3960.61</v>
      </c>
      <c r="L64" s="48">
        <f>'2016CV PREV GA00394601000126'!N60</f>
        <v>24192.720000000001</v>
      </c>
      <c r="M64" s="49">
        <f t="shared" si="19"/>
        <v>0</v>
      </c>
      <c r="N64" s="48">
        <f>'2016CV PREV GA00394601000126'!P60</f>
        <v>0</v>
      </c>
      <c r="O64" s="48">
        <f>'2016CV PREV GA00394601000126'!Q60</f>
        <v>0</v>
      </c>
      <c r="P64" s="48">
        <f>'2016CV PREV GA00394601000126'!R60</f>
        <v>0</v>
      </c>
      <c r="Q64" s="48">
        <f>'2016CV PREV GA00394601000126'!S60</f>
        <v>0</v>
      </c>
      <c r="R64" s="48">
        <f>'2016CV PREV GA00394601000126'!T60</f>
        <v>0</v>
      </c>
      <c r="S64" s="48">
        <f>'2016CV PREV GA00394601000126'!U60</f>
        <v>0</v>
      </c>
      <c r="T64" s="48">
        <f>'2016CV PREV GA00394601000126'!V60</f>
        <v>0</v>
      </c>
      <c r="U64" s="49">
        <f t="shared" si="20"/>
        <v>0</v>
      </c>
      <c r="V64" s="48">
        <f>'2016CV PREV GA00394601000126'!X60</f>
        <v>0</v>
      </c>
      <c r="W64" s="48">
        <f>'2016CV PREV GA00394601000126'!Y60</f>
        <v>0</v>
      </c>
      <c r="X64" s="48">
        <f>'2016CV PREV GA00394601000126'!Z60</f>
        <v>0</v>
      </c>
      <c r="Y64" s="48">
        <f>'2016CV PREV GA00394601000126'!AA60</f>
        <v>0</v>
      </c>
      <c r="Z64" s="48">
        <f>'2016CV PREV GA00394601000126'!AB60</f>
        <v>0</v>
      </c>
      <c r="AA64" s="48">
        <f>'2016CV PREV GA00394601000126'!AC60</f>
        <v>0</v>
      </c>
      <c r="AB64" s="48">
        <f>'2016CV PREV GA00394601000126'!AD60</f>
        <v>0</v>
      </c>
      <c r="AC64" s="49">
        <f t="shared" si="21"/>
        <v>28188068.051279999</v>
      </c>
      <c r="AD64" s="48">
        <f>'2016CV PREV GA00394601000126'!AF60</f>
        <v>28188068.051279999</v>
      </c>
      <c r="AE64" s="48">
        <f>'2016CV PREV GA00394601000126'!AG60</f>
        <v>0</v>
      </c>
      <c r="AF64" s="48">
        <f>'2016CV PREV GA00394601000126'!AH60</f>
        <v>0</v>
      </c>
      <c r="AG64" s="48">
        <f>'2016CV PREV GA00394601000126'!AI60</f>
        <v>0</v>
      </c>
      <c r="AH64" s="49">
        <f t="shared" si="22"/>
        <v>24543952.78277</v>
      </c>
      <c r="AI64" s="48">
        <f>'2016CV PREV GA00394601000126'!AK60</f>
        <v>24543952.78277</v>
      </c>
      <c r="AJ64" s="48">
        <f>'2016CV PREV GA00394601000126'!AL60</f>
        <v>0</v>
      </c>
      <c r="AK64" s="48">
        <f>'2016CV PREV GA00394601000126'!AM60</f>
        <v>0</v>
      </c>
      <c r="AL64" s="48">
        <f>'2016CV PREV GA00394601000126'!AN60</f>
        <v>0</v>
      </c>
      <c r="AM64" s="48">
        <f>'2016CV PREV GA00394601000126'!AO60</f>
        <v>0</v>
      </c>
      <c r="AN64" s="48">
        <f>'2016CV PREV GA00394601000126'!AP60</f>
        <v>42421473.25</v>
      </c>
      <c r="AO64" s="48">
        <f>'2016CV PREV GA00394601000126'!AQ60</f>
        <v>0</v>
      </c>
      <c r="AP64" s="48">
        <f>'2016CV PREV GA00394601000126'!AR60</f>
        <v>0</v>
      </c>
      <c r="AQ64" s="48">
        <f>'2016CV PREV GA00394601000126'!AS60</f>
        <v>0</v>
      </c>
      <c r="AR64" s="49">
        <f t="shared" si="23"/>
        <v>95186617.394050002</v>
      </c>
      <c r="AS64" s="49">
        <f t="shared" si="24"/>
        <v>695193.02</v>
      </c>
      <c r="AT64" s="48">
        <f>'2016CV PREV GA00394601000126'!AV60</f>
        <v>200732.77</v>
      </c>
      <c r="AU64" s="48">
        <f>'2016CV PREV GA00394601000126'!AW60</f>
        <v>0</v>
      </c>
      <c r="AV64" s="48">
        <f>'2016CV PREV GA00394601000126'!AX60</f>
        <v>0</v>
      </c>
      <c r="AW64" s="48">
        <f>'2016CV PREV GA00394601000126'!AY60</f>
        <v>0</v>
      </c>
      <c r="AX64" s="48">
        <f>'2016CV PREV GA00394601000126'!AZ60</f>
        <v>494460.25</v>
      </c>
      <c r="AY64" s="48">
        <f>'2016CV PREV GA00394601000126'!BA60</f>
        <v>0</v>
      </c>
      <c r="AZ64" s="49">
        <f t="shared" si="25"/>
        <v>1219007852.08867</v>
      </c>
      <c r="BA64" s="48">
        <f>'2016CV PREV GA00394601000126'!BC60</f>
        <v>650469418.20000005</v>
      </c>
      <c r="BB64" s="48">
        <f>'2016CV PREV GA00394601000126'!BD60</f>
        <v>0</v>
      </c>
      <c r="BC64" s="48">
        <f>'2016CV PREV GA00394601000126'!BE60</f>
        <v>0</v>
      </c>
      <c r="BD64" s="48">
        <f>'2016CV PREV GA00394601000126'!BF60</f>
        <v>0</v>
      </c>
      <c r="BE64" s="48">
        <f>'2016CV PREV GA00394601000126'!BG60</f>
        <v>0</v>
      </c>
      <c r="BF64" s="48">
        <f>'2016CV PREV GA00394601000126'!BH60</f>
        <v>568538433.88866997</v>
      </c>
      <c r="BG64" s="48">
        <f>'2016CV PREV GA00394601000126'!BI60</f>
        <v>0</v>
      </c>
      <c r="BH64" s="48">
        <f>'2016CV PREV GA00394601000126'!BJ60</f>
        <v>0</v>
      </c>
      <c r="BI64" s="48">
        <f>'2016CV PREV GA00394601000126'!BK60</f>
        <v>0</v>
      </c>
      <c r="BJ64" s="49">
        <f t="shared" si="26"/>
        <v>1219703045.10867</v>
      </c>
      <c r="BK64" s="49">
        <f t="shared" si="27"/>
        <v>-1124516427.7146201</v>
      </c>
      <c r="BL64" s="49">
        <f>$BO$9+SUMPRODUCT($D$10:D64,$BK$10:BK64)</f>
        <v>1108691188.703083</v>
      </c>
      <c r="BM64" s="50">
        <f t="shared" si="28"/>
        <v>5.5</v>
      </c>
      <c r="BN64" s="49">
        <f t="shared" si="14"/>
        <v>1157139851.1150401</v>
      </c>
      <c r="BO64" s="51">
        <f t="shared" si="29"/>
        <v>21071529807.3102</v>
      </c>
      <c r="BP64" s="89">
        <f t="shared" si="15"/>
        <v>63066350.34932664</v>
      </c>
      <c r="BQ64" s="89">
        <f t="shared" si="16"/>
        <v>3437116094.0383019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2">
        <f t="shared" si="30"/>
        <v>56</v>
      </c>
      <c r="B65" s="72">
        <f t="shared" si="31"/>
        <v>2071</v>
      </c>
      <c r="C65" s="48">
        <f>'2016CV PREV GA00394601000126'!E61</f>
        <v>5.5</v>
      </c>
      <c r="D65" s="49">
        <f t="shared" si="17"/>
        <v>4.9880000000000001E-2</v>
      </c>
      <c r="E65" s="48">
        <f>'2016CV PREV GA00394601000126'!G61</f>
        <v>0</v>
      </c>
      <c r="F65" s="49">
        <f t="shared" si="18"/>
        <v>4218.5</v>
      </c>
      <c r="G65" s="48">
        <f>'2016CV PREV GA00394601000126'!I61</f>
        <v>4218.5</v>
      </c>
      <c r="H65" s="48">
        <f>'2016CV PREV GA00394601000126'!J61</f>
        <v>0</v>
      </c>
      <c r="I65" s="48">
        <f>'2016CV PREV GA00394601000126'!K61</f>
        <v>0</v>
      </c>
      <c r="J65" s="48">
        <f>'2016CV PREV GA00394601000126'!L61</f>
        <v>0</v>
      </c>
      <c r="K65" s="48">
        <f>'2016CV PREV GA00394601000126'!M61</f>
        <v>3906.14</v>
      </c>
      <c r="L65" s="48">
        <f>'2016CV PREV GA00394601000126'!N61</f>
        <v>22912.22</v>
      </c>
      <c r="M65" s="49">
        <f t="shared" si="19"/>
        <v>0</v>
      </c>
      <c r="N65" s="48">
        <f>'2016CV PREV GA00394601000126'!P61</f>
        <v>0</v>
      </c>
      <c r="O65" s="48">
        <f>'2016CV PREV GA00394601000126'!Q61</f>
        <v>0</v>
      </c>
      <c r="P65" s="48">
        <f>'2016CV PREV GA00394601000126'!R61</f>
        <v>0</v>
      </c>
      <c r="Q65" s="48">
        <f>'2016CV PREV GA00394601000126'!S61</f>
        <v>0</v>
      </c>
      <c r="R65" s="48">
        <f>'2016CV PREV GA00394601000126'!T61</f>
        <v>0</v>
      </c>
      <c r="S65" s="48">
        <f>'2016CV PREV GA00394601000126'!U61</f>
        <v>0</v>
      </c>
      <c r="T65" s="48">
        <f>'2016CV PREV GA00394601000126'!V61</f>
        <v>0</v>
      </c>
      <c r="U65" s="49">
        <f t="shared" si="20"/>
        <v>0</v>
      </c>
      <c r="V65" s="48">
        <f>'2016CV PREV GA00394601000126'!X61</f>
        <v>0</v>
      </c>
      <c r="W65" s="48">
        <f>'2016CV PREV GA00394601000126'!Y61</f>
        <v>0</v>
      </c>
      <c r="X65" s="48">
        <f>'2016CV PREV GA00394601000126'!Z61</f>
        <v>0</v>
      </c>
      <c r="Y65" s="48">
        <f>'2016CV PREV GA00394601000126'!AA61</f>
        <v>0</v>
      </c>
      <c r="Z65" s="48">
        <f>'2016CV PREV GA00394601000126'!AB61</f>
        <v>0</v>
      </c>
      <c r="AA65" s="48">
        <f>'2016CV PREV GA00394601000126'!AC61</f>
        <v>0</v>
      </c>
      <c r="AB65" s="48">
        <f>'2016CV PREV GA00394601000126'!AD61</f>
        <v>0</v>
      </c>
      <c r="AC65" s="49">
        <f t="shared" si="21"/>
        <v>25478291.057410002</v>
      </c>
      <c r="AD65" s="48">
        <f>'2016CV PREV GA00394601000126'!AF61</f>
        <v>25478291.057410002</v>
      </c>
      <c r="AE65" s="48">
        <f>'2016CV PREV GA00394601000126'!AG61</f>
        <v>0</v>
      </c>
      <c r="AF65" s="48">
        <f>'2016CV PREV GA00394601000126'!AH61</f>
        <v>0</v>
      </c>
      <c r="AG65" s="48">
        <f>'2016CV PREV GA00394601000126'!AI61</f>
        <v>0</v>
      </c>
      <c r="AH65" s="49">
        <f t="shared" si="22"/>
        <v>24168354.012180001</v>
      </c>
      <c r="AI65" s="48">
        <f>'2016CV PREV GA00394601000126'!AK61</f>
        <v>24168354.012180001</v>
      </c>
      <c r="AJ65" s="48">
        <f>'2016CV PREV GA00394601000126'!AL61</f>
        <v>0</v>
      </c>
      <c r="AK65" s="48">
        <f>'2016CV PREV GA00394601000126'!AM61</f>
        <v>0</v>
      </c>
      <c r="AL65" s="48">
        <f>'2016CV PREV GA00394601000126'!AN61</f>
        <v>0</v>
      </c>
      <c r="AM65" s="48">
        <f>'2016CV PREV GA00394601000126'!AO61</f>
        <v>0</v>
      </c>
      <c r="AN65" s="48">
        <f>'2016CV PREV GA00394601000126'!AP61</f>
        <v>39908879.390000001</v>
      </c>
      <c r="AO65" s="48">
        <f>'2016CV PREV GA00394601000126'!AQ61</f>
        <v>0</v>
      </c>
      <c r="AP65" s="48">
        <f>'2016CV PREV GA00394601000126'!AR61</f>
        <v>0</v>
      </c>
      <c r="AQ65" s="48">
        <f>'2016CV PREV GA00394601000126'!AS61</f>
        <v>0</v>
      </c>
      <c r="AR65" s="49">
        <f t="shared" si="23"/>
        <v>89586561.319590002</v>
      </c>
      <c r="AS65" s="49">
        <f t="shared" si="24"/>
        <v>658397.21</v>
      </c>
      <c r="AT65" s="48">
        <f>'2016CV PREV GA00394601000126'!AV61</f>
        <v>175347.36</v>
      </c>
      <c r="AU65" s="48">
        <f>'2016CV PREV GA00394601000126'!AW61</f>
        <v>0</v>
      </c>
      <c r="AV65" s="48">
        <f>'2016CV PREV GA00394601000126'!AX61</f>
        <v>0</v>
      </c>
      <c r="AW65" s="48">
        <f>'2016CV PREV GA00394601000126'!AY61</f>
        <v>0</v>
      </c>
      <c r="AX65" s="48">
        <f>'2016CV PREV GA00394601000126'!AZ61</f>
        <v>483049.85</v>
      </c>
      <c r="AY65" s="48">
        <f>'2016CV PREV GA00394601000126'!BA61</f>
        <v>0</v>
      </c>
      <c r="AZ65" s="49">
        <f t="shared" si="25"/>
        <v>1146806879.23856</v>
      </c>
      <c r="BA65" s="48">
        <f>'2016CV PREV GA00394601000126'!BC61</f>
        <v>588134775.23000002</v>
      </c>
      <c r="BB65" s="48">
        <f>'2016CV PREV GA00394601000126'!BD61</f>
        <v>0</v>
      </c>
      <c r="BC65" s="48">
        <f>'2016CV PREV GA00394601000126'!BE61</f>
        <v>0</v>
      </c>
      <c r="BD65" s="48">
        <f>'2016CV PREV GA00394601000126'!BF61</f>
        <v>0</v>
      </c>
      <c r="BE65" s="48">
        <f>'2016CV PREV GA00394601000126'!BG61</f>
        <v>0</v>
      </c>
      <c r="BF65" s="48">
        <f>'2016CV PREV GA00394601000126'!BH61</f>
        <v>558672104.00855994</v>
      </c>
      <c r="BG65" s="48">
        <f>'2016CV PREV GA00394601000126'!BI61</f>
        <v>0</v>
      </c>
      <c r="BH65" s="48">
        <f>'2016CV PREV GA00394601000126'!BJ61</f>
        <v>0</v>
      </c>
      <c r="BI65" s="48">
        <f>'2016CV PREV GA00394601000126'!BK61</f>
        <v>0</v>
      </c>
      <c r="BJ65" s="49">
        <f t="shared" si="26"/>
        <v>1147465276.44856</v>
      </c>
      <c r="BK65" s="49">
        <f t="shared" si="27"/>
        <v>-1057878715.12897</v>
      </c>
      <c r="BL65" s="49">
        <f>$BO$9+SUMPRODUCT($D$10:D65,$BK$10:BK65)</f>
        <v>1055924198.3924501</v>
      </c>
      <c r="BM65" s="50">
        <f t="shared" si="28"/>
        <v>5.5</v>
      </c>
      <c r="BN65" s="49">
        <f t="shared" si="14"/>
        <v>1158934139.40206</v>
      </c>
      <c r="BO65" s="51">
        <f t="shared" si="29"/>
        <v>21172585231.583302</v>
      </c>
      <c r="BP65" s="89">
        <f t="shared" si="15"/>
        <v>56236187.888670355</v>
      </c>
      <c r="BQ65" s="89">
        <f t="shared" si="16"/>
        <v>3121108427.8212047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2">
        <f t="shared" si="30"/>
        <v>57</v>
      </c>
      <c r="B66" s="72">
        <f t="shared" si="31"/>
        <v>2072</v>
      </c>
      <c r="C66" s="48">
        <f>'2016CV PREV GA00394601000126'!E62</f>
        <v>5.5</v>
      </c>
      <c r="D66" s="49">
        <f t="shared" si="17"/>
        <v>4.7280000000000003E-2</v>
      </c>
      <c r="E66" s="48">
        <f>'2016CV PREV GA00394601000126'!G62</f>
        <v>0</v>
      </c>
      <c r="F66" s="49">
        <f t="shared" si="18"/>
        <v>3537.1</v>
      </c>
      <c r="G66" s="48">
        <f>'2016CV PREV GA00394601000126'!I62</f>
        <v>3537.1</v>
      </c>
      <c r="H66" s="48">
        <f>'2016CV PREV GA00394601000126'!J62</f>
        <v>0</v>
      </c>
      <c r="I66" s="48">
        <f>'2016CV PREV GA00394601000126'!K62</f>
        <v>0</v>
      </c>
      <c r="J66" s="48">
        <f>'2016CV PREV GA00394601000126'!L62</f>
        <v>0</v>
      </c>
      <c r="K66" s="48">
        <f>'2016CV PREV GA00394601000126'!M62</f>
        <v>3856.26</v>
      </c>
      <c r="L66" s="48">
        <f>'2016CV PREV GA00394601000126'!N62</f>
        <v>21713.87</v>
      </c>
      <c r="M66" s="49">
        <f t="shared" si="19"/>
        <v>0</v>
      </c>
      <c r="N66" s="48">
        <f>'2016CV PREV GA00394601000126'!P62</f>
        <v>0</v>
      </c>
      <c r="O66" s="48">
        <f>'2016CV PREV GA00394601000126'!Q62</f>
        <v>0</v>
      </c>
      <c r="P66" s="48">
        <f>'2016CV PREV GA00394601000126'!R62</f>
        <v>0</v>
      </c>
      <c r="Q66" s="48">
        <f>'2016CV PREV GA00394601000126'!S62</f>
        <v>0</v>
      </c>
      <c r="R66" s="48">
        <f>'2016CV PREV GA00394601000126'!T62</f>
        <v>0</v>
      </c>
      <c r="S66" s="48">
        <f>'2016CV PREV GA00394601000126'!U62</f>
        <v>0</v>
      </c>
      <c r="T66" s="48">
        <f>'2016CV PREV GA00394601000126'!V62</f>
        <v>0</v>
      </c>
      <c r="U66" s="49">
        <f t="shared" si="20"/>
        <v>0</v>
      </c>
      <c r="V66" s="48">
        <f>'2016CV PREV GA00394601000126'!X62</f>
        <v>0</v>
      </c>
      <c r="W66" s="48">
        <f>'2016CV PREV GA00394601000126'!Y62</f>
        <v>0</v>
      </c>
      <c r="X66" s="48">
        <f>'2016CV PREV GA00394601000126'!Z62</f>
        <v>0</v>
      </c>
      <c r="Y66" s="48">
        <f>'2016CV PREV GA00394601000126'!AA62</f>
        <v>0</v>
      </c>
      <c r="Z66" s="48">
        <f>'2016CV PREV GA00394601000126'!AB62</f>
        <v>0</v>
      </c>
      <c r="AA66" s="48">
        <f>'2016CV PREV GA00394601000126'!AC62</f>
        <v>0</v>
      </c>
      <c r="AB66" s="48">
        <f>'2016CV PREV GA00394601000126'!AD62</f>
        <v>0</v>
      </c>
      <c r="AC66" s="49">
        <f t="shared" si="21"/>
        <v>22858029.573070001</v>
      </c>
      <c r="AD66" s="48">
        <f>'2016CV PREV GA00394601000126'!AF62</f>
        <v>22858029.573070001</v>
      </c>
      <c r="AE66" s="48">
        <f>'2016CV PREV GA00394601000126'!AG62</f>
        <v>0</v>
      </c>
      <c r="AF66" s="48">
        <f>'2016CV PREV GA00394601000126'!AH62</f>
        <v>0</v>
      </c>
      <c r="AG66" s="48">
        <f>'2016CV PREV GA00394601000126'!AI62</f>
        <v>0</v>
      </c>
      <c r="AH66" s="49">
        <f t="shared" si="22"/>
        <v>23596059.401099999</v>
      </c>
      <c r="AI66" s="48">
        <f>'2016CV PREV GA00394601000126'!AK62</f>
        <v>23596059.401099999</v>
      </c>
      <c r="AJ66" s="48">
        <f>'2016CV PREV GA00394601000126'!AL62</f>
        <v>0</v>
      </c>
      <c r="AK66" s="48">
        <f>'2016CV PREV GA00394601000126'!AM62</f>
        <v>0</v>
      </c>
      <c r="AL66" s="48">
        <f>'2016CV PREV GA00394601000126'!AN62</f>
        <v>0</v>
      </c>
      <c r="AM66" s="48">
        <f>'2016CV PREV GA00394601000126'!AO62</f>
        <v>0</v>
      </c>
      <c r="AN66" s="48">
        <f>'2016CV PREV GA00394601000126'!AP62</f>
        <v>37320041.810000002</v>
      </c>
      <c r="AO66" s="48">
        <f>'2016CV PREV GA00394601000126'!AQ62</f>
        <v>0</v>
      </c>
      <c r="AP66" s="48">
        <f>'2016CV PREV GA00394601000126'!AR62</f>
        <v>0</v>
      </c>
      <c r="AQ66" s="48">
        <f>'2016CV PREV GA00394601000126'!AS62</f>
        <v>0</v>
      </c>
      <c r="AR66" s="49">
        <f t="shared" si="23"/>
        <v>83803238.014170006</v>
      </c>
      <c r="AS66" s="49">
        <f t="shared" si="24"/>
        <v>623961.82999999996</v>
      </c>
      <c r="AT66" s="48">
        <f>'2016CV PREV GA00394601000126'!AV62</f>
        <v>152064.41</v>
      </c>
      <c r="AU66" s="48">
        <f>'2016CV PREV GA00394601000126'!AW62</f>
        <v>0</v>
      </c>
      <c r="AV66" s="48">
        <f>'2016CV PREV GA00394601000126'!AX62</f>
        <v>0</v>
      </c>
      <c r="AW66" s="48">
        <f>'2016CV PREV GA00394601000126'!AY62</f>
        <v>0</v>
      </c>
      <c r="AX66" s="48">
        <f>'2016CV PREV GA00394601000126'!AZ62</f>
        <v>471897.42</v>
      </c>
      <c r="AY66" s="48">
        <f>'2016CV PREV GA00394601000126'!BA62</f>
        <v>0</v>
      </c>
      <c r="AZ66" s="49">
        <f t="shared" si="25"/>
        <v>1072414994.82442</v>
      </c>
      <c r="BA66" s="48">
        <f>'2016CV PREV GA00394601000126'!BC62</f>
        <v>527925018.16000003</v>
      </c>
      <c r="BB66" s="48">
        <f>'2016CV PREV GA00394601000126'!BD62</f>
        <v>0</v>
      </c>
      <c r="BC66" s="48">
        <f>'2016CV PREV GA00394601000126'!BE62</f>
        <v>0</v>
      </c>
      <c r="BD66" s="48">
        <f>'2016CV PREV GA00394601000126'!BF62</f>
        <v>0</v>
      </c>
      <c r="BE66" s="48">
        <f>'2016CV PREV GA00394601000126'!BG62</f>
        <v>0</v>
      </c>
      <c r="BF66" s="48">
        <f>'2016CV PREV GA00394601000126'!BH62</f>
        <v>544489976.66442001</v>
      </c>
      <c r="BG66" s="48">
        <f>'2016CV PREV GA00394601000126'!BI62</f>
        <v>0</v>
      </c>
      <c r="BH66" s="48">
        <f>'2016CV PREV GA00394601000126'!BJ62</f>
        <v>0</v>
      </c>
      <c r="BI66" s="48">
        <f>'2016CV PREV GA00394601000126'!BK62</f>
        <v>0</v>
      </c>
      <c r="BJ66" s="49">
        <f t="shared" si="26"/>
        <v>1073038956.65442</v>
      </c>
      <c r="BK66" s="49">
        <f t="shared" si="27"/>
        <v>-989235718.64024997</v>
      </c>
      <c r="BL66" s="49">
        <f>$BO$9+SUMPRODUCT($D$10:D66,$BK$10:BK66)</f>
        <v>1009153133.615139</v>
      </c>
      <c r="BM66" s="50">
        <f t="shared" si="28"/>
        <v>5.5</v>
      </c>
      <c r="BN66" s="49">
        <f t="shared" si="14"/>
        <v>1164492187.7370801</v>
      </c>
      <c r="BO66" s="51">
        <f t="shared" si="29"/>
        <v>21347841700.680099</v>
      </c>
      <c r="BP66" s="89">
        <f t="shared" si="15"/>
        <v>49845707.103950337</v>
      </c>
      <c r="BQ66" s="89">
        <f t="shared" si="16"/>
        <v>2816282451.3731942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2">
        <f t="shared" si="30"/>
        <v>58</v>
      </c>
      <c r="B67" s="72">
        <f t="shared" si="31"/>
        <v>2073</v>
      </c>
      <c r="C67" s="48">
        <f>'2016CV PREV GA00394601000126'!E63</f>
        <v>5.5</v>
      </c>
      <c r="D67" s="49">
        <f t="shared" si="17"/>
        <v>4.4819999999999999E-2</v>
      </c>
      <c r="E67" s="48">
        <f>'2016CV PREV GA00394601000126'!G63</f>
        <v>0</v>
      </c>
      <c r="F67" s="49">
        <f t="shared" si="18"/>
        <v>2928.41</v>
      </c>
      <c r="G67" s="48">
        <f>'2016CV PREV GA00394601000126'!I63</f>
        <v>2928.41</v>
      </c>
      <c r="H67" s="48">
        <f>'2016CV PREV GA00394601000126'!J63</f>
        <v>0</v>
      </c>
      <c r="I67" s="48">
        <f>'2016CV PREV GA00394601000126'!K63</f>
        <v>0</v>
      </c>
      <c r="J67" s="48">
        <f>'2016CV PREV GA00394601000126'!L63</f>
        <v>0</v>
      </c>
      <c r="K67" s="48">
        <f>'2016CV PREV GA00394601000126'!M63</f>
        <v>3809.62</v>
      </c>
      <c r="L67" s="48">
        <f>'2016CV PREV GA00394601000126'!N63</f>
        <v>20595.96</v>
      </c>
      <c r="M67" s="49">
        <f t="shared" si="19"/>
        <v>0</v>
      </c>
      <c r="N67" s="48">
        <f>'2016CV PREV GA00394601000126'!P63</f>
        <v>0</v>
      </c>
      <c r="O67" s="48">
        <f>'2016CV PREV GA00394601000126'!Q63</f>
        <v>0</v>
      </c>
      <c r="P67" s="48">
        <f>'2016CV PREV GA00394601000126'!R63</f>
        <v>0</v>
      </c>
      <c r="Q67" s="48">
        <f>'2016CV PREV GA00394601000126'!S63</f>
        <v>0</v>
      </c>
      <c r="R67" s="48">
        <f>'2016CV PREV GA00394601000126'!T63</f>
        <v>0</v>
      </c>
      <c r="S67" s="48">
        <f>'2016CV PREV GA00394601000126'!U63</f>
        <v>0</v>
      </c>
      <c r="T67" s="48">
        <f>'2016CV PREV GA00394601000126'!V63</f>
        <v>0</v>
      </c>
      <c r="U67" s="49">
        <f t="shared" si="20"/>
        <v>0</v>
      </c>
      <c r="V67" s="48">
        <f>'2016CV PREV GA00394601000126'!X63</f>
        <v>0</v>
      </c>
      <c r="W67" s="48">
        <f>'2016CV PREV GA00394601000126'!Y63</f>
        <v>0</v>
      </c>
      <c r="X67" s="48">
        <f>'2016CV PREV GA00394601000126'!Z63</f>
        <v>0</v>
      </c>
      <c r="Y67" s="48">
        <f>'2016CV PREV GA00394601000126'!AA63</f>
        <v>0</v>
      </c>
      <c r="Z67" s="48">
        <f>'2016CV PREV GA00394601000126'!AB63</f>
        <v>0</v>
      </c>
      <c r="AA67" s="48">
        <f>'2016CV PREV GA00394601000126'!AC63</f>
        <v>0</v>
      </c>
      <c r="AB67" s="48">
        <f>'2016CV PREV GA00394601000126'!AD63</f>
        <v>0</v>
      </c>
      <c r="AC67" s="49">
        <f t="shared" si="21"/>
        <v>20346473.408259999</v>
      </c>
      <c r="AD67" s="48">
        <f>'2016CV PREV GA00394601000126'!AF63</f>
        <v>20346473.408259999</v>
      </c>
      <c r="AE67" s="48">
        <f>'2016CV PREV GA00394601000126'!AG63</f>
        <v>0</v>
      </c>
      <c r="AF67" s="48">
        <f>'2016CV PREV GA00394601000126'!AH63</f>
        <v>0</v>
      </c>
      <c r="AG67" s="48">
        <f>'2016CV PREV GA00394601000126'!AI63</f>
        <v>0</v>
      </c>
      <c r="AH67" s="49">
        <f t="shared" si="22"/>
        <v>22832187.774190001</v>
      </c>
      <c r="AI67" s="48">
        <f>'2016CV PREV GA00394601000126'!AK63</f>
        <v>22832187.774190001</v>
      </c>
      <c r="AJ67" s="48">
        <f>'2016CV PREV GA00394601000126'!AL63</f>
        <v>0</v>
      </c>
      <c r="AK67" s="48">
        <f>'2016CV PREV GA00394601000126'!AM63</f>
        <v>0</v>
      </c>
      <c r="AL67" s="48">
        <f>'2016CV PREV GA00394601000126'!AN63</f>
        <v>0</v>
      </c>
      <c r="AM67" s="48">
        <f>'2016CV PREV GA00394601000126'!AO63</f>
        <v>0</v>
      </c>
      <c r="AN67" s="48">
        <f>'2016CV PREV GA00394601000126'!AP63</f>
        <v>34674097.530000001</v>
      </c>
      <c r="AO67" s="48">
        <f>'2016CV PREV GA00394601000126'!AQ63</f>
        <v>0</v>
      </c>
      <c r="AP67" s="48">
        <f>'2016CV PREV GA00394601000126'!AR63</f>
        <v>0</v>
      </c>
      <c r="AQ67" s="48">
        <f>'2016CV PREV GA00394601000126'!AS63</f>
        <v>0</v>
      </c>
      <c r="AR67" s="49">
        <f t="shared" si="23"/>
        <v>77880092.702450007</v>
      </c>
      <c r="AS67" s="49">
        <f t="shared" si="24"/>
        <v>591837.86</v>
      </c>
      <c r="AT67" s="48">
        <f>'2016CV PREV GA00394601000126'!AV63</f>
        <v>130897.45</v>
      </c>
      <c r="AU67" s="48">
        <f>'2016CV PREV GA00394601000126'!AW63</f>
        <v>0</v>
      </c>
      <c r="AV67" s="48">
        <f>'2016CV PREV GA00394601000126'!AX63</f>
        <v>0</v>
      </c>
      <c r="AW67" s="48">
        <f>'2016CV PREV GA00394601000126'!AY63</f>
        <v>0</v>
      </c>
      <c r="AX67" s="48">
        <f>'2016CV PREV GA00394601000126'!AZ63</f>
        <v>460940.41</v>
      </c>
      <c r="AY67" s="48">
        <f>'2016CV PREV GA00394601000126'!BA63</f>
        <v>0</v>
      </c>
      <c r="AZ67" s="49">
        <f t="shared" si="25"/>
        <v>996382113.06940997</v>
      </c>
      <c r="BA67" s="48">
        <f>'2016CV PREV GA00394601000126'!BC63</f>
        <v>470258052.86000001</v>
      </c>
      <c r="BB67" s="48">
        <f>'2016CV PREV GA00394601000126'!BD63</f>
        <v>0</v>
      </c>
      <c r="BC67" s="48">
        <f>'2016CV PREV GA00394601000126'!BE63</f>
        <v>0</v>
      </c>
      <c r="BD67" s="48">
        <f>'2016CV PREV GA00394601000126'!BF63</f>
        <v>0</v>
      </c>
      <c r="BE67" s="48">
        <f>'2016CV PREV GA00394601000126'!BG63</f>
        <v>0</v>
      </c>
      <c r="BF67" s="48">
        <f>'2016CV PREV GA00394601000126'!BH63</f>
        <v>526124060.20941001</v>
      </c>
      <c r="BG67" s="48">
        <f>'2016CV PREV GA00394601000126'!BI63</f>
        <v>0</v>
      </c>
      <c r="BH67" s="48">
        <f>'2016CV PREV GA00394601000126'!BJ63</f>
        <v>0</v>
      </c>
      <c r="BI67" s="48">
        <f>'2016CV PREV GA00394601000126'!BK63</f>
        <v>0</v>
      </c>
      <c r="BJ67" s="49">
        <f t="shared" si="26"/>
        <v>996973950.92940998</v>
      </c>
      <c r="BK67" s="49">
        <f t="shared" si="27"/>
        <v>-919093858.22695994</v>
      </c>
      <c r="BL67" s="49">
        <f>$BO$9+SUMPRODUCT($D$10:D67,$BK$10:BK67)</f>
        <v>967959346.88940668</v>
      </c>
      <c r="BM67" s="50">
        <f t="shared" si="28"/>
        <v>5.5</v>
      </c>
      <c r="BN67" s="49">
        <f t="shared" si="14"/>
        <v>1174131293.53741</v>
      </c>
      <c r="BO67" s="51">
        <f t="shared" si="29"/>
        <v>21602879135.990601</v>
      </c>
      <c r="BP67" s="89">
        <f t="shared" si="15"/>
        <v>43897084.457961082</v>
      </c>
      <c r="BQ67" s="89">
        <f t="shared" si="16"/>
        <v>2524082356.3327622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2">
        <f t="shared" si="30"/>
        <v>59</v>
      </c>
      <c r="B68" s="72">
        <f t="shared" si="31"/>
        <v>2074</v>
      </c>
      <c r="C68" s="48">
        <f>'2016CV PREV GA00394601000126'!E64</f>
        <v>5.5</v>
      </c>
      <c r="D68" s="49">
        <f t="shared" si="17"/>
        <v>4.2479999999999997E-2</v>
      </c>
      <c r="E68" s="48">
        <f>'2016CV PREV GA00394601000126'!G64</f>
        <v>0</v>
      </c>
      <c r="F68" s="49">
        <f t="shared" si="18"/>
        <v>2393.0300000000002</v>
      </c>
      <c r="G68" s="48">
        <f>'2016CV PREV GA00394601000126'!I64</f>
        <v>2393.0300000000002</v>
      </c>
      <c r="H68" s="48">
        <f>'2016CV PREV GA00394601000126'!J64</f>
        <v>0</v>
      </c>
      <c r="I68" s="48">
        <f>'2016CV PREV GA00394601000126'!K64</f>
        <v>0</v>
      </c>
      <c r="J68" s="48">
        <f>'2016CV PREV GA00394601000126'!L64</f>
        <v>0</v>
      </c>
      <c r="K68" s="48">
        <f>'2016CV PREV GA00394601000126'!M64</f>
        <v>3764.89</v>
      </c>
      <c r="L68" s="48">
        <f>'2016CV PREV GA00394601000126'!N64</f>
        <v>19555.41</v>
      </c>
      <c r="M68" s="49">
        <f t="shared" si="19"/>
        <v>0</v>
      </c>
      <c r="N68" s="48">
        <f>'2016CV PREV GA00394601000126'!P64</f>
        <v>0</v>
      </c>
      <c r="O68" s="48">
        <f>'2016CV PREV GA00394601000126'!Q64</f>
        <v>0</v>
      </c>
      <c r="P68" s="48">
        <f>'2016CV PREV GA00394601000126'!R64</f>
        <v>0</v>
      </c>
      <c r="Q68" s="48">
        <f>'2016CV PREV GA00394601000126'!S64</f>
        <v>0</v>
      </c>
      <c r="R68" s="48">
        <f>'2016CV PREV GA00394601000126'!T64</f>
        <v>0</v>
      </c>
      <c r="S68" s="48">
        <f>'2016CV PREV GA00394601000126'!U64</f>
        <v>0</v>
      </c>
      <c r="T68" s="48">
        <f>'2016CV PREV GA00394601000126'!V64</f>
        <v>0</v>
      </c>
      <c r="U68" s="49">
        <f t="shared" si="20"/>
        <v>0</v>
      </c>
      <c r="V68" s="48">
        <f>'2016CV PREV GA00394601000126'!X64</f>
        <v>0</v>
      </c>
      <c r="W68" s="48">
        <f>'2016CV PREV GA00394601000126'!Y64</f>
        <v>0</v>
      </c>
      <c r="X68" s="48">
        <f>'2016CV PREV GA00394601000126'!Z64</f>
        <v>0</v>
      </c>
      <c r="Y68" s="48">
        <f>'2016CV PREV GA00394601000126'!AA64</f>
        <v>0</v>
      </c>
      <c r="Z68" s="48">
        <f>'2016CV PREV GA00394601000126'!AB64</f>
        <v>0</v>
      </c>
      <c r="AA68" s="48">
        <f>'2016CV PREV GA00394601000126'!AC64</f>
        <v>0</v>
      </c>
      <c r="AB68" s="48">
        <f>'2016CV PREV GA00394601000126'!AD64</f>
        <v>0</v>
      </c>
      <c r="AC68" s="49">
        <f t="shared" si="21"/>
        <v>17961253.998360001</v>
      </c>
      <c r="AD68" s="48">
        <f>'2016CV PREV GA00394601000126'!AF64</f>
        <v>17961253.998360001</v>
      </c>
      <c r="AE68" s="48">
        <f>'2016CV PREV GA00394601000126'!AG64</f>
        <v>0</v>
      </c>
      <c r="AF68" s="48">
        <f>'2016CV PREV GA00394601000126'!AH64</f>
        <v>0</v>
      </c>
      <c r="AG68" s="48">
        <f>'2016CV PREV GA00394601000126'!AI64</f>
        <v>0</v>
      </c>
      <c r="AH68" s="49">
        <f t="shared" si="22"/>
        <v>21887261.411619999</v>
      </c>
      <c r="AI68" s="48">
        <f>'2016CV PREV GA00394601000126'!AK64</f>
        <v>21887261.411619999</v>
      </c>
      <c r="AJ68" s="48">
        <f>'2016CV PREV GA00394601000126'!AL64</f>
        <v>0</v>
      </c>
      <c r="AK68" s="48">
        <f>'2016CV PREV GA00394601000126'!AM64</f>
        <v>0</v>
      </c>
      <c r="AL68" s="48">
        <f>'2016CV PREV GA00394601000126'!AN64</f>
        <v>0</v>
      </c>
      <c r="AM68" s="48">
        <f>'2016CV PREV GA00394601000126'!AO64</f>
        <v>0</v>
      </c>
      <c r="AN68" s="48">
        <f>'2016CV PREV GA00394601000126'!AP64</f>
        <v>31992903.170000002</v>
      </c>
      <c r="AO68" s="48">
        <f>'2016CV PREV GA00394601000126'!AQ64</f>
        <v>0</v>
      </c>
      <c r="AP68" s="48">
        <f>'2016CV PREV GA00394601000126'!AR64</f>
        <v>0</v>
      </c>
      <c r="AQ68" s="48">
        <f>'2016CV PREV GA00394601000126'!AS64</f>
        <v>0</v>
      </c>
      <c r="AR68" s="49">
        <f t="shared" si="23"/>
        <v>71867131.909979999</v>
      </c>
      <c r="AS68" s="49">
        <f t="shared" si="24"/>
        <v>561937.14</v>
      </c>
      <c r="AT68" s="48">
        <f>'2016CV PREV GA00394601000126'!AV64</f>
        <v>111825.29</v>
      </c>
      <c r="AU68" s="48">
        <f>'2016CV PREV GA00394601000126'!AW64</f>
        <v>0</v>
      </c>
      <c r="AV68" s="48">
        <f>'2016CV PREV GA00394601000126'!AX64</f>
        <v>0</v>
      </c>
      <c r="AW68" s="48">
        <f>'2016CV PREV GA00394601000126'!AY64</f>
        <v>0</v>
      </c>
      <c r="AX68" s="48">
        <f>'2016CV PREV GA00394601000126'!AZ64</f>
        <v>450111.85</v>
      </c>
      <c r="AY68" s="48">
        <f>'2016CV PREV GA00394601000126'!BA64</f>
        <v>0</v>
      </c>
      <c r="AZ68" s="49">
        <f t="shared" si="25"/>
        <v>919336298.17701006</v>
      </c>
      <c r="BA68" s="48">
        <f>'2016CV PREV GA00394601000126'!BC64</f>
        <v>415516606.74000001</v>
      </c>
      <c r="BB68" s="48">
        <f>'2016CV PREV GA00394601000126'!BD64</f>
        <v>0</v>
      </c>
      <c r="BC68" s="48">
        <f>'2016CV PREV GA00394601000126'!BE64</f>
        <v>0</v>
      </c>
      <c r="BD68" s="48">
        <f>'2016CV PREV GA00394601000126'!BF64</f>
        <v>0</v>
      </c>
      <c r="BE68" s="48">
        <f>'2016CV PREV GA00394601000126'!BG64</f>
        <v>0</v>
      </c>
      <c r="BF68" s="48">
        <f>'2016CV PREV GA00394601000126'!BH64</f>
        <v>503819691.43700999</v>
      </c>
      <c r="BG68" s="48">
        <f>'2016CV PREV GA00394601000126'!BI64</f>
        <v>0</v>
      </c>
      <c r="BH68" s="48">
        <f>'2016CV PREV GA00394601000126'!BJ64</f>
        <v>0</v>
      </c>
      <c r="BI68" s="48">
        <f>'2016CV PREV GA00394601000126'!BK64</f>
        <v>0</v>
      </c>
      <c r="BJ68" s="49">
        <f t="shared" si="26"/>
        <v>919898235.31701005</v>
      </c>
      <c r="BK68" s="49">
        <f t="shared" si="27"/>
        <v>-848031103.40702999</v>
      </c>
      <c r="BL68" s="49">
        <f>$BO$9+SUMPRODUCT($D$10:D68,$BK$10:BK68)</f>
        <v>931934985.61667609</v>
      </c>
      <c r="BM68" s="50">
        <f t="shared" si="28"/>
        <v>5.5</v>
      </c>
      <c r="BN68" s="49">
        <f t="shared" si="14"/>
        <v>1188158352.47948</v>
      </c>
      <c r="BO68" s="51">
        <f t="shared" si="29"/>
        <v>21943006385.063099</v>
      </c>
      <c r="BP68" s="89">
        <f t="shared" si="15"/>
        <v>38391517.748038992</v>
      </c>
      <c r="BQ68" s="89">
        <f t="shared" si="16"/>
        <v>2245903788.2602811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2">
        <f t="shared" si="30"/>
        <v>60</v>
      </c>
      <c r="B69" s="72">
        <f t="shared" si="31"/>
        <v>2075</v>
      </c>
      <c r="C69" s="48">
        <f>'2016CV PREV GA00394601000126'!E65</f>
        <v>5.5</v>
      </c>
      <c r="D69" s="49">
        <f t="shared" si="17"/>
        <v>4.027E-2</v>
      </c>
      <c r="E69" s="48">
        <f>'2016CV PREV GA00394601000126'!G65</f>
        <v>0</v>
      </c>
      <c r="F69" s="49">
        <f t="shared" si="18"/>
        <v>1929.52</v>
      </c>
      <c r="G69" s="48">
        <f>'2016CV PREV GA00394601000126'!I65</f>
        <v>1929.52</v>
      </c>
      <c r="H69" s="48">
        <f>'2016CV PREV GA00394601000126'!J65</f>
        <v>0</v>
      </c>
      <c r="I69" s="48">
        <f>'2016CV PREV GA00394601000126'!K65</f>
        <v>0</v>
      </c>
      <c r="J69" s="48">
        <f>'2016CV PREV GA00394601000126'!L65</f>
        <v>0</v>
      </c>
      <c r="K69" s="48">
        <f>'2016CV PREV GA00394601000126'!M65</f>
        <v>3720.82</v>
      </c>
      <c r="L69" s="48">
        <f>'2016CV PREV GA00394601000126'!N65</f>
        <v>18588.02</v>
      </c>
      <c r="M69" s="49">
        <f t="shared" si="19"/>
        <v>0</v>
      </c>
      <c r="N69" s="48">
        <f>'2016CV PREV GA00394601000126'!P65</f>
        <v>0</v>
      </c>
      <c r="O69" s="48">
        <f>'2016CV PREV GA00394601000126'!Q65</f>
        <v>0</v>
      </c>
      <c r="P69" s="48">
        <f>'2016CV PREV GA00394601000126'!R65</f>
        <v>0</v>
      </c>
      <c r="Q69" s="48">
        <f>'2016CV PREV GA00394601000126'!S65</f>
        <v>0</v>
      </c>
      <c r="R69" s="48">
        <f>'2016CV PREV GA00394601000126'!T65</f>
        <v>0</v>
      </c>
      <c r="S69" s="48">
        <f>'2016CV PREV GA00394601000126'!U65</f>
        <v>0</v>
      </c>
      <c r="T69" s="48">
        <f>'2016CV PREV GA00394601000126'!V65</f>
        <v>0</v>
      </c>
      <c r="U69" s="49">
        <f t="shared" si="20"/>
        <v>0</v>
      </c>
      <c r="V69" s="48">
        <f>'2016CV PREV GA00394601000126'!X65</f>
        <v>0</v>
      </c>
      <c r="W69" s="48">
        <f>'2016CV PREV GA00394601000126'!Y65</f>
        <v>0</v>
      </c>
      <c r="X69" s="48">
        <f>'2016CV PREV GA00394601000126'!Z65</f>
        <v>0</v>
      </c>
      <c r="Y69" s="48">
        <f>'2016CV PREV GA00394601000126'!AA65</f>
        <v>0</v>
      </c>
      <c r="Z69" s="48">
        <f>'2016CV PREV GA00394601000126'!AB65</f>
        <v>0</v>
      </c>
      <c r="AA69" s="48">
        <f>'2016CV PREV GA00394601000126'!AC65</f>
        <v>0</v>
      </c>
      <c r="AB69" s="48">
        <f>'2016CV PREV GA00394601000126'!AD65</f>
        <v>0</v>
      </c>
      <c r="AC69" s="49">
        <f t="shared" si="21"/>
        <v>15717868.93506</v>
      </c>
      <c r="AD69" s="48">
        <f>'2016CV PREV GA00394601000126'!AF65</f>
        <v>15717868.93506</v>
      </c>
      <c r="AE69" s="48">
        <f>'2016CV PREV GA00394601000126'!AG65</f>
        <v>0</v>
      </c>
      <c r="AF69" s="48">
        <f>'2016CV PREV GA00394601000126'!AH65</f>
        <v>0</v>
      </c>
      <c r="AG69" s="48">
        <f>'2016CV PREV GA00394601000126'!AI65</f>
        <v>0</v>
      </c>
      <c r="AH69" s="49">
        <f t="shared" si="22"/>
        <v>20777178.944929998</v>
      </c>
      <c r="AI69" s="48">
        <f>'2016CV PREV GA00394601000126'!AK65</f>
        <v>20777178.944929998</v>
      </c>
      <c r="AJ69" s="48">
        <f>'2016CV PREV GA00394601000126'!AL65</f>
        <v>0</v>
      </c>
      <c r="AK69" s="48">
        <f>'2016CV PREV GA00394601000126'!AM65</f>
        <v>0</v>
      </c>
      <c r="AL69" s="48">
        <f>'2016CV PREV GA00394601000126'!AN65</f>
        <v>0</v>
      </c>
      <c r="AM69" s="48">
        <f>'2016CV PREV GA00394601000126'!AO65</f>
        <v>0</v>
      </c>
      <c r="AN69" s="48">
        <f>'2016CV PREV GA00394601000126'!AP65</f>
        <v>29300589.98</v>
      </c>
      <c r="AO69" s="48">
        <f>'2016CV PREV GA00394601000126'!AQ65</f>
        <v>0</v>
      </c>
      <c r="AP69" s="48">
        <f>'2016CV PREV GA00394601000126'!AR65</f>
        <v>0</v>
      </c>
      <c r="AQ69" s="48">
        <f>'2016CV PREV GA00394601000126'!AS65</f>
        <v>0</v>
      </c>
      <c r="AR69" s="49">
        <f t="shared" si="23"/>
        <v>65819876.21999</v>
      </c>
      <c r="AS69" s="49">
        <f t="shared" si="24"/>
        <v>534138.56999999995</v>
      </c>
      <c r="AT69" s="48">
        <f>'2016CV PREV GA00394601000126'!AV65</f>
        <v>94795.18</v>
      </c>
      <c r="AU69" s="48">
        <f>'2016CV PREV GA00394601000126'!AW65</f>
        <v>0</v>
      </c>
      <c r="AV69" s="48">
        <f>'2016CV PREV GA00394601000126'!AX65</f>
        <v>0</v>
      </c>
      <c r="AW69" s="48">
        <f>'2016CV PREV GA00394601000126'!AY65</f>
        <v>0</v>
      </c>
      <c r="AX69" s="48">
        <f>'2016CV PREV GA00394601000126'!AZ65</f>
        <v>439343.39</v>
      </c>
      <c r="AY69" s="48">
        <f>'2016CV PREV GA00394601000126'!BA65</f>
        <v>0</v>
      </c>
      <c r="AZ69" s="49">
        <f t="shared" si="25"/>
        <v>841970976.56017995</v>
      </c>
      <c r="BA69" s="48">
        <f>'2016CV PREV GA00394601000126'!BC65</f>
        <v>364036232.95999998</v>
      </c>
      <c r="BB69" s="48">
        <f>'2016CV PREV GA00394601000126'!BD65</f>
        <v>0</v>
      </c>
      <c r="BC69" s="48">
        <f>'2016CV PREV GA00394601000126'!BE65</f>
        <v>0</v>
      </c>
      <c r="BD69" s="48">
        <f>'2016CV PREV GA00394601000126'!BF65</f>
        <v>0</v>
      </c>
      <c r="BE69" s="48">
        <f>'2016CV PREV GA00394601000126'!BG65</f>
        <v>0</v>
      </c>
      <c r="BF69" s="48">
        <f>'2016CV PREV GA00394601000126'!BH65</f>
        <v>477934743.60017997</v>
      </c>
      <c r="BG69" s="48">
        <f>'2016CV PREV GA00394601000126'!BI65</f>
        <v>0</v>
      </c>
      <c r="BH69" s="48">
        <f>'2016CV PREV GA00394601000126'!BJ65</f>
        <v>0</v>
      </c>
      <c r="BI69" s="48">
        <f>'2016CV PREV GA00394601000126'!BK65</f>
        <v>0</v>
      </c>
      <c r="BJ69" s="49">
        <f t="shared" si="26"/>
        <v>842505115.13018</v>
      </c>
      <c r="BK69" s="49">
        <f t="shared" si="27"/>
        <v>-776685238.91018999</v>
      </c>
      <c r="BL69" s="49">
        <f>$BO$9+SUMPRODUCT($D$10:D69,$BK$10:BK69)</f>
        <v>900657871.04576278</v>
      </c>
      <c r="BM69" s="50">
        <f t="shared" si="28"/>
        <v>5.5</v>
      </c>
      <c r="BN69" s="49">
        <f t="shared" si="14"/>
        <v>1206865351.1784699</v>
      </c>
      <c r="BO69" s="51">
        <f t="shared" si="29"/>
        <v>22373186497.331402</v>
      </c>
      <c r="BP69" s="89">
        <f t="shared" si="15"/>
        <v>33328523.446769085</v>
      </c>
      <c r="BQ69" s="89">
        <f t="shared" si="16"/>
        <v>1983047145.0827606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2">
        <f t="shared" si="30"/>
        <v>61</v>
      </c>
      <c r="B70" s="72">
        <f t="shared" si="31"/>
        <v>2076</v>
      </c>
      <c r="C70" s="48">
        <f>'2016CV PREV GA00394601000126'!E66</f>
        <v>5.5</v>
      </c>
      <c r="D70" s="49">
        <f t="shared" si="17"/>
        <v>3.8170000000000003E-2</v>
      </c>
      <c r="E70" s="48">
        <f>'2016CV PREV GA00394601000126'!G66</f>
        <v>0</v>
      </c>
      <c r="F70" s="49">
        <f t="shared" si="18"/>
        <v>1533.92</v>
      </c>
      <c r="G70" s="48">
        <f>'2016CV PREV GA00394601000126'!I66</f>
        <v>1533.92</v>
      </c>
      <c r="H70" s="48">
        <f>'2016CV PREV GA00394601000126'!J66</f>
        <v>0</v>
      </c>
      <c r="I70" s="48">
        <f>'2016CV PREV GA00394601000126'!K66</f>
        <v>0</v>
      </c>
      <c r="J70" s="48">
        <f>'2016CV PREV GA00394601000126'!L66</f>
        <v>0</v>
      </c>
      <c r="K70" s="48">
        <f>'2016CV PREV GA00394601000126'!M66</f>
        <v>3676.27</v>
      </c>
      <c r="L70" s="48">
        <f>'2016CV PREV GA00394601000126'!N66</f>
        <v>17688.259999999998</v>
      </c>
      <c r="M70" s="49">
        <f t="shared" si="19"/>
        <v>0</v>
      </c>
      <c r="N70" s="48">
        <f>'2016CV PREV GA00394601000126'!P66</f>
        <v>0</v>
      </c>
      <c r="O70" s="48">
        <f>'2016CV PREV GA00394601000126'!Q66</f>
        <v>0</v>
      </c>
      <c r="P70" s="48">
        <f>'2016CV PREV GA00394601000126'!R66</f>
        <v>0</v>
      </c>
      <c r="Q70" s="48">
        <f>'2016CV PREV GA00394601000126'!S66</f>
        <v>0</v>
      </c>
      <c r="R70" s="48">
        <f>'2016CV PREV GA00394601000126'!T66</f>
        <v>0</v>
      </c>
      <c r="S70" s="48">
        <f>'2016CV PREV GA00394601000126'!U66</f>
        <v>0</v>
      </c>
      <c r="T70" s="48">
        <f>'2016CV PREV GA00394601000126'!V66</f>
        <v>0</v>
      </c>
      <c r="U70" s="49">
        <f t="shared" si="20"/>
        <v>0</v>
      </c>
      <c r="V70" s="48">
        <f>'2016CV PREV GA00394601000126'!X66</f>
        <v>0</v>
      </c>
      <c r="W70" s="48">
        <f>'2016CV PREV GA00394601000126'!Y66</f>
        <v>0</v>
      </c>
      <c r="X70" s="48">
        <f>'2016CV PREV GA00394601000126'!Z66</f>
        <v>0</v>
      </c>
      <c r="Y70" s="48">
        <f>'2016CV PREV GA00394601000126'!AA66</f>
        <v>0</v>
      </c>
      <c r="Z70" s="48">
        <f>'2016CV PREV GA00394601000126'!AB66</f>
        <v>0</v>
      </c>
      <c r="AA70" s="48">
        <f>'2016CV PREV GA00394601000126'!AC66</f>
        <v>0</v>
      </c>
      <c r="AB70" s="48">
        <f>'2016CV PREV GA00394601000126'!AD66</f>
        <v>0</v>
      </c>
      <c r="AC70" s="49">
        <f t="shared" si="21"/>
        <v>13629167.42664</v>
      </c>
      <c r="AD70" s="48">
        <f>'2016CV PREV GA00394601000126'!AF66</f>
        <v>13629167.42664</v>
      </c>
      <c r="AE70" s="48">
        <f>'2016CV PREV GA00394601000126'!AG66</f>
        <v>0</v>
      </c>
      <c r="AF70" s="48">
        <f>'2016CV PREV GA00394601000126'!AH66</f>
        <v>0</v>
      </c>
      <c r="AG70" s="48">
        <f>'2016CV PREV GA00394601000126'!AI66</f>
        <v>0</v>
      </c>
      <c r="AH70" s="49">
        <f t="shared" si="22"/>
        <v>19522887.11499</v>
      </c>
      <c r="AI70" s="48">
        <f>'2016CV PREV GA00394601000126'!AK66</f>
        <v>19522887.11499</v>
      </c>
      <c r="AJ70" s="48">
        <f>'2016CV PREV GA00394601000126'!AL66</f>
        <v>0</v>
      </c>
      <c r="AK70" s="48">
        <f>'2016CV PREV GA00394601000126'!AM66</f>
        <v>0</v>
      </c>
      <c r="AL70" s="48">
        <f>'2016CV PREV GA00394601000126'!AN66</f>
        <v>0</v>
      </c>
      <c r="AM70" s="48">
        <f>'2016CV PREV GA00394601000126'!AO66</f>
        <v>0</v>
      </c>
      <c r="AN70" s="48">
        <f>'2016CV PREV GA00394601000126'!AP66</f>
        <v>26622947.170000002</v>
      </c>
      <c r="AO70" s="48">
        <f>'2016CV PREV GA00394601000126'!AQ66</f>
        <v>0</v>
      </c>
      <c r="AP70" s="48">
        <f>'2016CV PREV GA00394601000126'!AR66</f>
        <v>0</v>
      </c>
      <c r="AQ70" s="48">
        <f>'2016CV PREV GA00394601000126'!AS66</f>
        <v>0</v>
      </c>
      <c r="AR70" s="49">
        <f t="shared" si="23"/>
        <v>59797900.161629997</v>
      </c>
      <c r="AS70" s="49">
        <f t="shared" si="24"/>
        <v>508283.28</v>
      </c>
      <c r="AT70" s="48">
        <f>'2016CV PREV GA00394601000126'!AV66</f>
        <v>79716.06</v>
      </c>
      <c r="AU70" s="48">
        <f>'2016CV PREV GA00394601000126'!AW66</f>
        <v>0</v>
      </c>
      <c r="AV70" s="48">
        <f>'2016CV PREV GA00394601000126'!AX66</f>
        <v>0</v>
      </c>
      <c r="AW70" s="48">
        <f>'2016CV PREV GA00394601000126'!AY66</f>
        <v>0</v>
      </c>
      <c r="AX70" s="48">
        <f>'2016CV PREV GA00394601000126'!AZ66</f>
        <v>428567.22</v>
      </c>
      <c r="AY70" s="48">
        <f>'2016CV PREV GA00394601000126'!BA66</f>
        <v>0</v>
      </c>
      <c r="AZ70" s="49">
        <f t="shared" si="25"/>
        <v>765027217.76275003</v>
      </c>
      <c r="BA70" s="48">
        <f>'2016CV PREV GA00394601000126'!BC66</f>
        <v>316094539.17000002</v>
      </c>
      <c r="BB70" s="48">
        <f>'2016CV PREV GA00394601000126'!BD66</f>
        <v>0</v>
      </c>
      <c r="BC70" s="48">
        <f>'2016CV PREV GA00394601000126'!BE66</f>
        <v>0</v>
      </c>
      <c r="BD70" s="48">
        <f>'2016CV PREV GA00394601000126'!BF66</f>
        <v>0</v>
      </c>
      <c r="BE70" s="48">
        <f>'2016CV PREV GA00394601000126'!BG66</f>
        <v>0</v>
      </c>
      <c r="BF70" s="48">
        <f>'2016CV PREV GA00394601000126'!BH66</f>
        <v>448932678.59275001</v>
      </c>
      <c r="BG70" s="48">
        <f>'2016CV PREV GA00394601000126'!BI66</f>
        <v>0</v>
      </c>
      <c r="BH70" s="48">
        <f>'2016CV PREV GA00394601000126'!BJ66</f>
        <v>0</v>
      </c>
      <c r="BI70" s="48">
        <f>'2016CV PREV GA00394601000126'!BK66</f>
        <v>0</v>
      </c>
      <c r="BJ70" s="49">
        <f t="shared" si="26"/>
        <v>765535501.04275</v>
      </c>
      <c r="BK70" s="49">
        <f t="shared" si="27"/>
        <v>-705737600.88111997</v>
      </c>
      <c r="BL70" s="49">
        <f>$BO$9+SUMPRODUCT($D$10:D70,$BK$10:BK70)</f>
        <v>873719866.82013035</v>
      </c>
      <c r="BM70" s="50">
        <f t="shared" si="28"/>
        <v>5.5</v>
      </c>
      <c r="BN70" s="49">
        <f t="shared" si="14"/>
        <v>1230525257.35323</v>
      </c>
      <c r="BO70" s="51">
        <f t="shared" si="29"/>
        <v>22897974153.803501</v>
      </c>
      <c r="BP70" s="89">
        <f t="shared" si="15"/>
        <v>28705269.082391873</v>
      </c>
      <c r="BQ70" s="89">
        <f t="shared" si="16"/>
        <v>1736668779.4847083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2">
        <f t="shared" si="30"/>
        <v>62</v>
      </c>
      <c r="B71" s="72">
        <f t="shared" si="31"/>
        <v>2077</v>
      </c>
      <c r="C71" s="48">
        <f>'2016CV PREV GA00394601000126'!E67</f>
        <v>5.5</v>
      </c>
      <c r="D71" s="49">
        <f t="shared" si="17"/>
        <v>3.6179999999999997E-2</v>
      </c>
      <c r="E71" s="48">
        <f>'2016CV PREV GA00394601000126'!G67</f>
        <v>0</v>
      </c>
      <c r="F71" s="49">
        <f t="shared" si="18"/>
        <v>1200.8399999999999</v>
      </c>
      <c r="G71" s="48">
        <f>'2016CV PREV GA00394601000126'!I67</f>
        <v>1200.8399999999999</v>
      </c>
      <c r="H71" s="48">
        <f>'2016CV PREV GA00394601000126'!J67</f>
        <v>0</v>
      </c>
      <c r="I71" s="48">
        <f>'2016CV PREV GA00394601000126'!K67</f>
        <v>0</v>
      </c>
      <c r="J71" s="48">
        <f>'2016CV PREV GA00394601000126'!L67</f>
        <v>0</v>
      </c>
      <c r="K71" s="48">
        <f>'2016CV PREV GA00394601000126'!M67</f>
        <v>3630.2</v>
      </c>
      <c r="L71" s="48">
        <f>'2016CV PREV GA00394601000126'!N67</f>
        <v>16849.77</v>
      </c>
      <c r="M71" s="49">
        <f t="shared" si="19"/>
        <v>0</v>
      </c>
      <c r="N71" s="48">
        <f>'2016CV PREV GA00394601000126'!P67</f>
        <v>0</v>
      </c>
      <c r="O71" s="48">
        <f>'2016CV PREV GA00394601000126'!Q67</f>
        <v>0</v>
      </c>
      <c r="P71" s="48">
        <f>'2016CV PREV GA00394601000126'!R67</f>
        <v>0</v>
      </c>
      <c r="Q71" s="48">
        <f>'2016CV PREV GA00394601000126'!S67</f>
        <v>0</v>
      </c>
      <c r="R71" s="48">
        <f>'2016CV PREV GA00394601000126'!T67</f>
        <v>0</v>
      </c>
      <c r="S71" s="48">
        <f>'2016CV PREV GA00394601000126'!U67</f>
        <v>0</v>
      </c>
      <c r="T71" s="48">
        <f>'2016CV PREV GA00394601000126'!V67</f>
        <v>0</v>
      </c>
      <c r="U71" s="49">
        <f t="shared" si="20"/>
        <v>0</v>
      </c>
      <c r="V71" s="48">
        <f>'2016CV PREV GA00394601000126'!X67</f>
        <v>0</v>
      </c>
      <c r="W71" s="48">
        <f>'2016CV PREV GA00394601000126'!Y67</f>
        <v>0</v>
      </c>
      <c r="X71" s="48">
        <f>'2016CV PREV GA00394601000126'!Z67</f>
        <v>0</v>
      </c>
      <c r="Y71" s="48">
        <f>'2016CV PREV GA00394601000126'!AA67</f>
        <v>0</v>
      </c>
      <c r="Z71" s="48">
        <f>'2016CV PREV GA00394601000126'!AB67</f>
        <v>0</v>
      </c>
      <c r="AA71" s="48">
        <f>'2016CV PREV GA00394601000126'!AC67</f>
        <v>0</v>
      </c>
      <c r="AB71" s="48">
        <f>'2016CV PREV GA00394601000126'!AD67</f>
        <v>0</v>
      </c>
      <c r="AC71" s="49">
        <f t="shared" si="21"/>
        <v>11704924.2936</v>
      </c>
      <c r="AD71" s="48">
        <f>'2016CV PREV GA00394601000126'!AF67</f>
        <v>11704924.2936</v>
      </c>
      <c r="AE71" s="48">
        <f>'2016CV PREV GA00394601000126'!AG67</f>
        <v>0</v>
      </c>
      <c r="AF71" s="48">
        <f>'2016CV PREV GA00394601000126'!AH67</f>
        <v>0</v>
      </c>
      <c r="AG71" s="48">
        <f>'2016CV PREV GA00394601000126'!AI67</f>
        <v>0</v>
      </c>
      <c r="AH71" s="49">
        <f t="shared" si="22"/>
        <v>18149719.573789999</v>
      </c>
      <c r="AI71" s="48">
        <f>'2016CV PREV GA00394601000126'!AK67</f>
        <v>18149719.573789999</v>
      </c>
      <c r="AJ71" s="48">
        <f>'2016CV PREV GA00394601000126'!AL67</f>
        <v>0</v>
      </c>
      <c r="AK71" s="48">
        <f>'2016CV PREV GA00394601000126'!AM67</f>
        <v>0</v>
      </c>
      <c r="AL71" s="48">
        <f>'2016CV PREV GA00394601000126'!AN67</f>
        <v>0</v>
      </c>
      <c r="AM71" s="48">
        <f>'2016CV PREV GA00394601000126'!AO67</f>
        <v>0</v>
      </c>
      <c r="AN71" s="48">
        <f>'2016CV PREV GA00394601000126'!AP67</f>
        <v>23986639.460000001</v>
      </c>
      <c r="AO71" s="48">
        <f>'2016CV PREV GA00394601000126'!AQ67</f>
        <v>0</v>
      </c>
      <c r="AP71" s="48">
        <f>'2016CV PREV GA00394601000126'!AR67</f>
        <v>0</v>
      </c>
      <c r="AQ71" s="48">
        <f>'2016CV PREV GA00394601000126'!AS67</f>
        <v>0</v>
      </c>
      <c r="AR71" s="49">
        <f t="shared" si="23"/>
        <v>53862964.137390003</v>
      </c>
      <c r="AS71" s="49">
        <f t="shared" si="24"/>
        <v>484188.83</v>
      </c>
      <c r="AT71" s="48">
        <f>'2016CV PREV GA00394601000126'!AV67</f>
        <v>66473.34</v>
      </c>
      <c r="AU71" s="48">
        <f>'2016CV PREV GA00394601000126'!AW67</f>
        <v>0</v>
      </c>
      <c r="AV71" s="48">
        <f>'2016CV PREV GA00394601000126'!AX67</f>
        <v>0</v>
      </c>
      <c r="AW71" s="48">
        <f>'2016CV PREV GA00394601000126'!AY67</f>
        <v>0</v>
      </c>
      <c r="AX71" s="48">
        <f>'2016CV PREV GA00394601000126'!AZ67</f>
        <v>417715.49</v>
      </c>
      <c r="AY71" s="48">
        <f>'2016CV PREV GA00394601000126'!BA67</f>
        <v>0</v>
      </c>
      <c r="AZ71" s="49">
        <f t="shared" si="25"/>
        <v>689271248.93107998</v>
      </c>
      <c r="BA71" s="48">
        <f>'2016CV PREV GA00394601000126'!BC67</f>
        <v>271902324.66000003</v>
      </c>
      <c r="BB71" s="48">
        <f>'2016CV PREV GA00394601000126'!BD67</f>
        <v>0</v>
      </c>
      <c r="BC71" s="48">
        <f>'2016CV PREV GA00394601000126'!BE67</f>
        <v>0</v>
      </c>
      <c r="BD71" s="48">
        <f>'2016CV PREV GA00394601000126'!BF67</f>
        <v>0</v>
      </c>
      <c r="BE71" s="48">
        <f>'2016CV PREV GA00394601000126'!BG67</f>
        <v>0</v>
      </c>
      <c r="BF71" s="48">
        <f>'2016CV PREV GA00394601000126'!BH67</f>
        <v>417368924.27108002</v>
      </c>
      <c r="BG71" s="48">
        <f>'2016CV PREV GA00394601000126'!BI67</f>
        <v>0</v>
      </c>
      <c r="BH71" s="48">
        <f>'2016CV PREV GA00394601000126'!BJ67</f>
        <v>0</v>
      </c>
      <c r="BI71" s="48">
        <f>'2016CV PREV GA00394601000126'!BK67</f>
        <v>0</v>
      </c>
      <c r="BJ71" s="49">
        <f t="shared" si="26"/>
        <v>689755437.76108003</v>
      </c>
      <c r="BK71" s="49">
        <f t="shared" si="27"/>
        <v>-635892473.62369001</v>
      </c>
      <c r="BL71" s="49">
        <f>$BO$9+SUMPRODUCT($D$10:D71,$BK$10:BK71)</f>
        <v>850713277.12442517</v>
      </c>
      <c r="BM71" s="50">
        <f t="shared" si="28"/>
        <v>5.5</v>
      </c>
      <c r="BN71" s="49">
        <f t="shared" si="14"/>
        <v>1259388578.4591899</v>
      </c>
      <c r="BO71" s="51">
        <f t="shared" si="29"/>
        <v>23521470258.639</v>
      </c>
      <c r="BP71" s="89">
        <f t="shared" si="15"/>
        <v>24515976.926974967</v>
      </c>
      <c r="BQ71" s="89">
        <f t="shared" si="16"/>
        <v>1507732581.0089605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2">
        <f t="shared" si="30"/>
        <v>63</v>
      </c>
      <c r="B72" s="72">
        <f t="shared" si="31"/>
        <v>2078</v>
      </c>
      <c r="C72" s="48">
        <f>'2016CV PREV GA00394601000126'!E68</f>
        <v>5.5</v>
      </c>
      <c r="D72" s="49">
        <f t="shared" si="17"/>
        <v>3.4290000000000001E-2</v>
      </c>
      <c r="E72" s="48">
        <f>'2016CV PREV GA00394601000126'!G68</f>
        <v>0</v>
      </c>
      <c r="F72" s="49">
        <f t="shared" si="18"/>
        <v>924.31</v>
      </c>
      <c r="G72" s="48">
        <f>'2016CV PREV GA00394601000126'!I68</f>
        <v>924.31</v>
      </c>
      <c r="H72" s="48">
        <f>'2016CV PREV GA00394601000126'!J68</f>
        <v>0</v>
      </c>
      <c r="I72" s="48">
        <f>'2016CV PREV GA00394601000126'!K68</f>
        <v>0</v>
      </c>
      <c r="J72" s="48">
        <f>'2016CV PREV GA00394601000126'!L68</f>
        <v>0</v>
      </c>
      <c r="K72" s="48">
        <f>'2016CV PREV GA00394601000126'!M68</f>
        <v>3581.7</v>
      </c>
      <c r="L72" s="48">
        <f>'2016CV PREV GA00394601000126'!N68</f>
        <v>16065.91</v>
      </c>
      <c r="M72" s="49">
        <f t="shared" si="19"/>
        <v>0</v>
      </c>
      <c r="N72" s="48">
        <f>'2016CV PREV GA00394601000126'!P68</f>
        <v>0</v>
      </c>
      <c r="O72" s="48">
        <f>'2016CV PREV GA00394601000126'!Q68</f>
        <v>0</v>
      </c>
      <c r="P72" s="48">
        <f>'2016CV PREV GA00394601000126'!R68</f>
        <v>0</v>
      </c>
      <c r="Q72" s="48">
        <f>'2016CV PREV GA00394601000126'!S68</f>
        <v>0</v>
      </c>
      <c r="R72" s="48">
        <f>'2016CV PREV GA00394601000126'!T68</f>
        <v>0</v>
      </c>
      <c r="S72" s="48">
        <f>'2016CV PREV GA00394601000126'!U68</f>
        <v>0</v>
      </c>
      <c r="T72" s="48">
        <f>'2016CV PREV GA00394601000126'!V68</f>
        <v>0</v>
      </c>
      <c r="U72" s="49">
        <f t="shared" si="20"/>
        <v>0</v>
      </c>
      <c r="V72" s="48">
        <f>'2016CV PREV GA00394601000126'!X68</f>
        <v>0</v>
      </c>
      <c r="W72" s="48">
        <f>'2016CV PREV GA00394601000126'!Y68</f>
        <v>0</v>
      </c>
      <c r="X72" s="48">
        <f>'2016CV PREV GA00394601000126'!Z68</f>
        <v>0</v>
      </c>
      <c r="Y72" s="48">
        <f>'2016CV PREV GA00394601000126'!AA68</f>
        <v>0</v>
      </c>
      <c r="Z72" s="48">
        <f>'2016CV PREV GA00394601000126'!AB68</f>
        <v>0</v>
      </c>
      <c r="AA72" s="48">
        <f>'2016CV PREV GA00394601000126'!AC68</f>
        <v>0</v>
      </c>
      <c r="AB72" s="48">
        <f>'2016CV PREV GA00394601000126'!AD68</f>
        <v>0</v>
      </c>
      <c r="AC72" s="49">
        <f t="shared" si="21"/>
        <v>9951536.0602000002</v>
      </c>
      <c r="AD72" s="48">
        <f>'2016CV PREV GA00394601000126'!AF68</f>
        <v>9951536.0602000002</v>
      </c>
      <c r="AE72" s="48">
        <f>'2016CV PREV GA00394601000126'!AG68</f>
        <v>0</v>
      </c>
      <c r="AF72" s="48">
        <f>'2016CV PREV GA00394601000126'!AH68</f>
        <v>0</v>
      </c>
      <c r="AG72" s="48">
        <f>'2016CV PREV GA00394601000126'!AI68</f>
        <v>0</v>
      </c>
      <c r="AH72" s="49">
        <f t="shared" si="22"/>
        <v>16686426.286699999</v>
      </c>
      <c r="AI72" s="48">
        <f>'2016CV PREV GA00394601000126'!AK68</f>
        <v>16686426.286699999</v>
      </c>
      <c r="AJ72" s="48">
        <f>'2016CV PREV GA00394601000126'!AL68</f>
        <v>0</v>
      </c>
      <c r="AK72" s="48">
        <f>'2016CV PREV GA00394601000126'!AM68</f>
        <v>0</v>
      </c>
      <c r="AL72" s="48">
        <f>'2016CV PREV GA00394601000126'!AN68</f>
        <v>0</v>
      </c>
      <c r="AM72" s="48">
        <f>'2016CV PREV GA00394601000126'!AO68</f>
        <v>0</v>
      </c>
      <c r="AN72" s="48">
        <f>'2016CV PREV GA00394601000126'!AP68</f>
        <v>21418300.399999999</v>
      </c>
      <c r="AO72" s="48">
        <f>'2016CV PREV GA00394601000126'!AQ68</f>
        <v>0</v>
      </c>
      <c r="AP72" s="48">
        <f>'2016CV PREV GA00394601000126'!AR68</f>
        <v>0</v>
      </c>
      <c r="AQ72" s="48">
        <f>'2016CV PREV GA00394601000126'!AS68</f>
        <v>0</v>
      </c>
      <c r="AR72" s="49">
        <f t="shared" si="23"/>
        <v>48076834.666900001</v>
      </c>
      <c r="AS72" s="49">
        <f t="shared" si="24"/>
        <v>461664.05</v>
      </c>
      <c r="AT72" s="48">
        <f>'2016CV PREV GA00394601000126'!AV68</f>
        <v>54940.54</v>
      </c>
      <c r="AU72" s="48">
        <f>'2016CV PREV GA00394601000126'!AW68</f>
        <v>0</v>
      </c>
      <c r="AV72" s="48">
        <f>'2016CV PREV GA00394601000126'!AX68</f>
        <v>0</v>
      </c>
      <c r="AW72" s="48">
        <f>'2016CV PREV GA00394601000126'!AY68</f>
        <v>0</v>
      </c>
      <c r="AX72" s="48">
        <f>'2016CV PREV GA00394601000126'!AZ68</f>
        <v>406723.51</v>
      </c>
      <c r="AY72" s="48">
        <f>'2016CV PREV GA00394601000126'!BA68</f>
        <v>0</v>
      </c>
      <c r="AZ72" s="49">
        <f t="shared" si="25"/>
        <v>615468402.35769999</v>
      </c>
      <c r="BA72" s="48">
        <f>'2016CV PREV GA00394601000126'!BC68</f>
        <v>231597302.50999999</v>
      </c>
      <c r="BB72" s="48">
        <f>'2016CV PREV GA00394601000126'!BD68</f>
        <v>0</v>
      </c>
      <c r="BC72" s="48">
        <f>'2016CV PREV GA00394601000126'!BE68</f>
        <v>0</v>
      </c>
      <c r="BD72" s="48">
        <f>'2016CV PREV GA00394601000126'!BF68</f>
        <v>0</v>
      </c>
      <c r="BE72" s="48">
        <f>'2016CV PREV GA00394601000126'!BG68</f>
        <v>0</v>
      </c>
      <c r="BF72" s="48">
        <f>'2016CV PREV GA00394601000126'!BH68</f>
        <v>383871099.8477</v>
      </c>
      <c r="BG72" s="48">
        <f>'2016CV PREV GA00394601000126'!BI68</f>
        <v>0</v>
      </c>
      <c r="BH72" s="48">
        <f>'2016CV PREV GA00394601000126'!BJ68</f>
        <v>0</v>
      </c>
      <c r="BI72" s="48">
        <f>'2016CV PREV GA00394601000126'!BK68</f>
        <v>0</v>
      </c>
      <c r="BJ72" s="49">
        <f t="shared" si="26"/>
        <v>615930066.40769994</v>
      </c>
      <c r="BK72" s="49">
        <f t="shared" si="27"/>
        <v>-567853231.74080002</v>
      </c>
      <c r="BL72" s="49">
        <f>$BO$9+SUMPRODUCT($D$10:D72,$BK$10:BK72)</f>
        <v>831241589.80803323</v>
      </c>
      <c r="BM72" s="50">
        <f t="shared" si="28"/>
        <v>5.5</v>
      </c>
      <c r="BN72" s="49">
        <f t="shared" si="14"/>
        <v>1293680864.2251501</v>
      </c>
      <c r="BO72" s="51">
        <f t="shared" si="29"/>
        <v>24247297891.123402</v>
      </c>
      <c r="BP72" s="89">
        <f t="shared" si="15"/>
        <v>20751456.010563847</v>
      </c>
      <c r="BQ72" s="89">
        <f t="shared" si="16"/>
        <v>1296966000.6602404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2">
        <f t="shared" si="30"/>
        <v>64</v>
      </c>
      <c r="B73" s="72">
        <f t="shared" si="31"/>
        <v>2079</v>
      </c>
      <c r="C73" s="48">
        <f>'2016CV PREV GA00394601000126'!E69</f>
        <v>5.5</v>
      </c>
      <c r="D73" s="49">
        <f t="shared" si="17"/>
        <v>3.2500000000000001E-2</v>
      </c>
      <c r="E73" s="48">
        <f>'2016CV PREV GA00394601000126'!G69</f>
        <v>0</v>
      </c>
      <c r="F73" s="49">
        <f t="shared" si="18"/>
        <v>698.21</v>
      </c>
      <c r="G73" s="48">
        <f>'2016CV PREV GA00394601000126'!I69</f>
        <v>698.21</v>
      </c>
      <c r="H73" s="48">
        <f>'2016CV PREV GA00394601000126'!J69</f>
        <v>0</v>
      </c>
      <c r="I73" s="48">
        <f>'2016CV PREV GA00394601000126'!K69</f>
        <v>0</v>
      </c>
      <c r="J73" s="48">
        <f>'2016CV PREV GA00394601000126'!L69</f>
        <v>0</v>
      </c>
      <c r="K73" s="48">
        <f>'2016CV PREV GA00394601000126'!M69</f>
        <v>3529.93</v>
      </c>
      <c r="L73" s="48">
        <f>'2016CV PREV GA00394601000126'!N69</f>
        <v>15329.95</v>
      </c>
      <c r="M73" s="49">
        <f t="shared" si="19"/>
        <v>0</v>
      </c>
      <c r="N73" s="48">
        <f>'2016CV PREV GA00394601000126'!P69</f>
        <v>0</v>
      </c>
      <c r="O73" s="48">
        <f>'2016CV PREV GA00394601000126'!Q69</f>
        <v>0</v>
      </c>
      <c r="P73" s="48">
        <f>'2016CV PREV GA00394601000126'!R69</f>
        <v>0</v>
      </c>
      <c r="Q73" s="48">
        <f>'2016CV PREV GA00394601000126'!S69</f>
        <v>0</v>
      </c>
      <c r="R73" s="48">
        <f>'2016CV PREV GA00394601000126'!T69</f>
        <v>0</v>
      </c>
      <c r="S73" s="48">
        <f>'2016CV PREV GA00394601000126'!U69</f>
        <v>0</v>
      </c>
      <c r="T73" s="48">
        <f>'2016CV PREV GA00394601000126'!V69</f>
        <v>0</v>
      </c>
      <c r="U73" s="49">
        <f t="shared" si="20"/>
        <v>0</v>
      </c>
      <c r="V73" s="48">
        <f>'2016CV PREV GA00394601000126'!X69</f>
        <v>0</v>
      </c>
      <c r="W73" s="48">
        <f>'2016CV PREV GA00394601000126'!Y69</f>
        <v>0</v>
      </c>
      <c r="X73" s="48">
        <f>'2016CV PREV GA00394601000126'!Z69</f>
        <v>0</v>
      </c>
      <c r="Y73" s="48">
        <f>'2016CV PREV GA00394601000126'!AA69</f>
        <v>0</v>
      </c>
      <c r="Z73" s="48">
        <f>'2016CV PREV GA00394601000126'!AB69</f>
        <v>0</v>
      </c>
      <c r="AA73" s="48">
        <f>'2016CV PREV GA00394601000126'!AC69</f>
        <v>0</v>
      </c>
      <c r="AB73" s="48">
        <f>'2016CV PREV GA00394601000126'!AD69</f>
        <v>0</v>
      </c>
      <c r="AC73" s="49">
        <f t="shared" si="21"/>
        <v>8371878.6037600003</v>
      </c>
      <c r="AD73" s="48">
        <f>'2016CV PREV GA00394601000126'!AF69</f>
        <v>8371878.6037600003</v>
      </c>
      <c r="AE73" s="48">
        <f>'2016CV PREV GA00394601000126'!AG69</f>
        <v>0</v>
      </c>
      <c r="AF73" s="48">
        <f>'2016CV PREV GA00394601000126'!AH69</f>
        <v>0</v>
      </c>
      <c r="AG73" s="48">
        <f>'2016CV PREV GA00394601000126'!AI69</f>
        <v>0</v>
      </c>
      <c r="AH73" s="49">
        <f t="shared" si="22"/>
        <v>15163979.1768</v>
      </c>
      <c r="AI73" s="48">
        <f>'2016CV PREV GA00394601000126'!AK69</f>
        <v>15163979.1768</v>
      </c>
      <c r="AJ73" s="48">
        <f>'2016CV PREV GA00394601000126'!AL69</f>
        <v>0</v>
      </c>
      <c r="AK73" s="48">
        <f>'2016CV PREV GA00394601000126'!AM69</f>
        <v>0</v>
      </c>
      <c r="AL73" s="48">
        <f>'2016CV PREV GA00394601000126'!AN69</f>
        <v>0</v>
      </c>
      <c r="AM73" s="48">
        <f>'2016CV PREV GA00394601000126'!AO69</f>
        <v>0</v>
      </c>
      <c r="AN73" s="48">
        <f>'2016CV PREV GA00394601000126'!AP69</f>
        <v>18943575.91</v>
      </c>
      <c r="AO73" s="48">
        <f>'2016CV PREV GA00394601000126'!AQ69</f>
        <v>0</v>
      </c>
      <c r="AP73" s="48">
        <f>'2016CV PREV GA00394601000126'!AR69</f>
        <v>0</v>
      </c>
      <c r="AQ73" s="48">
        <f>'2016CV PREV GA00394601000126'!AS69</f>
        <v>0</v>
      </c>
      <c r="AR73" s="49">
        <f t="shared" si="23"/>
        <v>42498991.780560002</v>
      </c>
      <c r="AS73" s="49">
        <f t="shared" si="24"/>
        <v>440515.9</v>
      </c>
      <c r="AT73" s="48">
        <f>'2016CV PREV GA00394601000126'!AV69</f>
        <v>44984.93</v>
      </c>
      <c r="AU73" s="48">
        <f>'2016CV PREV GA00394601000126'!AW69</f>
        <v>0</v>
      </c>
      <c r="AV73" s="48">
        <f>'2016CV PREV GA00394601000126'!AX69</f>
        <v>0</v>
      </c>
      <c r="AW73" s="48">
        <f>'2016CV PREV GA00394601000126'!AY69</f>
        <v>0</v>
      </c>
      <c r="AX73" s="48">
        <f>'2016CV PREV GA00394601000126'!AZ69</f>
        <v>395530.97</v>
      </c>
      <c r="AY73" s="48">
        <f>'2016CV PREV GA00394601000126'!BA69</f>
        <v>0</v>
      </c>
      <c r="AZ73" s="49">
        <f t="shared" si="25"/>
        <v>544355629.72426999</v>
      </c>
      <c r="BA73" s="48">
        <f>'2016CV PREV GA00394601000126'!BC69</f>
        <v>195241081.44</v>
      </c>
      <c r="BB73" s="48">
        <f>'2016CV PREV GA00394601000126'!BD69</f>
        <v>0</v>
      </c>
      <c r="BC73" s="48">
        <f>'2016CV PREV GA00394601000126'!BE69</f>
        <v>0</v>
      </c>
      <c r="BD73" s="48">
        <f>'2016CV PREV GA00394601000126'!BF69</f>
        <v>0</v>
      </c>
      <c r="BE73" s="48">
        <f>'2016CV PREV GA00394601000126'!BG69</f>
        <v>0</v>
      </c>
      <c r="BF73" s="48">
        <f>'2016CV PREV GA00394601000126'!BH69</f>
        <v>349114548.28426999</v>
      </c>
      <c r="BG73" s="48">
        <f>'2016CV PREV GA00394601000126'!BI69</f>
        <v>0</v>
      </c>
      <c r="BH73" s="48">
        <f>'2016CV PREV GA00394601000126'!BJ69</f>
        <v>0</v>
      </c>
      <c r="BI73" s="48">
        <f>'2016CV PREV GA00394601000126'!BK69</f>
        <v>0</v>
      </c>
      <c r="BJ73" s="49">
        <f t="shared" si="26"/>
        <v>544796145.62426996</v>
      </c>
      <c r="BK73" s="49">
        <f t="shared" si="27"/>
        <v>-502297153.84371001</v>
      </c>
      <c r="BL73" s="49">
        <f>$BO$9+SUMPRODUCT($D$10:D73,$BK$10:BK73)</f>
        <v>814916932.30811262</v>
      </c>
      <c r="BM73" s="50">
        <f t="shared" si="28"/>
        <v>5.5</v>
      </c>
      <c r="BN73" s="49">
        <f t="shared" si="14"/>
        <v>1333601384.01179</v>
      </c>
      <c r="BO73" s="51">
        <f t="shared" si="29"/>
        <v>25078602121.2915</v>
      </c>
      <c r="BP73" s="89">
        <f t="shared" si="15"/>
        <v>17398825.404378671</v>
      </c>
      <c r="BQ73" s="89">
        <f t="shared" si="16"/>
        <v>1104825413.1780455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2">
        <f t="shared" si="30"/>
        <v>65</v>
      </c>
      <c r="B74" s="72">
        <f t="shared" si="31"/>
        <v>2080</v>
      </c>
      <c r="C74" s="48">
        <f>'2016CV PREV GA00394601000126'!E70</f>
        <v>5.5</v>
      </c>
      <c r="D74" s="49">
        <f t="shared" si="17"/>
        <v>3.0810000000000001E-2</v>
      </c>
      <c r="E74" s="48">
        <f>'2016CV PREV GA00394601000126'!G70</f>
        <v>0</v>
      </c>
      <c r="F74" s="49">
        <f t="shared" ref="F74:F105" si="32">ROUND(SUM(G74:J74),5)</f>
        <v>516.54</v>
      </c>
      <c r="G74" s="48">
        <f>'2016CV PREV GA00394601000126'!I70</f>
        <v>516.54</v>
      </c>
      <c r="H74" s="48">
        <f>'2016CV PREV GA00394601000126'!J70</f>
        <v>0</v>
      </c>
      <c r="I74" s="48">
        <f>'2016CV PREV GA00394601000126'!K70</f>
        <v>0</v>
      </c>
      <c r="J74" s="48">
        <f>'2016CV PREV GA00394601000126'!L70</f>
        <v>0</v>
      </c>
      <c r="K74" s="48">
        <f>'2016CV PREV GA00394601000126'!M70</f>
        <v>3474.09</v>
      </c>
      <c r="L74" s="48">
        <f>'2016CV PREV GA00394601000126'!N70</f>
        <v>14635.32</v>
      </c>
      <c r="M74" s="49">
        <f t="shared" ref="M74:M105" si="33">ROUND(SUM(N74:T74),5)</f>
        <v>0</v>
      </c>
      <c r="N74" s="48">
        <f>'2016CV PREV GA00394601000126'!P70</f>
        <v>0</v>
      </c>
      <c r="O74" s="48">
        <f>'2016CV PREV GA00394601000126'!Q70</f>
        <v>0</v>
      </c>
      <c r="P74" s="48">
        <f>'2016CV PREV GA00394601000126'!R70</f>
        <v>0</v>
      </c>
      <c r="Q74" s="48">
        <f>'2016CV PREV GA00394601000126'!S70</f>
        <v>0</v>
      </c>
      <c r="R74" s="48">
        <f>'2016CV PREV GA00394601000126'!T70</f>
        <v>0</v>
      </c>
      <c r="S74" s="48">
        <f>'2016CV PREV GA00394601000126'!U70</f>
        <v>0</v>
      </c>
      <c r="T74" s="48">
        <f>'2016CV PREV GA00394601000126'!V70</f>
        <v>0</v>
      </c>
      <c r="U74" s="49">
        <f t="shared" ref="U74:U105" si="34">ROUND(SUM(V74:AB74),5)</f>
        <v>0</v>
      </c>
      <c r="V74" s="48">
        <f>'2016CV PREV GA00394601000126'!X70</f>
        <v>0</v>
      </c>
      <c r="W74" s="48">
        <f>'2016CV PREV GA00394601000126'!Y70</f>
        <v>0</v>
      </c>
      <c r="X74" s="48">
        <f>'2016CV PREV GA00394601000126'!Z70</f>
        <v>0</v>
      </c>
      <c r="Y74" s="48">
        <f>'2016CV PREV GA00394601000126'!AA70</f>
        <v>0</v>
      </c>
      <c r="Z74" s="48">
        <f>'2016CV PREV GA00394601000126'!AB70</f>
        <v>0</v>
      </c>
      <c r="AA74" s="48">
        <f>'2016CV PREV GA00394601000126'!AC70</f>
        <v>0</v>
      </c>
      <c r="AB74" s="48">
        <f>'2016CV PREV GA00394601000126'!AD70</f>
        <v>0</v>
      </c>
      <c r="AC74" s="49">
        <f t="shared" ref="AC74:AC105" si="35">ROUND(SUM(AD74:AG74),5)</f>
        <v>6965365.9035400003</v>
      </c>
      <c r="AD74" s="48">
        <f>'2016CV PREV GA00394601000126'!AF70</f>
        <v>6965365.9035400003</v>
      </c>
      <c r="AE74" s="48">
        <f>'2016CV PREV GA00394601000126'!AG70</f>
        <v>0</v>
      </c>
      <c r="AF74" s="48">
        <f>'2016CV PREV GA00394601000126'!AH70</f>
        <v>0</v>
      </c>
      <c r="AG74" s="48">
        <f>'2016CV PREV GA00394601000126'!AI70</f>
        <v>0</v>
      </c>
      <c r="AH74" s="49">
        <f t="shared" ref="AH74:AH105" si="36">ROUND(SUM(AI74:AM74),5)</f>
        <v>13614293.04448</v>
      </c>
      <c r="AI74" s="48">
        <f>'2016CV PREV GA00394601000126'!AK70</f>
        <v>13614293.04448</v>
      </c>
      <c r="AJ74" s="48">
        <f>'2016CV PREV GA00394601000126'!AL70</f>
        <v>0</v>
      </c>
      <c r="AK74" s="48">
        <f>'2016CV PREV GA00394601000126'!AM70</f>
        <v>0</v>
      </c>
      <c r="AL74" s="48">
        <f>'2016CV PREV GA00394601000126'!AN70</f>
        <v>0</v>
      </c>
      <c r="AM74" s="48">
        <f>'2016CV PREV GA00394601000126'!AO70</f>
        <v>0</v>
      </c>
      <c r="AN74" s="48">
        <f>'2016CV PREV GA00394601000126'!AP70</f>
        <v>16586219.390000001</v>
      </c>
      <c r="AO74" s="48">
        <f>'2016CV PREV GA00394601000126'!AQ70</f>
        <v>0</v>
      </c>
      <c r="AP74" s="48">
        <f>'2016CV PREV GA00394601000126'!AR70</f>
        <v>0</v>
      </c>
      <c r="AQ74" s="48">
        <f>'2016CV PREV GA00394601000126'!AS70</f>
        <v>0</v>
      </c>
      <c r="AR74" s="49">
        <f t="shared" ref="AR74:AR105" si="37">ROUND(F74+K74+L74+M74+U74+AC74+AH74+AN74+AO74+AP74+AQ74,5)</f>
        <v>37184504.28802</v>
      </c>
      <c r="AS74" s="49">
        <f t="shared" ref="AS74:AS105" si="38">ROUND(SUM(AT74:AY74),5)</f>
        <v>420555.07</v>
      </c>
      <c r="AT74" s="48">
        <f>'2016CV PREV GA00394601000126'!AV70</f>
        <v>36472.050000000003</v>
      </c>
      <c r="AU74" s="48">
        <f>'2016CV PREV GA00394601000126'!AW70</f>
        <v>0</v>
      </c>
      <c r="AV74" s="48">
        <f>'2016CV PREV GA00394601000126'!AX70</f>
        <v>0</v>
      </c>
      <c r="AW74" s="48">
        <f>'2016CV PREV GA00394601000126'!AY70</f>
        <v>0</v>
      </c>
      <c r="AX74" s="48">
        <f>'2016CV PREV GA00394601000126'!AZ70</f>
        <v>384083.02</v>
      </c>
      <c r="AY74" s="48">
        <f>'2016CV PREV GA00394601000126'!BA70</f>
        <v>0</v>
      </c>
      <c r="AZ74" s="49">
        <f t="shared" ref="AZ74:AZ105" si="39">ROUND(SUM(BA74:BI74),5)</f>
        <v>476615499.80146003</v>
      </c>
      <c r="BA74" s="48">
        <f>'2016CV PREV GA00394601000126'!BC70</f>
        <v>162819985.00999999</v>
      </c>
      <c r="BB74" s="48">
        <f>'2016CV PREV GA00394601000126'!BD70</f>
        <v>0</v>
      </c>
      <c r="BC74" s="48">
        <f>'2016CV PREV GA00394601000126'!BE70</f>
        <v>0</v>
      </c>
      <c r="BD74" s="48">
        <f>'2016CV PREV GA00394601000126'!BF70</f>
        <v>0</v>
      </c>
      <c r="BE74" s="48">
        <f>'2016CV PREV GA00394601000126'!BG70</f>
        <v>0</v>
      </c>
      <c r="BF74" s="48">
        <f>'2016CV PREV GA00394601000126'!BH70</f>
        <v>313795514.79145998</v>
      </c>
      <c r="BG74" s="48">
        <f>'2016CV PREV GA00394601000126'!BI70</f>
        <v>0</v>
      </c>
      <c r="BH74" s="48">
        <f>'2016CV PREV GA00394601000126'!BJ70</f>
        <v>0</v>
      </c>
      <c r="BI74" s="48">
        <f>'2016CV PREV GA00394601000126'!BK70</f>
        <v>0</v>
      </c>
      <c r="BJ74" s="49">
        <f t="shared" ref="BJ74:BJ105" si="40">ROUND(AS74+AZ74,5)</f>
        <v>477036054.87146002</v>
      </c>
      <c r="BK74" s="49">
        <f t="shared" ref="BK74:BK105" si="41">ROUND(AR74-BJ74,5)</f>
        <v>-439851550.58344001</v>
      </c>
      <c r="BL74" s="49">
        <f>$BO$9+SUMPRODUCT($D$10:D74,$BK$10:BK74)</f>
        <v>801365106.03463674</v>
      </c>
      <c r="BM74" s="50">
        <f t="shared" ref="BM74:BM105" si="42">ROUND(C74,5)</f>
        <v>5.5</v>
      </c>
      <c r="BN74" s="49">
        <f t="shared" si="14"/>
        <v>1379323116.67103</v>
      </c>
      <c r="BO74" s="51">
        <f t="shared" ref="BO74:BO105" si="43">IF(BO73+BK74+BN74&gt;0,ROUND(BO73+BK74+BN74,5),0)</f>
        <v>26018073687.379101</v>
      </c>
      <c r="BP74" s="89">
        <f t="shared" si="15"/>
        <v>14441485.002788853</v>
      </c>
      <c r="BQ74" s="89">
        <f t="shared" si="16"/>
        <v>931475782.67988098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2">
        <f t="shared" ref="A75:A106" si="44">A74+1</f>
        <v>66</v>
      </c>
      <c r="B75" s="72">
        <f t="shared" ref="B75:B106" si="45">B74+1</f>
        <v>2081</v>
      </c>
      <c r="C75" s="48">
        <f>'2016CV PREV GA00394601000126'!E71</f>
        <v>5.5</v>
      </c>
      <c r="D75" s="49">
        <f t="shared" si="17"/>
        <v>2.92E-2</v>
      </c>
      <c r="E75" s="48">
        <f>'2016CV PREV GA00394601000126'!G71</f>
        <v>0</v>
      </c>
      <c r="F75" s="49">
        <f t="shared" si="32"/>
        <v>373.53</v>
      </c>
      <c r="G75" s="48">
        <f>'2016CV PREV GA00394601000126'!I71</f>
        <v>373.53</v>
      </c>
      <c r="H75" s="48">
        <f>'2016CV PREV GA00394601000126'!J71</f>
        <v>0</v>
      </c>
      <c r="I75" s="48">
        <f>'2016CV PREV GA00394601000126'!K71</f>
        <v>0</v>
      </c>
      <c r="J75" s="48">
        <f>'2016CV PREV GA00394601000126'!L71</f>
        <v>0</v>
      </c>
      <c r="K75" s="48">
        <f>'2016CV PREV GA00394601000126'!M71</f>
        <v>3413.55</v>
      </c>
      <c r="L75" s="48">
        <f>'2016CV PREV GA00394601000126'!N71</f>
        <v>13975.74</v>
      </c>
      <c r="M75" s="49">
        <f t="shared" si="33"/>
        <v>0</v>
      </c>
      <c r="N75" s="48">
        <f>'2016CV PREV GA00394601000126'!P71</f>
        <v>0</v>
      </c>
      <c r="O75" s="48">
        <f>'2016CV PREV GA00394601000126'!Q71</f>
        <v>0</v>
      </c>
      <c r="P75" s="48">
        <f>'2016CV PREV GA00394601000126'!R71</f>
        <v>0</v>
      </c>
      <c r="Q75" s="48">
        <f>'2016CV PREV GA00394601000126'!S71</f>
        <v>0</v>
      </c>
      <c r="R75" s="48">
        <f>'2016CV PREV GA00394601000126'!T71</f>
        <v>0</v>
      </c>
      <c r="S75" s="48">
        <f>'2016CV PREV GA00394601000126'!U71</f>
        <v>0</v>
      </c>
      <c r="T75" s="48">
        <f>'2016CV PREV GA00394601000126'!V71</f>
        <v>0</v>
      </c>
      <c r="U75" s="49">
        <f t="shared" si="34"/>
        <v>0</v>
      </c>
      <c r="V75" s="48">
        <f>'2016CV PREV GA00394601000126'!X71</f>
        <v>0</v>
      </c>
      <c r="W75" s="48">
        <f>'2016CV PREV GA00394601000126'!Y71</f>
        <v>0</v>
      </c>
      <c r="X75" s="48">
        <f>'2016CV PREV GA00394601000126'!Z71</f>
        <v>0</v>
      </c>
      <c r="Y75" s="48">
        <f>'2016CV PREV GA00394601000126'!AA71</f>
        <v>0</v>
      </c>
      <c r="Z75" s="48">
        <f>'2016CV PREV GA00394601000126'!AB71</f>
        <v>0</v>
      </c>
      <c r="AA75" s="48">
        <f>'2016CV PREV GA00394601000126'!AC71</f>
        <v>0</v>
      </c>
      <c r="AB75" s="48">
        <f>'2016CV PREV GA00394601000126'!AD71</f>
        <v>0</v>
      </c>
      <c r="AC75" s="49">
        <f t="shared" si="35"/>
        <v>5728118.2884600004</v>
      </c>
      <c r="AD75" s="48">
        <f>'2016CV PREV GA00394601000126'!AF71</f>
        <v>5728118.2884600004</v>
      </c>
      <c r="AE75" s="48">
        <f>'2016CV PREV GA00394601000126'!AG71</f>
        <v>0</v>
      </c>
      <c r="AF75" s="48">
        <f>'2016CV PREV GA00394601000126'!AH71</f>
        <v>0</v>
      </c>
      <c r="AG75" s="48">
        <f>'2016CV PREV GA00394601000126'!AI71</f>
        <v>0</v>
      </c>
      <c r="AH75" s="49">
        <f t="shared" si="36"/>
        <v>12068856.75468</v>
      </c>
      <c r="AI75" s="48">
        <f>'2016CV PREV GA00394601000126'!AK71</f>
        <v>12068856.75468</v>
      </c>
      <c r="AJ75" s="48">
        <f>'2016CV PREV GA00394601000126'!AL71</f>
        <v>0</v>
      </c>
      <c r="AK75" s="48">
        <f>'2016CV PREV GA00394601000126'!AM71</f>
        <v>0</v>
      </c>
      <c r="AL75" s="48">
        <f>'2016CV PREV GA00394601000126'!AN71</f>
        <v>0</v>
      </c>
      <c r="AM75" s="48">
        <f>'2016CV PREV GA00394601000126'!AO71</f>
        <v>0</v>
      </c>
      <c r="AN75" s="48">
        <f>'2016CV PREV GA00394601000126'!AP71</f>
        <v>14367187.619999999</v>
      </c>
      <c r="AO75" s="48">
        <f>'2016CV PREV GA00394601000126'!AQ71</f>
        <v>0</v>
      </c>
      <c r="AP75" s="48">
        <f>'2016CV PREV GA00394601000126'!AR71</f>
        <v>0</v>
      </c>
      <c r="AQ75" s="48">
        <f>'2016CV PREV GA00394601000126'!AS71</f>
        <v>0</v>
      </c>
      <c r="AR75" s="49">
        <f t="shared" si="37"/>
        <v>32181925.483139999</v>
      </c>
      <c r="AS75" s="49">
        <f t="shared" si="38"/>
        <v>401601.72</v>
      </c>
      <c r="AT75" s="48">
        <f>'2016CV PREV GA00394601000126'!AV71</f>
        <v>29266.52</v>
      </c>
      <c r="AU75" s="48">
        <f>'2016CV PREV GA00394601000126'!AW71</f>
        <v>0</v>
      </c>
      <c r="AV75" s="48">
        <f>'2016CV PREV GA00394601000126'!AX71</f>
        <v>0</v>
      </c>
      <c r="AW75" s="48">
        <f>'2016CV PREV GA00394601000126'!AY71</f>
        <v>0</v>
      </c>
      <c r="AX75" s="48">
        <f>'2016CV PREV GA00394601000126'!AZ71</f>
        <v>372335.2</v>
      </c>
      <c r="AY75" s="48">
        <f>'2016CV PREV GA00394601000126'!BA71</f>
        <v>0</v>
      </c>
      <c r="AZ75" s="49">
        <f t="shared" si="39"/>
        <v>412850219.01969999</v>
      </c>
      <c r="BA75" s="48">
        <f>'2016CV PREV GA00394601000126'!BC71</f>
        <v>134248208.38999999</v>
      </c>
      <c r="BB75" s="48">
        <f>'2016CV PREV GA00394601000126'!BD71</f>
        <v>0</v>
      </c>
      <c r="BC75" s="48">
        <f>'2016CV PREV GA00394601000126'!BE71</f>
        <v>0</v>
      </c>
      <c r="BD75" s="48">
        <f>'2016CV PREV GA00394601000126'!BF71</f>
        <v>0</v>
      </c>
      <c r="BE75" s="48">
        <f>'2016CV PREV GA00394601000126'!BG71</f>
        <v>0</v>
      </c>
      <c r="BF75" s="48">
        <f>'2016CV PREV GA00394601000126'!BH71</f>
        <v>278602010.62970001</v>
      </c>
      <c r="BG75" s="48">
        <f>'2016CV PREV GA00394601000126'!BI71</f>
        <v>0</v>
      </c>
      <c r="BH75" s="48">
        <f>'2016CV PREV GA00394601000126'!BJ71</f>
        <v>0</v>
      </c>
      <c r="BI75" s="48">
        <f>'2016CV PREV GA00394601000126'!BK71</f>
        <v>0</v>
      </c>
      <c r="BJ75" s="49">
        <f t="shared" si="40"/>
        <v>413251820.73970002</v>
      </c>
      <c r="BK75" s="49">
        <f t="shared" si="41"/>
        <v>-381069895.25656003</v>
      </c>
      <c r="BL75" s="49">
        <f>$BO$9+SUMPRODUCT($D$10:D75,$BK$10:BK75)</f>
        <v>790237865.09314513</v>
      </c>
      <c r="BM75" s="50">
        <f t="shared" si="42"/>
        <v>5.5</v>
      </c>
      <c r="BN75" s="49">
        <f t="shared" ref="BN75:BN138" si="46">IF($A$10=0,IF(BO74+BK75&lt;0,0,ROUND(BM75/100*(BO74+BK75),5)),ROUND(BM75/100*BO74,5))</f>
        <v>1430994052.80585</v>
      </c>
      <c r="BO75" s="51">
        <f t="shared" si="43"/>
        <v>27067997844.928398</v>
      </c>
      <c r="BP75" s="89">
        <f t="shared" ref="BP75:BP138" si="47">(1/((1+$C75/100)^($A75-0.5)))*(AS75+AZ75-AY75-BH75-F75-K75-AC75-AH75)</f>
        <v>11859233.946999468</v>
      </c>
      <c r="BQ75" s="89">
        <f t="shared" ref="BQ75:BQ138" si="48">$BP75*($A75-0.5)</f>
        <v>776779823.52846515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2">
        <f t="shared" si="44"/>
        <v>67</v>
      </c>
      <c r="B76" s="72">
        <f t="shared" si="45"/>
        <v>2082</v>
      </c>
      <c r="C76" s="48">
        <f>'2016CV PREV GA00394601000126'!E72</f>
        <v>5.5</v>
      </c>
      <c r="D76" s="49">
        <f t="shared" ref="D76:D139" si="49">ROUND((1+C76/100)^-1*D75,5)</f>
        <v>2.768E-2</v>
      </c>
      <c r="E76" s="48">
        <f>'2016CV PREV GA00394601000126'!G72</f>
        <v>0</v>
      </c>
      <c r="F76" s="49">
        <f t="shared" si="32"/>
        <v>263.62</v>
      </c>
      <c r="G76" s="48">
        <f>'2016CV PREV GA00394601000126'!I72</f>
        <v>263.62</v>
      </c>
      <c r="H76" s="48">
        <f>'2016CV PREV GA00394601000126'!J72</f>
        <v>0</v>
      </c>
      <c r="I76" s="48">
        <f>'2016CV PREV GA00394601000126'!K72</f>
        <v>0</v>
      </c>
      <c r="J76" s="48">
        <f>'2016CV PREV GA00394601000126'!L72</f>
        <v>0</v>
      </c>
      <c r="K76" s="48">
        <f>'2016CV PREV GA00394601000126'!M72</f>
        <v>3347.79</v>
      </c>
      <c r="L76" s="48">
        <f>'2016CV PREV GA00394601000126'!N72</f>
        <v>13345.28</v>
      </c>
      <c r="M76" s="49">
        <f t="shared" si="33"/>
        <v>0</v>
      </c>
      <c r="N76" s="48">
        <f>'2016CV PREV GA00394601000126'!P72</f>
        <v>0</v>
      </c>
      <c r="O76" s="48">
        <f>'2016CV PREV GA00394601000126'!Q72</f>
        <v>0</v>
      </c>
      <c r="P76" s="48">
        <f>'2016CV PREV GA00394601000126'!R72</f>
        <v>0</v>
      </c>
      <c r="Q76" s="48">
        <f>'2016CV PREV GA00394601000126'!S72</f>
        <v>0</v>
      </c>
      <c r="R76" s="48">
        <f>'2016CV PREV GA00394601000126'!T72</f>
        <v>0</v>
      </c>
      <c r="S76" s="48">
        <f>'2016CV PREV GA00394601000126'!U72</f>
        <v>0</v>
      </c>
      <c r="T76" s="48">
        <f>'2016CV PREV GA00394601000126'!V72</f>
        <v>0</v>
      </c>
      <c r="U76" s="49">
        <f t="shared" si="34"/>
        <v>0</v>
      </c>
      <c r="V76" s="48">
        <f>'2016CV PREV GA00394601000126'!X72</f>
        <v>0</v>
      </c>
      <c r="W76" s="48">
        <f>'2016CV PREV GA00394601000126'!Y72</f>
        <v>0</v>
      </c>
      <c r="X76" s="48">
        <f>'2016CV PREV GA00394601000126'!Z72</f>
        <v>0</v>
      </c>
      <c r="Y76" s="48">
        <f>'2016CV PREV GA00394601000126'!AA72</f>
        <v>0</v>
      </c>
      <c r="Z76" s="48">
        <f>'2016CV PREV GA00394601000126'!AB72</f>
        <v>0</v>
      </c>
      <c r="AA76" s="48">
        <f>'2016CV PREV GA00394601000126'!AC72</f>
        <v>0</v>
      </c>
      <c r="AB76" s="48">
        <f>'2016CV PREV GA00394601000126'!AD72</f>
        <v>0</v>
      </c>
      <c r="AC76" s="49">
        <f t="shared" si="35"/>
        <v>4653301.57926</v>
      </c>
      <c r="AD76" s="48">
        <f>'2016CV PREV GA00394601000126'!AF72</f>
        <v>4653301.57926</v>
      </c>
      <c r="AE76" s="48">
        <f>'2016CV PREV GA00394601000126'!AG72</f>
        <v>0</v>
      </c>
      <c r="AF76" s="48">
        <f>'2016CV PREV GA00394601000126'!AH72</f>
        <v>0</v>
      </c>
      <c r="AG76" s="48">
        <f>'2016CV PREV GA00394601000126'!AI72</f>
        <v>0</v>
      </c>
      <c r="AH76" s="49">
        <f t="shared" si="36"/>
        <v>10557443.00905</v>
      </c>
      <c r="AI76" s="48">
        <f>'2016CV PREV GA00394601000126'!AK72</f>
        <v>10557443.00905</v>
      </c>
      <c r="AJ76" s="48">
        <f>'2016CV PREV GA00394601000126'!AL72</f>
        <v>0</v>
      </c>
      <c r="AK76" s="48">
        <f>'2016CV PREV GA00394601000126'!AM72</f>
        <v>0</v>
      </c>
      <c r="AL76" s="48">
        <f>'2016CV PREV GA00394601000126'!AN72</f>
        <v>0</v>
      </c>
      <c r="AM76" s="48">
        <f>'2016CV PREV GA00394601000126'!AO72</f>
        <v>0</v>
      </c>
      <c r="AN76" s="48">
        <f>'2016CV PREV GA00394601000126'!AP72</f>
        <v>12303915.73</v>
      </c>
      <c r="AO76" s="48">
        <f>'2016CV PREV GA00394601000126'!AQ72</f>
        <v>0</v>
      </c>
      <c r="AP76" s="48">
        <f>'2016CV PREV GA00394601000126'!AR72</f>
        <v>0</v>
      </c>
      <c r="AQ76" s="48">
        <f>'2016CV PREV GA00394601000126'!AS72</f>
        <v>0</v>
      </c>
      <c r="AR76" s="49">
        <f t="shared" si="37"/>
        <v>27531617.008310001</v>
      </c>
      <c r="AS76" s="49">
        <f t="shared" si="38"/>
        <v>383484.93</v>
      </c>
      <c r="AT76" s="48">
        <f>'2016CV PREV GA00394601000126'!AV72</f>
        <v>23233.360000000001</v>
      </c>
      <c r="AU76" s="48">
        <f>'2016CV PREV GA00394601000126'!AW72</f>
        <v>0</v>
      </c>
      <c r="AV76" s="48">
        <f>'2016CV PREV GA00394601000126'!AX72</f>
        <v>0</v>
      </c>
      <c r="AW76" s="48">
        <f>'2016CV PREV GA00394601000126'!AY72</f>
        <v>0</v>
      </c>
      <c r="AX76" s="48">
        <f>'2016CV PREV GA00394601000126'!AZ72</f>
        <v>360251.57</v>
      </c>
      <c r="AY76" s="48">
        <f>'2016CV PREV GA00394601000126'!BA72</f>
        <v>0</v>
      </c>
      <c r="AZ76" s="49">
        <f t="shared" si="39"/>
        <v>353560796.99349999</v>
      </c>
      <c r="BA76" s="48">
        <f>'2016CV PREV GA00394601000126'!BC72</f>
        <v>109374714.23999999</v>
      </c>
      <c r="BB76" s="48">
        <f>'2016CV PREV GA00394601000126'!BD72</f>
        <v>0</v>
      </c>
      <c r="BC76" s="48">
        <f>'2016CV PREV GA00394601000126'!BE72</f>
        <v>0</v>
      </c>
      <c r="BD76" s="48">
        <f>'2016CV PREV GA00394601000126'!BF72</f>
        <v>0</v>
      </c>
      <c r="BE76" s="48">
        <f>'2016CV PREV GA00394601000126'!BG72</f>
        <v>0</v>
      </c>
      <c r="BF76" s="48">
        <f>'2016CV PREV GA00394601000126'!BH72</f>
        <v>244186082.75350001</v>
      </c>
      <c r="BG76" s="48">
        <f>'2016CV PREV GA00394601000126'!BI72</f>
        <v>0</v>
      </c>
      <c r="BH76" s="48">
        <f>'2016CV PREV GA00394601000126'!BJ72</f>
        <v>0</v>
      </c>
      <c r="BI76" s="48">
        <f>'2016CV PREV GA00394601000126'!BK72</f>
        <v>0</v>
      </c>
      <c r="BJ76" s="49">
        <f t="shared" si="40"/>
        <v>353944281.9235</v>
      </c>
      <c r="BK76" s="49">
        <f t="shared" si="41"/>
        <v>-326412664.91518998</v>
      </c>
      <c r="BL76" s="49">
        <f>$BO$9+SUMPRODUCT($D$10:D76,$BK$10:BK76)</f>
        <v>781202762.52829266</v>
      </c>
      <c r="BM76" s="50">
        <f t="shared" si="42"/>
        <v>5.5</v>
      </c>
      <c r="BN76" s="49">
        <f t="shared" si="46"/>
        <v>1488739881.47106</v>
      </c>
      <c r="BO76" s="51">
        <f t="shared" si="43"/>
        <v>28230325061.484299</v>
      </c>
      <c r="BP76" s="89">
        <f t="shared" si="47"/>
        <v>9628641.155083403</v>
      </c>
      <c r="BQ76" s="89">
        <f t="shared" si="48"/>
        <v>640304636.81304634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2">
        <f t="shared" si="44"/>
        <v>68</v>
      </c>
      <c r="B77" s="72">
        <f t="shared" si="45"/>
        <v>2083</v>
      </c>
      <c r="C77" s="48">
        <f>'2016CV PREV GA00394601000126'!E73</f>
        <v>5.5</v>
      </c>
      <c r="D77" s="49">
        <f t="shared" si="49"/>
        <v>2.6239999999999999E-2</v>
      </c>
      <c r="E77" s="48">
        <f>'2016CV PREV GA00394601000126'!G73</f>
        <v>0</v>
      </c>
      <c r="F77" s="49">
        <f t="shared" si="32"/>
        <v>181.48</v>
      </c>
      <c r="G77" s="48">
        <f>'2016CV PREV GA00394601000126'!I73</f>
        <v>181.48</v>
      </c>
      <c r="H77" s="48">
        <f>'2016CV PREV GA00394601000126'!J73</f>
        <v>0</v>
      </c>
      <c r="I77" s="48">
        <f>'2016CV PREV GA00394601000126'!K73</f>
        <v>0</v>
      </c>
      <c r="J77" s="48">
        <f>'2016CV PREV GA00394601000126'!L73</f>
        <v>0</v>
      </c>
      <c r="K77" s="48">
        <f>'2016CV PREV GA00394601000126'!M73</f>
        <v>3276.45</v>
      </c>
      <c r="L77" s="48">
        <f>'2016CV PREV GA00394601000126'!N73</f>
        <v>12738.4</v>
      </c>
      <c r="M77" s="49">
        <f t="shared" si="33"/>
        <v>0</v>
      </c>
      <c r="N77" s="48">
        <f>'2016CV PREV GA00394601000126'!P73</f>
        <v>0</v>
      </c>
      <c r="O77" s="48">
        <f>'2016CV PREV GA00394601000126'!Q73</f>
        <v>0</v>
      </c>
      <c r="P77" s="48">
        <f>'2016CV PREV GA00394601000126'!R73</f>
        <v>0</v>
      </c>
      <c r="Q77" s="48">
        <f>'2016CV PREV GA00394601000126'!S73</f>
        <v>0</v>
      </c>
      <c r="R77" s="48">
        <f>'2016CV PREV GA00394601000126'!T73</f>
        <v>0</v>
      </c>
      <c r="S77" s="48">
        <f>'2016CV PREV GA00394601000126'!U73</f>
        <v>0</v>
      </c>
      <c r="T77" s="48">
        <f>'2016CV PREV GA00394601000126'!V73</f>
        <v>0</v>
      </c>
      <c r="U77" s="49">
        <f t="shared" si="34"/>
        <v>0</v>
      </c>
      <c r="V77" s="48">
        <f>'2016CV PREV GA00394601000126'!X73</f>
        <v>0</v>
      </c>
      <c r="W77" s="48">
        <f>'2016CV PREV GA00394601000126'!Y73</f>
        <v>0</v>
      </c>
      <c r="X77" s="48">
        <f>'2016CV PREV GA00394601000126'!Z73</f>
        <v>0</v>
      </c>
      <c r="Y77" s="48">
        <f>'2016CV PREV GA00394601000126'!AA73</f>
        <v>0</v>
      </c>
      <c r="Z77" s="48">
        <f>'2016CV PREV GA00394601000126'!AB73</f>
        <v>0</v>
      </c>
      <c r="AA77" s="48">
        <f>'2016CV PREV GA00394601000126'!AC73</f>
        <v>0</v>
      </c>
      <c r="AB77" s="48">
        <f>'2016CV PREV GA00394601000126'!AD73</f>
        <v>0</v>
      </c>
      <c r="AC77" s="49">
        <f t="shared" si="35"/>
        <v>3731614.5517099998</v>
      </c>
      <c r="AD77" s="48">
        <f>'2016CV PREV GA00394601000126'!AF73</f>
        <v>3731614.5517099998</v>
      </c>
      <c r="AE77" s="48">
        <f>'2016CV PREV GA00394601000126'!AG73</f>
        <v>0</v>
      </c>
      <c r="AF77" s="48">
        <f>'2016CV PREV GA00394601000126'!AH73</f>
        <v>0</v>
      </c>
      <c r="AG77" s="48">
        <f>'2016CV PREV GA00394601000126'!AI73</f>
        <v>0</v>
      </c>
      <c r="AH77" s="49">
        <f t="shared" si="36"/>
        <v>9107020.4192999993</v>
      </c>
      <c r="AI77" s="48">
        <f>'2016CV PREV GA00394601000126'!AK73</f>
        <v>9107020.4192999993</v>
      </c>
      <c r="AJ77" s="48">
        <f>'2016CV PREV GA00394601000126'!AL73</f>
        <v>0</v>
      </c>
      <c r="AK77" s="48">
        <f>'2016CV PREV GA00394601000126'!AM73</f>
        <v>0</v>
      </c>
      <c r="AL77" s="48">
        <f>'2016CV PREV GA00394601000126'!AN73</f>
        <v>0</v>
      </c>
      <c r="AM77" s="48">
        <f>'2016CV PREV GA00394601000126'!AO73</f>
        <v>0</v>
      </c>
      <c r="AN77" s="48">
        <f>'2016CV PREV GA00394601000126'!AP73</f>
        <v>10409846.539999999</v>
      </c>
      <c r="AO77" s="48">
        <f>'2016CV PREV GA00394601000126'!AQ73</f>
        <v>0</v>
      </c>
      <c r="AP77" s="48">
        <f>'2016CV PREV GA00394601000126'!AR73</f>
        <v>0</v>
      </c>
      <c r="AQ77" s="48">
        <f>'2016CV PREV GA00394601000126'!AS73</f>
        <v>0</v>
      </c>
      <c r="AR77" s="49">
        <f t="shared" si="37"/>
        <v>23264677.841010001</v>
      </c>
      <c r="AS77" s="49">
        <f t="shared" si="38"/>
        <v>366045.89</v>
      </c>
      <c r="AT77" s="48">
        <f>'2016CV PREV GA00394601000126'!AV73</f>
        <v>18241.150000000001</v>
      </c>
      <c r="AU77" s="48">
        <f>'2016CV PREV GA00394601000126'!AW73</f>
        <v>0</v>
      </c>
      <c r="AV77" s="48">
        <f>'2016CV PREV GA00394601000126'!AX73</f>
        <v>0</v>
      </c>
      <c r="AW77" s="48">
        <f>'2016CV PREV GA00394601000126'!AY73</f>
        <v>0</v>
      </c>
      <c r="AX77" s="48">
        <f>'2016CV PREV GA00394601000126'!AZ73</f>
        <v>347804.74</v>
      </c>
      <c r="AY77" s="48">
        <f>'2016CV PREV GA00394601000126'!BA73</f>
        <v>0</v>
      </c>
      <c r="AZ77" s="49">
        <f t="shared" si="39"/>
        <v>299133521.42049003</v>
      </c>
      <c r="BA77" s="48">
        <f>'2016CV PREV GA00394601000126'!BC73</f>
        <v>87993397.299999997</v>
      </c>
      <c r="BB77" s="48">
        <f>'2016CV PREV GA00394601000126'!BD73</f>
        <v>0</v>
      </c>
      <c r="BC77" s="48">
        <f>'2016CV PREV GA00394601000126'!BE73</f>
        <v>0</v>
      </c>
      <c r="BD77" s="48">
        <f>'2016CV PREV GA00394601000126'!BF73</f>
        <v>0</v>
      </c>
      <c r="BE77" s="48">
        <f>'2016CV PREV GA00394601000126'!BG73</f>
        <v>0</v>
      </c>
      <c r="BF77" s="48">
        <f>'2016CV PREV GA00394601000126'!BH73</f>
        <v>211140124.12049001</v>
      </c>
      <c r="BG77" s="48">
        <f>'2016CV PREV GA00394601000126'!BI73</f>
        <v>0</v>
      </c>
      <c r="BH77" s="48">
        <f>'2016CV PREV GA00394601000126'!BJ73</f>
        <v>0</v>
      </c>
      <c r="BI77" s="48">
        <f>'2016CV PREV GA00394601000126'!BK73</f>
        <v>0</v>
      </c>
      <c r="BJ77" s="49">
        <f t="shared" si="40"/>
        <v>299499567.31049001</v>
      </c>
      <c r="BK77" s="49">
        <f t="shared" si="41"/>
        <v>-276234889.46947998</v>
      </c>
      <c r="BL77" s="49">
        <f>$BO$9+SUMPRODUCT($D$10:D77,$BK$10:BK77)</f>
        <v>773954359.02861357</v>
      </c>
      <c r="BM77" s="50">
        <f t="shared" si="42"/>
        <v>5.5</v>
      </c>
      <c r="BN77" s="49">
        <f t="shared" si="46"/>
        <v>1552667878.38164</v>
      </c>
      <c r="BO77" s="51">
        <f t="shared" si="43"/>
        <v>29506758050.3965</v>
      </c>
      <c r="BP77" s="89">
        <f t="shared" si="47"/>
        <v>7723643.9460467407</v>
      </c>
      <c r="BQ77" s="89">
        <f t="shared" si="48"/>
        <v>521345966.35815501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2">
        <f t="shared" si="44"/>
        <v>69</v>
      </c>
      <c r="B78" s="72">
        <f t="shared" si="45"/>
        <v>2084</v>
      </c>
      <c r="C78" s="48">
        <f>'2016CV PREV GA00394601000126'!E74</f>
        <v>5.5</v>
      </c>
      <c r="D78" s="49">
        <f t="shared" si="49"/>
        <v>2.487E-2</v>
      </c>
      <c r="E78" s="48">
        <f>'2016CV PREV GA00394601000126'!G74</f>
        <v>0</v>
      </c>
      <c r="F78" s="49">
        <f t="shared" si="32"/>
        <v>122.02</v>
      </c>
      <c r="G78" s="48">
        <f>'2016CV PREV GA00394601000126'!I74</f>
        <v>122.02</v>
      </c>
      <c r="H78" s="48">
        <f>'2016CV PREV GA00394601000126'!J74</f>
        <v>0</v>
      </c>
      <c r="I78" s="48">
        <f>'2016CV PREV GA00394601000126'!K74</f>
        <v>0</v>
      </c>
      <c r="J78" s="48">
        <f>'2016CV PREV GA00394601000126'!L74</f>
        <v>0</v>
      </c>
      <c r="K78" s="48">
        <f>'2016CV PREV GA00394601000126'!M74</f>
        <v>3199.3</v>
      </c>
      <c r="L78" s="48">
        <f>'2016CV PREV GA00394601000126'!N74</f>
        <v>12149.99</v>
      </c>
      <c r="M78" s="49">
        <f t="shared" si="33"/>
        <v>0</v>
      </c>
      <c r="N78" s="48">
        <f>'2016CV PREV GA00394601000126'!P74</f>
        <v>0</v>
      </c>
      <c r="O78" s="48">
        <f>'2016CV PREV GA00394601000126'!Q74</f>
        <v>0</v>
      </c>
      <c r="P78" s="48">
        <f>'2016CV PREV GA00394601000126'!R74</f>
        <v>0</v>
      </c>
      <c r="Q78" s="48">
        <f>'2016CV PREV GA00394601000126'!S74</f>
        <v>0</v>
      </c>
      <c r="R78" s="48">
        <f>'2016CV PREV GA00394601000126'!T74</f>
        <v>0</v>
      </c>
      <c r="S78" s="48">
        <f>'2016CV PREV GA00394601000126'!U74</f>
        <v>0</v>
      </c>
      <c r="T78" s="48">
        <f>'2016CV PREV GA00394601000126'!V74</f>
        <v>0</v>
      </c>
      <c r="U78" s="49">
        <f t="shared" si="34"/>
        <v>0</v>
      </c>
      <c r="V78" s="48">
        <f>'2016CV PREV GA00394601000126'!X74</f>
        <v>0</v>
      </c>
      <c r="W78" s="48">
        <f>'2016CV PREV GA00394601000126'!Y74</f>
        <v>0</v>
      </c>
      <c r="X78" s="48">
        <f>'2016CV PREV GA00394601000126'!Z74</f>
        <v>0</v>
      </c>
      <c r="Y78" s="48">
        <f>'2016CV PREV GA00394601000126'!AA74</f>
        <v>0</v>
      </c>
      <c r="Z78" s="48">
        <f>'2016CV PREV GA00394601000126'!AB74</f>
        <v>0</v>
      </c>
      <c r="AA78" s="48">
        <f>'2016CV PREV GA00394601000126'!AC74</f>
        <v>0</v>
      </c>
      <c r="AB78" s="48">
        <f>'2016CV PREV GA00394601000126'!AD74</f>
        <v>0</v>
      </c>
      <c r="AC78" s="49">
        <f t="shared" si="35"/>
        <v>2951825.3884700001</v>
      </c>
      <c r="AD78" s="48">
        <f>'2016CV PREV GA00394601000126'!AF74</f>
        <v>2951825.3884700001</v>
      </c>
      <c r="AE78" s="48">
        <f>'2016CV PREV GA00394601000126'!AG74</f>
        <v>0</v>
      </c>
      <c r="AF78" s="48">
        <f>'2016CV PREV GA00394601000126'!AH74</f>
        <v>0</v>
      </c>
      <c r="AG78" s="48">
        <f>'2016CV PREV GA00394601000126'!AI74</f>
        <v>0</v>
      </c>
      <c r="AH78" s="49">
        <f t="shared" si="36"/>
        <v>7740865.09932</v>
      </c>
      <c r="AI78" s="48">
        <f>'2016CV PREV GA00394601000126'!AK74</f>
        <v>7740865.09932</v>
      </c>
      <c r="AJ78" s="48">
        <f>'2016CV PREV GA00394601000126'!AL74</f>
        <v>0</v>
      </c>
      <c r="AK78" s="48">
        <f>'2016CV PREV GA00394601000126'!AM74</f>
        <v>0</v>
      </c>
      <c r="AL78" s="48">
        <f>'2016CV PREV GA00394601000126'!AN74</f>
        <v>0</v>
      </c>
      <c r="AM78" s="48">
        <f>'2016CV PREV GA00394601000126'!AO74</f>
        <v>0</v>
      </c>
      <c r="AN78" s="48">
        <f>'2016CV PREV GA00394601000126'!AP74</f>
        <v>8694148.1799999997</v>
      </c>
      <c r="AO78" s="48">
        <f>'2016CV PREV GA00394601000126'!AQ74</f>
        <v>0</v>
      </c>
      <c r="AP78" s="48">
        <f>'2016CV PREV GA00394601000126'!AR74</f>
        <v>0</v>
      </c>
      <c r="AQ78" s="48">
        <f>'2016CV PREV GA00394601000126'!AS74</f>
        <v>0</v>
      </c>
      <c r="AR78" s="49">
        <f t="shared" si="37"/>
        <v>19402309.977790002</v>
      </c>
      <c r="AS78" s="49">
        <f t="shared" si="38"/>
        <v>349137.51</v>
      </c>
      <c r="AT78" s="48">
        <f>'2016CV PREV GA00394601000126'!AV74</f>
        <v>14160.88</v>
      </c>
      <c r="AU78" s="48">
        <f>'2016CV PREV GA00394601000126'!AW74</f>
        <v>0</v>
      </c>
      <c r="AV78" s="48">
        <f>'2016CV PREV GA00394601000126'!AX74</f>
        <v>0</v>
      </c>
      <c r="AW78" s="48">
        <f>'2016CV PREV GA00394601000126'!AY74</f>
        <v>0</v>
      </c>
      <c r="AX78" s="48">
        <f>'2016CV PREV GA00394601000126'!AZ74</f>
        <v>334976.63</v>
      </c>
      <c r="AY78" s="48">
        <f>'2016CV PREV GA00394601000126'!BA74</f>
        <v>0</v>
      </c>
      <c r="AZ78" s="49">
        <f t="shared" si="39"/>
        <v>249831844.35444</v>
      </c>
      <c r="BA78" s="48">
        <f>'2016CV PREV GA00394601000126'!BC74</f>
        <v>69854514.359999999</v>
      </c>
      <c r="BB78" s="48">
        <f>'2016CV PREV GA00394601000126'!BD74</f>
        <v>0</v>
      </c>
      <c r="BC78" s="48">
        <f>'2016CV PREV GA00394601000126'!BE74</f>
        <v>0</v>
      </c>
      <c r="BD78" s="48">
        <f>'2016CV PREV GA00394601000126'!BF74</f>
        <v>0</v>
      </c>
      <c r="BE78" s="48">
        <f>'2016CV PREV GA00394601000126'!BG74</f>
        <v>0</v>
      </c>
      <c r="BF78" s="48">
        <f>'2016CV PREV GA00394601000126'!BH74</f>
        <v>179977329.99443999</v>
      </c>
      <c r="BG78" s="48">
        <f>'2016CV PREV GA00394601000126'!BI74</f>
        <v>0</v>
      </c>
      <c r="BH78" s="48">
        <f>'2016CV PREV GA00394601000126'!BJ74</f>
        <v>0</v>
      </c>
      <c r="BI78" s="48">
        <f>'2016CV PREV GA00394601000126'!BK74</f>
        <v>0</v>
      </c>
      <c r="BJ78" s="49">
        <f t="shared" si="40"/>
        <v>250180981.86443999</v>
      </c>
      <c r="BK78" s="49">
        <f t="shared" si="41"/>
        <v>-230778671.88665</v>
      </c>
      <c r="BL78" s="49">
        <f>$BO$9+SUMPRODUCT($D$10:D78,$BK$10:BK78)</f>
        <v>768214893.45879269</v>
      </c>
      <c r="BM78" s="50">
        <f t="shared" si="42"/>
        <v>5.5</v>
      </c>
      <c r="BN78" s="49">
        <f t="shared" si="46"/>
        <v>1622871692.7718101</v>
      </c>
      <c r="BO78" s="51">
        <f t="shared" si="43"/>
        <v>30898851071.2817</v>
      </c>
      <c r="BP78" s="89">
        <f t="shared" si="47"/>
        <v>6116243.6463567642</v>
      </c>
      <c r="BQ78" s="89">
        <f t="shared" si="48"/>
        <v>418962689.77543837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2">
        <f t="shared" si="44"/>
        <v>70</v>
      </c>
      <c r="B79" s="72">
        <f t="shared" si="45"/>
        <v>2085</v>
      </c>
      <c r="C79" s="48">
        <f>'2016CV PREV GA00394601000126'!E75</f>
        <v>5.5</v>
      </c>
      <c r="D79" s="49">
        <f t="shared" si="49"/>
        <v>2.3570000000000001E-2</v>
      </c>
      <c r="E79" s="48">
        <f>'2016CV PREV GA00394601000126'!G75</f>
        <v>0</v>
      </c>
      <c r="F79" s="49">
        <f t="shared" si="32"/>
        <v>80.430000000000007</v>
      </c>
      <c r="G79" s="48">
        <f>'2016CV PREV GA00394601000126'!I75</f>
        <v>80.430000000000007</v>
      </c>
      <c r="H79" s="48">
        <f>'2016CV PREV GA00394601000126'!J75</f>
        <v>0</v>
      </c>
      <c r="I79" s="48">
        <f>'2016CV PREV GA00394601000126'!K75</f>
        <v>0</v>
      </c>
      <c r="J79" s="48">
        <f>'2016CV PREV GA00394601000126'!L75</f>
        <v>0</v>
      </c>
      <c r="K79" s="48">
        <f>'2016CV PREV GA00394601000126'!M75</f>
        <v>3116.2</v>
      </c>
      <c r="L79" s="48">
        <f>'2016CV PREV GA00394601000126'!N75</f>
        <v>11575.28</v>
      </c>
      <c r="M79" s="49">
        <f t="shared" si="33"/>
        <v>0</v>
      </c>
      <c r="N79" s="48">
        <f>'2016CV PREV GA00394601000126'!P75</f>
        <v>0</v>
      </c>
      <c r="O79" s="48">
        <f>'2016CV PREV GA00394601000126'!Q75</f>
        <v>0</v>
      </c>
      <c r="P79" s="48">
        <f>'2016CV PREV GA00394601000126'!R75</f>
        <v>0</v>
      </c>
      <c r="Q79" s="48">
        <f>'2016CV PREV GA00394601000126'!S75</f>
        <v>0</v>
      </c>
      <c r="R79" s="48">
        <f>'2016CV PREV GA00394601000126'!T75</f>
        <v>0</v>
      </c>
      <c r="S79" s="48">
        <f>'2016CV PREV GA00394601000126'!U75</f>
        <v>0</v>
      </c>
      <c r="T79" s="48">
        <f>'2016CV PREV GA00394601000126'!V75</f>
        <v>0</v>
      </c>
      <c r="U79" s="49">
        <f t="shared" si="34"/>
        <v>0</v>
      </c>
      <c r="V79" s="48">
        <f>'2016CV PREV GA00394601000126'!X75</f>
        <v>0</v>
      </c>
      <c r="W79" s="48">
        <f>'2016CV PREV GA00394601000126'!Y75</f>
        <v>0</v>
      </c>
      <c r="X79" s="48">
        <f>'2016CV PREV GA00394601000126'!Z75</f>
        <v>0</v>
      </c>
      <c r="Y79" s="48">
        <f>'2016CV PREV GA00394601000126'!AA75</f>
        <v>0</v>
      </c>
      <c r="Z79" s="48">
        <f>'2016CV PREV GA00394601000126'!AB75</f>
        <v>0</v>
      </c>
      <c r="AA79" s="48">
        <f>'2016CV PREV GA00394601000126'!AC75</f>
        <v>0</v>
      </c>
      <c r="AB79" s="48">
        <f>'2016CV PREV GA00394601000126'!AD75</f>
        <v>0</v>
      </c>
      <c r="AC79" s="49">
        <f t="shared" si="35"/>
        <v>2301323.3362099999</v>
      </c>
      <c r="AD79" s="48">
        <f>'2016CV PREV GA00394601000126'!AF75</f>
        <v>2301323.3362099999</v>
      </c>
      <c r="AE79" s="48">
        <f>'2016CV PREV GA00394601000126'!AG75</f>
        <v>0</v>
      </c>
      <c r="AF79" s="48">
        <f>'2016CV PREV GA00394601000126'!AH75</f>
        <v>0</v>
      </c>
      <c r="AG79" s="48">
        <f>'2016CV PREV GA00394601000126'!AI75</f>
        <v>0</v>
      </c>
      <c r="AH79" s="49">
        <f t="shared" si="36"/>
        <v>6477891.4336700002</v>
      </c>
      <c r="AI79" s="48">
        <f>'2016CV PREV GA00394601000126'!AK75</f>
        <v>6477891.4336700002</v>
      </c>
      <c r="AJ79" s="48">
        <f>'2016CV PREV GA00394601000126'!AL75</f>
        <v>0</v>
      </c>
      <c r="AK79" s="48">
        <f>'2016CV PREV GA00394601000126'!AM75</f>
        <v>0</v>
      </c>
      <c r="AL79" s="48">
        <f>'2016CV PREV GA00394601000126'!AN75</f>
        <v>0</v>
      </c>
      <c r="AM79" s="48">
        <f>'2016CV PREV GA00394601000126'!AO75</f>
        <v>0</v>
      </c>
      <c r="AN79" s="48">
        <f>'2016CV PREV GA00394601000126'!AP75</f>
        <v>7161613.7999999998</v>
      </c>
      <c r="AO79" s="48">
        <f>'2016CV PREV GA00394601000126'!AQ75</f>
        <v>0</v>
      </c>
      <c r="AP79" s="48">
        <f>'2016CV PREV GA00394601000126'!AR75</f>
        <v>0</v>
      </c>
      <c r="AQ79" s="48">
        <f>'2016CV PREV GA00394601000126'!AS75</f>
        <v>0</v>
      </c>
      <c r="AR79" s="49">
        <f t="shared" si="37"/>
        <v>15955600.47988</v>
      </c>
      <c r="AS79" s="49">
        <f t="shared" si="38"/>
        <v>332623.03999999998</v>
      </c>
      <c r="AT79" s="48">
        <f>'2016CV PREV GA00394601000126'!AV75</f>
        <v>10865.98</v>
      </c>
      <c r="AU79" s="48">
        <f>'2016CV PREV GA00394601000126'!AW75</f>
        <v>0</v>
      </c>
      <c r="AV79" s="48">
        <f>'2016CV PREV GA00394601000126'!AX75</f>
        <v>0</v>
      </c>
      <c r="AW79" s="48">
        <f>'2016CV PREV GA00394601000126'!AY75</f>
        <v>0</v>
      </c>
      <c r="AX79" s="48">
        <f>'2016CV PREV GA00394601000126'!AZ75</f>
        <v>321757.06</v>
      </c>
      <c r="AY79" s="48">
        <f>'2016CV PREV GA00394601000126'!BA75</f>
        <v>0</v>
      </c>
      <c r="AZ79" s="49">
        <f t="shared" si="39"/>
        <v>205793500.00871</v>
      </c>
      <c r="BA79" s="48">
        <f>'2016CV PREV GA00394601000126'!BC75</f>
        <v>54676644.850000001</v>
      </c>
      <c r="BB79" s="48">
        <f>'2016CV PREV GA00394601000126'!BD75</f>
        <v>0</v>
      </c>
      <c r="BC79" s="48">
        <f>'2016CV PREV GA00394601000126'!BE75</f>
        <v>0</v>
      </c>
      <c r="BD79" s="48">
        <f>'2016CV PREV GA00394601000126'!BF75</f>
        <v>0</v>
      </c>
      <c r="BE79" s="48">
        <f>'2016CV PREV GA00394601000126'!BG75</f>
        <v>0</v>
      </c>
      <c r="BF79" s="48">
        <f>'2016CV PREV GA00394601000126'!BH75</f>
        <v>151116855.15871</v>
      </c>
      <c r="BG79" s="48">
        <f>'2016CV PREV GA00394601000126'!BI75</f>
        <v>0</v>
      </c>
      <c r="BH79" s="48">
        <f>'2016CV PREV GA00394601000126'!BJ75</f>
        <v>0</v>
      </c>
      <c r="BI79" s="48">
        <f>'2016CV PREV GA00394601000126'!BK75</f>
        <v>0</v>
      </c>
      <c r="BJ79" s="49">
        <f t="shared" si="40"/>
        <v>206126123.04870999</v>
      </c>
      <c r="BK79" s="49">
        <f t="shared" si="41"/>
        <v>-190170522.56883001</v>
      </c>
      <c r="BL79" s="49">
        <f>$BO$9+SUMPRODUCT($D$10:D79,$BK$10:BK79)</f>
        <v>763732574.24184537</v>
      </c>
      <c r="BM79" s="50">
        <f t="shared" si="42"/>
        <v>5.5</v>
      </c>
      <c r="BN79" s="49">
        <f t="shared" si="46"/>
        <v>1699436808.92049</v>
      </c>
      <c r="BO79" s="51">
        <f t="shared" si="43"/>
        <v>32408117357.6334</v>
      </c>
      <c r="BP79" s="89">
        <f t="shared" si="47"/>
        <v>4777243.163810527</v>
      </c>
      <c r="BQ79" s="89">
        <f t="shared" si="48"/>
        <v>332018399.88483161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2">
        <f t="shared" si="44"/>
        <v>71</v>
      </c>
      <c r="B80" s="72">
        <f t="shared" si="45"/>
        <v>2086</v>
      </c>
      <c r="C80" s="48">
        <f>'2016CV PREV GA00394601000126'!E76</f>
        <v>5.5</v>
      </c>
      <c r="D80" s="49">
        <f t="shared" si="49"/>
        <v>2.2339999999999999E-2</v>
      </c>
      <c r="E80" s="48">
        <f>'2016CV PREV GA00394601000126'!G76</f>
        <v>0</v>
      </c>
      <c r="F80" s="49">
        <f t="shared" si="32"/>
        <v>52.34</v>
      </c>
      <c r="G80" s="48">
        <f>'2016CV PREV GA00394601000126'!I76</f>
        <v>52.34</v>
      </c>
      <c r="H80" s="48">
        <f>'2016CV PREV GA00394601000126'!J76</f>
        <v>0</v>
      </c>
      <c r="I80" s="48">
        <f>'2016CV PREV GA00394601000126'!K76</f>
        <v>0</v>
      </c>
      <c r="J80" s="48">
        <f>'2016CV PREV GA00394601000126'!L76</f>
        <v>0</v>
      </c>
      <c r="K80" s="48">
        <f>'2016CV PREV GA00394601000126'!M76</f>
        <v>3027.04</v>
      </c>
      <c r="L80" s="48">
        <f>'2016CV PREV GA00394601000126'!N76</f>
        <v>11009.89</v>
      </c>
      <c r="M80" s="49">
        <f t="shared" si="33"/>
        <v>0</v>
      </c>
      <c r="N80" s="48">
        <f>'2016CV PREV GA00394601000126'!P76</f>
        <v>0</v>
      </c>
      <c r="O80" s="48">
        <f>'2016CV PREV GA00394601000126'!Q76</f>
        <v>0</v>
      </c>
      <c r="P80" s="48">
        <f>'2016CV PREV GA00394601000126'!R76</f>
        <v>0</v>
      </c>
      <c r="Q80" s="48">
        <f>'2016CV PREV GA00394601000126'!S76</f>
        <v>0</v>
      </c>
      <c r="R80" s="48">
        <f>'2016CV PREV GA00394601000126'!T76</f>
        <v>0</v>
      </c>
      <c r="S80" s="48">
        <f>'2016CV PREV GA00394601000126'!U76</f>
        <v>0</v>
      </c>
      <c r="T80" s="48">
        <f>'2016CV PREV GA00394601000126'!V76</f>
        <v>0</v>
      </c>
      <c r="U80" s="49">
        <f t="shared" si="34"/>
        <v>0</v>
      </c>
      <c r="V80" s="48">
        <f>'2016CV PREV GA00394601000126'!X76</f>
        <v>0</v>
      </c>
      <c r="W80" s="48">
        <f>'2016CV PREV GA00394601000126'!Y76</f>
        <v>0</v>
      </c>
      <c r="X80" s="48">
        <f>'2016CV PREV GA00394601000126'!Z76</f>
        <v>0</v>
      </c>
      <c r="Y80" s="48">
        <f>'2016CV PREV GA00394601000126'!AA76</f>
        <v>0</v>
      </c>
      <c r="Z80" s="48">
        <f>'2016CV PREV GA00394601000126'!AB76</f>
        <v>0</v>
      </c>
      <c r="AA80" s="48">
        <f>'2016CV PREV GA00394601000126'!AC76</f>
        <v>0</v>
      </c>
      <c r="AB80" s="48">
        <f>'2016CV PREV GA00394601000126'!AD76</f>
        <v>0</v>
      </c>
      <c r="AC80" s="49">
        <f t="shared" si="35"/>
        <v>1766648.66423</v>
      </c>
      <c r="AD80" s="48">
        <f>'2016CV PREV GA00394601000126'!AF76</f>
        <v>1766648.66423</v>
      </c>
      <c r="AE80" s="48">
        <f>'2016CV PREV GA00394601000126'!AG76</f>
        <v>0</v>
      </c>
      <c r="AF80" s="48">
        <f>'2016CV PREV GA00394601000126'!AH76</f>
        <v>0</v>
      </c>
      <c r="AG80" s="48">
        <f>'2016CV PREV GA00394601000126'!AI76</f>
        <v>0</v>
      </c>
      <c r="AH80" s="49">
        <f t="shared" si="36"/>
        <v>5332203.2852999996</v>
      </c>
      <c r="AI80" s="48">
        <f>'2016CV PREV GA00394601000126'!AK76</f>
        <v>5332203.2852999996</v>
      </c>
      <c r="AJ80" s="48">
        <f>'2016CV PREV GA00394601000126'!AL76</f>
        <v>0</v>
      </c>
      <c r="AK80" s="48">
        <f>'2016CV PREV GA00394601000126'!AM76</f>
        <v>0</v>
      </c>
      <c r="AL80" s="48">
        <f>'2016CV PREV GA00394601000126'!AN76</f>
        <v>0</v>
      </c>
      <c r="AM80" s="48">
        <f>'2016CV PREV GA00394601000126'!AO76</f>
        <v>0</v>
      </c>
      <c r="AN80" s="48">
        <f>'2016CV PREV GA00394601000126'!AP76</f>
        <v>5812712.9400000004</v>
      </c>
      <c r="AO80" s="48">
        <f>'2016CV PREV GA00394601000126'!AQ76</f>
        <v>0</v>
      </c>
      <c r="AP80" s="48">
        <f>'2016CV PREV GA00394601000126'!AR76</f>
        <v>0</v>
      </c>
      <c r="AQ80" s="48">
        <f>'2016CV PREV GA00394601000126'!AS76</f>
        <v>0</v>
      </c>
      <c r="AR80" s="49">
        <f t="shared" si="37"/>
        <v>12925654.159530001</v>
      </c>
      <c r="AS80" s="49">
        <f t="shared" si="38"/>
        <v>316376.06</v>
      </c>
      <c r="AT80" s="48">
        <f>'2016CV PREV GA00394601000126'!AV76</f>
        <v>8236.5400000000009</v>
      </c>
      <c r="AU80" s="48">
        <f>'2016CV PREV GA00394601000126'!AW76</f>
        <v>0</v>
      </c>
      <c r="AV80" s="48">
        <f>'2016CV PREV GA00394601000126'!AX76</f>
        <v>0</v>
      </c>
      <c r="AW80" s="48">
        <f>'2016CV PREV GA00394601000126'!AY76</f>
        <v>0</v>
      </c>
      <c r="AX80" s="48">
        <f>'2016CV PREV GA00394601000126'!AZ76</f>
        <v>308139.52000000002</v>
      </c>
      <c r="AY80" s="48">
        <f>'2016CV PREV GA00394601000126'!BA76</f>
        <v>0</v>
      </c>
      <c r="AZ80" s="49">
        <f t="shared" si="39"/>
        <v>167031980.98684999</v>
      </c>
      <c r="BA80" s="48">
        <f>'2016CV PREV GA00394601000126'!BC76</f>
        <v>42158321.32</v>
      </c>
      <c r="BB80" s="48">
        <f>'2016CV PREV GA00394601000126'!BD76</f>
        <v>0</v>
      </c>
      <c r="BC80" s="48">
        <f>'2016CV PREV GA00394601000126'!BE76</f>
        <v>0</v>
      </c>
      <c r="BD80" s="48">
        <f>'2016CV PREV GA00394601000126'!BF76</f>
        <v>0</v>
      </c>
      <c r="BE80" s="48">
        <f>'2016CV PREV GA00394601000126'!BG76</f>
        <v>0</v>
      </c>
      <c r="BF80" s="48">
        <f>'2016CV PREV GA00394601000126'!BH76</f>
        <v>124873659.66685</v>
      </c>
      <c r="BG80" s="48">
        <f>'2016CV PREV GA00394601000126'!BI76</f>
        <v>0</v>
      </c>
      <c r="BH80" s="48">
        <f>'2016CV PREV GA00394601000126'!BJ76</f>
        <v>0</v>
      </c>
      <c r="BI80" s="48">
        <f>'2016CV PREV GA00394601000126'!BK76</f>
        <v>0</v>
      </c>
      <c r="BJ80" s="49">
        <f t="shared" si="40"/>
        <v>167348357.04685</v>
      </c>
      <c r="BK80" s="49">
        <f t="shared" si="41"/>
        <v>-154422702.88732001</v>
      </c>
      <c r="BL80" s="49">
        <f>$BO$9+SUMPRODUCT($D$10:D80,$BK$10:BK80)</f>
        <v>760282771.05934262</v>
      </c>
      <c r="BM80" s="50">
        <f t="shared" si="42"/>
        <v>5.5</v>
      </c>
      <c r="BN80" s="49">
        <f t="shared" si="46"/>
        <v>1782446454.6698401</v>
      </c>
      <c r="BO80" s="51">
        <f t="shared" si="43"/>
        <v>34036141109.415901</v>
      </c>
      <c r="BP80" s="89">
        <f t="shared" si="47"/>
        <v>3676968.8206087956</v>
      </c>
      <c r="BQ80" s="89">
        <f t="shared" si="48"/>
        <v>259226301.85292009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2">
        <f t="shared" si="44"/>
        <v>72</v>
      </c>
      <c r="B81" s="72">
        <f t="shared" si="45"/>
        <v>2087</v>
      </c>
      <c r="C81" s="48">
        <f>'2016CV PREV GA00394601000126'!E77</f>
        <v>5.5</v>
      </c>
      <c r="D81" s="49">
        <f t="shared" si="49"/>
        <v>2.1180000000000001E-2</v>
      </c>
      <c r="E81" s="48">
        <f>'2016CV PREV GA00394601000126'!G77</f>
        <v>0</v>
      </c>
      <c r="F81" s="49">
        <f t="shared" si="32"/>
        <v>33.92</v>
      </c>
      <c r="G81" s="48">
        <f>'2016CV PREV GA00394601000126'!I77</f>
        <v>33.92</v>
      </c>
      <c r="H81" s="48">
        <f>'2016CV PREV GA00394601000126'!J77</f>
        <v>0</v>
      </c>
      <c r="I81" s="48">
        <f>'2016CV PREV GA00394601000126'!K77</f>
        <v>0</v>
      </c>
      <c r="J81" s="48">
        <f>'2016CV PREV GA00394601000126'!L77</f>
        <v>0</v>
      </c>
      <c r="K81" s="48">
        <f>'2016CV PREV GA00394601000126'!M77</f>
        <v>2931.65</v>
      </c>
      <c r="L81" s="48">
        <f>'2016CV PREV GA00394601000126'!N77</f>
        <v>10449.790000000001</v>
      </c>
      <c r="M81" s="49">
        <f t="shared" si="33"/>
        <v>0</v>
      </c>
      <c r="N81" s="48">
        <f>'2016CV PREV GA00394601000126'!P77</f>
        <v>0</v>
      </c>
      <c r="O81" s="48">
        <f>'2016CV PREV GA00394601000126'!Q77</f>
        <v>0</v>
      </c>
      <c r="P81" s="48">
        <f>'2016CV PREV GA00394601000126'!R77</f>
        <v>0</v>
      </c>
      <c r="Q81" s="48">
        <f>'2016CV PREV GA00394601000126'!S77</f>
        <v>0</v>
      </c>
      <c r="R81" s="48">
        <f>'2016CV PREV GA00394601000126'!T77</f>
        <v>0</v>
      </c>
      <c r="S81" s="48">
        <f>'2016CV PREV GA00394601000126'!U77</f>
        <v>0</v>
      </c>
      <c r="T81" s="48">
        <f>'2016CV PREV GA00394601000126'!V77</f>
        <v>0</v>
      </c>
      <c r="U81" s="49">
        <f t="shared" si="34"/>
        <v>0</v>
      </c>
      <c r="V81" s="48">
        <f>'2016CV PREV GA00394601000126'!X77</f>
        <v>0</v>
      </c>
      <c r="W81" s="48">
        <f>'2016CV PREV GA00394601000126'!Y77</f>
        <v>0</v>
      </c>
      <c r="X81" s="48">
        <f>'2016CV PREV GA00394601000126'!Z77</f>
        <v>0</v>
      </c>
      <c r="Y81" s="48">
        <f>'2016CV PREV GA00394601000126'!AA77</f>
        <v>0</v>
      </c>
      <c r="Z81" s="48">
        <f>'2016CV PREV GA00394601000126'!AB77</f>
        <v>0</v>
      </c>
      <c r="AA81" s="48">
        <f>'2016CV PREV GA00394601000126'!AC77</f>
        <v>0</v>
      </c>
      <c r="AB81" s="48">
        <f>'2016CV PREV GA00394601000126'!AD77</f>
        <v>0</v>
      </c>
      <c r="AC81" s="49">
        <f t="shared" si="35"/>
        <v>1333978.7646900001</v>
      </c>
      <c r="AD81" s="48">
        <f>'2016CV PREV GA00394601000126'!AF77</f>
        <v>1333978.7646900001</v>
      </c>
      <c r="AE81" s="48">
        <f>'2016CV PREV GA00394601000126'!AG77</f>
        <v>0</v>
      </c>
      <c r="AF81" s="48">
        <f>'2016CV PREV GA00394601000126'!AH77</f>
        <v>0</v>
      </c>
      <c r="AG81" s="48">
        <f>'2016CV PREV GA00394601000126'!AI77</f>
        <v>0</v>
      </c>
      <c r="AH81" s="49">
        <f t="shared" si="36"/>
        <v>4312858.5276300004</v>
      </c>
      <c r="AI81" s="48">
        <f>'2016CV PREV GA00394601000126'!AK77</f>
        <v>4312858.5276300004</v>
      </c>
      <c r="AJ81" s="48">
        <f>'2016CV PREV GA00394601000126'!AL77</f>
        <v>0</v>
      </c>
      <c r="AK81" s="48">
        <f>'2016CV PREV GA00394601000126'!AM77</f>
        <v>0</v>
      </c>
      <c r="AL81" s="48">
        <f>'2016CV PREV GA00394601000126'!AN77</f>
        <v>0</v>
      </c>
      <c r="AM81" s="48">
        <f>'2016CV PREV GA00394601000126'!AO77</f>
        <v>0</v>
      </c>
      <c r="AN81" s="48">
        <f>'2016CV PREV GA00394601000126'!AP77</f>
        <v>4643788.0199999996</v>
      </c>
      <c r="AO81" s="48">
        <f>'2016CV PREV GA00394601000126'!AQ77</f>
        <v>0</v>
      </c>
      <c r="AP81" s="48">
        <f>'2016CV PREV GA00394601000126'!AR77</f>
        <v>0</v>
      </c>
      <c r="AQ81" s="48">
        <f>'2016CV PREV GA00394601000126'!AS77</f>
        <v>0</v>
      </c>
      <c r="AR81" s="49">
        <f t="shared" si="37"/>
        <v>10304040.672320001</v>
      </c>
      <c r="AS81" s="49">
        <f t="shared" si="38"/>
        <v>300281.37</v>
      </c>
      <c r="AT81" s="48">
        <f>'2016CV PREV GA00394601000126'!AV77</f>
        <v>6158.51</v>
      </c>
      <c r="AU81" s="48">
        <f>'2016CV PREV GA00394601000126'!AW77</f>
        <v>0</v>
      </c>
      <c r="AV81" s="48">
        <f>'2016CV PREV GA00394601000126'!AX77</f>
        <v>0</v>
      </c>
      <c r="AW81" s="48">
        <f>'2016CV PREV GA00394601000126'!AY77</f>
        <v>0</v>
      </c>
      <c r="AX81" s="48">
        <f>'2016CV PREV GA00394601000126'!AZ77</f>
        <v>294122.86</v>
      </c>
      <c r="AY81" s="48">
        <f>'2016CV PREV GA00394601000126'!BA77</f>
        <v>0</v>
      </c>
      <c r="AZ81" s="49">
        <f t="shared" si="39"/>
        <v>133442184.49541999</v>
      </c>
      <c r="BA81" s="48">
        <f>'2016CV PREV GA00394601000126'!BC77</f>
        <v>31988959.59</v>
      </c>
      <c r="BB81" s="48">
        <f>'2016CV PREV GA00394601000126'!BD77</f>
        <v>0</v>
      </c>
      <c r="BC81" s="48">
        <f>'2016CV PREV GA00394601000126'!BE77</f>
        <v>0</v>
      </c>
      <c r="BD81" s="48">
        <f>'2016CV PREV GA00394601000126'!BF77</f>
        <v>0</v>
      </c>
      <c r="BE81" s="48">
        <f>'2016CV PREV GA00394601000126'!BG77</f>
        <v>0</v>
      </c>
      <c r="BF81" s="48">
        <f>'2016CV PREV GA00394601000126'!BH77</f>
        <v>101453224.90542001</v>
      </c>
      <c r="BG81" s="48">
        <f>'2016CV PREV GA00394601000126'!BI77</f>
        <v>0</v>
      </c>
      <c r="BH81" s="48">
        <f>'2016CV PREV GA00394601000126'!BJ77</f>
        <v>0</v>
      </c>
      <c r="BI81" s="48">
        <f>'2016CV PREV GA00394601000126'!BK77</f>
        <v>0</v>
      </c>
      <c r="BJ81" s="49">
        <f t="shared" si="40"/>
        <v>133742465.86542</v>
      </c>
      <c r="BK81" s="49">
        <f t="shared" si="41"/>
        <v>-123438425.19310001</v>
      </c>
      <c r="BL81" s="49">
        <f>$BO$9+SUMPRODUCT($D$10:D81,$BK$10:BK81)</f>
        <v>757668345.21375275</v>
      </c>
      <c r="BM81" s="50">
        <f t="shared" si="42"/>
        <v>5.5</v>
      </c>
      <c r="BN81" s="49">
        <f t="shared" si="46"/>
        <v>1871987761.0178699</v>
      </c>
      <c r="BO81" s="51">
        <f t="shared" si="43"/>
        <v>35784690445.2407</v>
      </c>
      <c r="BP81" s="89">
        <f t="shared" si="47"/>
        <v>2785950.4681710429</v>
      </c>
      <c r="BQ81" s="89">
        <f t="shared" si="48"/>
        <v>199195458.47422957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2">
        <f t="shared" si="44"/>
        <v>73</v>
      </c>
      <c r="B82" s="72">
        <f t="shared" si="45"/>
        <v>2088</v>
      </c>
      <c r="C82" s="48">
        <f>'2016CV PREV GA00394601000126'!E78</f>
        <v>5.5</v>
      </c>
      <c r="D82" s="49">
        <f t="shared" si="49"/>
        <v>2.0080000000000001E-2</v>
      </c>
      <c r="E82" s="48">
        <f>'2016CV PREV GA00394601000126'!G78</f>
        <v>0</v>
      </c>
      <c r="F82" s="49">
        <f t="shared" si="32"/>
        <v>22.07</v>
      </c>
      <c r="G82" s="48">
        <f>'2016CV PREV GA00394601000126'!I78</f>
        <v>22.07</v>
      </c>
      <c r="H82" s="48">
        <f>'2016CV PREV GA00394601000126'!J78</f>
        <v>0</v>
      </c>
      <c r="I82" s="48">
        <f>'2016CV PREV GA00394601000126'!K78</f>
        <v>0</v>
      </c>
      <c r="J82" s="48">
        <f>'2016CV PREV GA00394601000126'!L78</f>
        <v>0</v>
      </c>
      <c r="K82" s="48">
        <f>'2016CV PREV GA00394601000126'!M78</f>
        <v>2829.9</v>
      </c>
      <c r="L82" s="48">
        <f>'2016CV PREV GA00394601000126'!N78</f>
        <v>9891.7800000000007</v>
      </c>
      <c r="M82" s="49">
        <f t="shared" si="33"/>
        <v>0</v>
      </c>
      <c r="N82" s="48">
        <f>'2016CV PREV GA00394601000126'!P78</f>
        <v>0</v>
      </c>
      <c r="O82" s="48">
        <f>'2016CV PREV GA00394601000126'!Q78</f>
        <v>0</v>
      </c>
      <c r="P82" s="48">
        <f>'2016CV PREV GA00394601000126'!R78</f>
        <v>0</v>
      </c>
      <c r="Q82" s="48">
        <f>'2016CV PREV GA00394601000126'!S78</f>
        <v>0</v>
      </c>
      <c r="R82" s="48">
        <f>'2016CV PREV GA00394601000126'!T78</f>
        <v>0</v>
      </c>
      <c r="S82" s="48">
        <f>'2016CV PREV GA00394601000126'!U78</f>
        <v>0</v>
      </c>
      <c r="T82" s="48">
        <f>'2016CV PREV GA00394601000126'!V78</f>
        <v>0</v>
      </c>
      <c r="U82" s="49">
        <f t="shared" si="34"/>
        <v>0</v>
      </c>
      <c r="V82" s="48">
        <f>'2016CV PREV GA00394601000126'!X78</f>
        <v>0</v>
      </c>
      <c r="W82" s="48">
        <f>'2016CV PREV GA00394601000126'!Y78</f>
        <v>0</v>
      </c>
      <c r="X82" s="48">
        <f>'2016CV PREV GA00394601000126'!Z78</f>
        <v>0</v>
      </c>
      <c r="Y82" s="48">
        <f>'2016CV PREV GA00394601000126'!AA78</f>
        <v>0</v>
      </c>
      <c r="Z82" s="48">
        <f>'2016CV PREV GA00394601000126'!AB78</f>
        <v>0</v>
      </c>
      <c r="AA82" s="48">
        <f>'2016CV PREV GA00394601000126'!AC78</f>
        <v>0</v>
      </c>
      <c r="AB82" s="48">
        <f>'2016CV PREV GA00394601000126'!AD78</f>
        <v>0</v>
      </c>
      <c r="AC82" s="49">
        <f t="shared" si="35"/>
        <v>989579.53049000003</v>
      </c>
      <c r="AD82" s="48">
        <f>'2016CV PREV GA00394601000126'!AF78</f>
        <v>989579.53049000003</v>
      </c>
      <c r="AE82" s="48">
        <f>'2016CV PREV GA00394601000126'!AG78</f>
        <v>0</v>
      </c>
      <c r="AF82" s="48">
        <f>'2016CV PREV GA00394601000126'!AH78</f>
        <v>0</v>
      </c>
      <c r="AG82" s="48">
        <f>'2016CV PREV GA00394601000126'!AI78</f>
        <v>0</v>
      </c>
      <c r="AH82" s="49">
        <f t="shared" si="36"/>
        <v>3423885.7638599998</v>
      </c>
      <c r="AI82" s="48">
        <f>'2016CV PREV GA00394601000126'!AK78</f>
        <v>3423885.7638599998</v>
      </c>
      <c r="AJ82" s="48">
        <f>'2016CV PREV GA00394601000126'!AL78</f>
        <v>0</v>
      </c>
      <c r="AK82" s="48">
        <f>'2016CV PREV GA00394601000126'!AM78</f>
        <v>0</v>
      </c>
      <c r="AL82" s="48">
        <f>'2016CV PREV GA00394601000126'!AN78</f>
        <v>0</v>
      </c>
      <c r="AM82" s="48">
        <f>'2016CV PREV GA00394601000126'!AO78</f>
        <v>0</v>
      </c>
      <c r="AN82" s="48">
        <f>'2016CV PREV GA00394601000126'!AP78</f>
        <v>3647409.61</v>
      </c>
      <c r="AO82" s="48">
        <f>'2016CV PREV GA00394601000126'!AQ78</f>
        <v>0</v>
      </c>
      <c r="AP82" s="48">
        <f>'2016CV PREV GA00394601000126'!AR78</f>
        <v>0</v>
      </c>
      <c r="AQ82" s="48">
        <f>'2016CV PREV GA00394601000126'!AS78</f>
        <v>0</v>
      </c>
      <c r="AR82" s="49">
        <f t="shared" si="37"/>
        <v>8073618.6543500004</v>
      </c>
      <c r="AS82" s="49">
        <f t="shared" si="38"/>
        <v>284246.43</v>
      </c>
      <c r="AT82" s="48">
        <f>'2016CV PREV GA00394601000126'!AV78</f>
        <v>4532.32</v>
      </c>
      <c r="AU82" s="48">
        <f>'2016CV PREV GA00394601000126'!AW78</f>
        <v>0</v>
      </c>
      <c r="AV82" s="48">
        <f>'2016CV PREV GA00394601000126'!AX78</f>
        <v>0</v>
      </c>
      <c r="AW82" s="48">
        <f>'2016CV PREV GA00394601000126'!AY78</f>
        <v>0</v>
      </c>
      <c r="AX82" s="48">
        <f>'2016CV PREV GA00394601000126'!AZ78</f>
        <v>279714.11</v>
      </c>
      <c r="AY82" s="48">
        <f>'2016CV PREV GA00394601000126'!BA78</f>
        <v>0</v>
      </c>
      <c r="AZ82" s="49">
        <f t="shared" si="39"/>
        <v>104810620.8656</v>
      </c>
      <c r="BA82" s="48">
        <f>'2016CV PREV GA00394601000126'!BC78</f>
        <v>23858977.27</v>
      </c>
      <c r="BB82" s="48">
        <f>'2016CV PREV GA00394601000126'!BD78</f>
        <v>0</v>
      </c>
      <c r="BC82" s="48">
        <f>'2016CV PREV GA00394601000126'!BE78</f>
        <v>0</v>
      </c>
      <c r="BD82" s="48">
        <f>'2016CV PREV GA00394601000126'!BF78</f>
        <v>0</v>
      </c>
      <c r="BE82" s="48">
        <f>'2016CV PREV GA00394601000126'!BG78</f>
        <v>0</v>
      </c>
      <c r="BF82" s="48">
        <f>'2016CV PREV GA00394601000126'!BH78</f>
        <v>80951643.595599994</v>
      </c>
      <c r="BG82" s="48">
        <f>'2016CV PREV GA00394601000126'!BI78</f>
        <v>0</v>
      </c>
      <c r="BH82" s="48">
        <f>'2016CV PREV GA00394601000126'!BJ78</f>
        <v>0</v>
      </c>
      <c r="BI82" s="48">
        <f>'2016CV PREV GA00394601000126'!BK78</f>
        <v>0</v>
      </c>
      <c r="BJ82" s="49">
        <f t="shared" si="40"/>
        <v>105094867.2956</v>
      </c>
      <c r="BK82" s="49">
        <f t="shared" si="41"/>
        <v>-97021248.641249999</v>
      </c>
      <c r="BL82" s="49">
        <f>$BO$9+SUMPRODUCT($D$10:D82,$BK$10:BK82)</f>
        <v>755720158.54103637</v>
      </c>
      <c r="BM82" s="50">
        <f t="shared" si="42"/>
        <v>5.5</v>
      </c>
      <c r="BN82" s="49">
        <f t="shared" si="46"/>
        <v>1968157974.48824</v>
      </c>
      <c r="BO82" s="51">
        <f t="shared" si="43"/>
        <v>37655827171.0877</v>
      </c>
      <c r="BP82" s="89">
        <f t="shared" si="47"/>
        <v>2075552.0492420106</v>
      </c>
      <c r="BQ82" s="89">
        <f t="shared" si="48"/>
        <v>150477523.57004577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2">
        <f t="shared" si="44"/>
        <v>74</v>
      </c>
      <c r="B83" s="72">
        <f t="shared" si="45"/>
        <v>2089</v>
      </c>
      <c r="C83" s="48">
        <f>'2016CV PREV GA00394601000126'!E79</f>
        <v>5.5</v>
      </c>
      <c r="D83" s="49">
        <f t="shared" si="49"/>
        <v>1.9029999999999998E-2</v>
      </c>
      <c r="E83" s="48">
        <f>'2016CV PREV GA00394601000126'!G79</f>
        <v>0</v>
      </c>
      <c r="F83" s="49">
        <f t="shared" si="32"/>
        <v>14.46</v>
      </c>
      <c r="G83" s="48">
        <f>'2016CV PREV GA00394601000126'!I79</f>
        <v>14.46</v>
      </c>
      <c r="H83" s="48">
        <f>'2016CV PREV GA00394601000126'!J79</f>
        <v>0</v>
      </c>
      <c r="I83" s="48">
        <f>'2016CV PREV GA00394601000126'!K79</f>
        <v>0</v>
      </c>
      <c r="J83" s="48">
        <f>'2016CV PREV GA00394601000126'!L79</f>
        <v>0</v>
      </c>
      <c r="K83" s="48">
        <f>'2016CV PREV GA00394601000126'!M79</f>
        <v>2721.71</v>
      </c>
      <c r="L83" s="48">
        <f>'2016CV PREV GA00394601000126'!N79</f>
        <v>9333.4</v>
      </c>
      <c r="M83" s="49">
        <f t="shared" si="33"/>
        <v>0</v>
      </c>
      <c r="N83" s="48">
        <f>'2016CV PREV GA00394601000126'!P79</f>
        <v>0</v>
      </c>
      <c r="O83" s="48">
        <f>'2016CV PREV GA00394601000126'!Q79</f>
        <v>0</v>
      </c>
      <c r="P83" s="48">
        <f>'2016CV PREV GA00394601000126'!R79</f>
        <v>0</v>
      </c>
      <c r="Q83" s="48">
        <f>'2016CV PREV GA00394601000126'!S79</f>
        <v>0</v>
      </c>
      <c r="R83" s="48">
        <f>'2016CV PREV GA00394601000126'!T79</f>
        <v>0</v>
      </c>
      <c r="S83" s="48">
        <f>'2016CV PREV GA00394601000126'!U79</f>
        <v>0</v>
      </c>
      <c r="T83" s="48">
        <f>'2016CV PREV GA00394601000126'!V79</f>
        <v>0</v>
      </c>
      <c r="U83" s="49">
        <f t="shared" si="34"/>
        <v>0</v>
      </c>
      <c r="V83" s="48">
        <f>'2016CV PREV GA00394601000126'!X79</f>
        <v>0</v>
      </c>
      <c r="W83" s="48">
        <f>'2016CV PREV GA00394601000126'!Y79</f>
        <v>0</v>
      </c>
      <c r="X83" s="48">
        <f>'2016CV PREV GA00394601000126'!Z79</f>
        <v>0</v>
      </c>
      <c r="Y83" s="48">
        <f>'2016CV PREV GA00394601000126'!AA79</f>
        <v>0</v>
      </c>
      <c r="Z83" s="48">
        <f>'2016CV PREV GA00394601000126'!AB79</f>
        <v>0</v>
      </c>
      <c r="AA83" s="48">
        <f>'2016CV PREV GA00394601000126'!AC79</f>
        <v>0</v>
      </c>
      <c r="AB83" s="48">
        <f>'2016CV PREV GA00394601000126'!AD79</f>
        <v>0</v>
      </c>
      <c r="AC83" s="49">
        <f t="shared" si="35"/>
        <v>720196.39789999998</v>
      </c>
      <c r="AD83" s="48">
        <f>'2016CV PREV GA00394601000126'!AF79</f>
        <v>720196.39789999998</v>
      </c>
      <c r="AE83" s="48">
        <f>'2016CV PREV GA00394601000126'!AG79</f>
        <v>0</v>
      </c>
      <c r="AF83" s="48">
        <f>'2016CV PREV GA00394601000126'!AH79</f>
        <v>0</v>
      </c>
      <c r="AG83" s="48">
        <f>'2016CV PREV GA00394601000126'!AI79</f>
        <v>0</v>
      </c>
      <c r="AH83" s="49">
        <f t="shared" si="36"/>
        <v>2664544.88601</v>
      </c>
      <c r="AI83" s="48">
        <f>'2016CV PREV GA00394601000126'!AK79</f>
        <v>2664544.88601</v>
      </c>
      <c r="AJ83" s="48">
        <f>'2016CV PREV GA00394601000126'!AL79</f>
        <v>0</v>
      </c>
      <c r="AK83" s="48">
        <f>'2016CV PREV GA00394601000126'!AM79</f>
        <v>0</v>
      </c>
      <c r="AL83" s="48">
        <f>'2016CV PREV GA00394601000126'!AN79</f>
        <v>0</v>
      </c>
      <c r="AM83" s="48">
        <f>'2016CV PREV GA00394601000126'!AO79</f>
        <v>0</v>
      </c>
      <c r="AN83" s="48">
        <f>'2016CV PREV GA00394601000126'!AP79</f>
        <v>2812872.62</v>
      </c>
      <c r="AO83" s="48">
        <f>'2016CV PREV GA00394601000126'!AQ79</f>
        <v>0</v>
      </c>
      <c r="AP83" s="48">
        <f>'2016CV PREV GA00394601000126'!AR79</f>
        <v>0</v>
      </c>
      <c r="AQ83" s="48">
        <f>'2016CV PREV GA00394601000126'!AS79</f>
        <v>0</v>
      </c>
      <c r="AR83" s="49">
        <f t="shared" si="37"/>
        <v>6209683.4739100002</v>
      </c>
      <c r="AS83" s="49">
        <f t="shared" si="38"/>
        <v>268201.24</v>
      </c>
      <c r="AT83" s="48">
        <f>'2016CV PREV GA00394601000126'!AV79</f>
        <v>3271.57</v>
      </c>
      <c r="AU83" s="48">
        <f>'2016CV PREV GA00394601000126'!AW79</f>
        <v>0</v>
      </c>
      <c r="AV83" s="48">
        <f>'2016CV PREV GA00394601000126'!AX79</f>
        <v>0</v>
      </c>
      <c r="AW83" s="48">
        <f>'2016CV PREV GA00394601000126'!AY79</f>
        <v>0</v>
      </c>
      <c r="AX83" s="48">
        <f>'2016CV PREV GA00394601000126'!AZ79</f>
        <v>264929.67</v>
      </c>
      <c r="AY83" s="48">
        <f>'2016CV PREV GA00394601000126'!BA79</f>
        <v>0</v>
      </c>
      <c r="AZ83" s="49">
        <f t="shared" si="39"/>
        <v>80829672.920980006</v>
      </c>
      <c r="BA83" s="48">
        <f>'2016CV PREV GA00394601000126'!BC79</f>
        <v>17468664.489999998</v>
      </c>
      <c r="BB83" s="48">
        <f>'2016CV PREV GA00394601000126'!BD79</f>
        <v>0</v>
      </c>
      <c r="BC83" s="48">
        <f>'2016CV PREV GA00394601000126'!BE79</f>
        <v>0</v>
      </c>
      <c r="BD83" s="48">
        <f>'2016CV PREV GA00394601000126'!BF79</f>
        <v>0</v>
      </c>
      <c r="BE83" s="48">
        <f>'2016CV PREV GA00394601000126'!BG79</f>
        <v>0</v>
      </c>
      <c r="BF83" s="48">
        <f>'2016CV PREV GA00394601000126'!BH79</f>
        <v>63361008.430979997</v>
      </c>
      <c r="BG83" s="48">
        <f>'2016CV PREV GA00394601000126'!BI79</f>
        <v>0</v>
      </c>
      <c r="BH83" s="48">
        <f>'2016CV PREV GA00394601000126'!BJ79</f>
        <v>0</v>
      </c>
      <c r="BI83" s="48">
        <f>'2016CV PREV GA00394601000126'!BK79</f>
        <v>0</v>
      </c>
      <c r="BJ83" s="49">
        <f t="shared" si="40"/>
        <v>81097874.160980001</v>
      </c>
      <c r="BK83" s="49">
        <f t="shared" si="41"/>
        <v>-74888190.687069997</v>
      </c>
      <c r="BL83" s="49">
        <f>$BO$9+SUMPRODUCT($D$10:D83,$BK$10:BK83)</f>
        <v>754295036.27226138</v>
      </c>
      <c r="BM83" s="50">
        <f t="shared" si="42"/>
        <v>5.5</v>
      </c>
      <c r="BN83" s="49">
        <f t="shared" si="46"/>
        <v>2071070494.4098201</v>
      </c>
      <c r="BO83" s="51">
        <f t="shared" si="43"/>
        <v>39652009474.810402</v>
      </c>
      <c r="BP83" s="89">
        <f t="shared" si="47"/>
        <v>1518529.8835576284</v>
      </c>
      <c r="BQ83" s="89">
        <f t="shared" si="48"/>
        <v>111611946.44148569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2">
        <f t="shared" si="44"/>
        <v>75</v>
      </c>
      <c r="B84" s="72">
        <f t="shared" si="45"/>
        <v>2090</v>
      </c>
      <c r="C84" s="48">
        <f>'2016CV PREV GA00394601000126'!E80</f>
        <v>5.5</v>
      </c>
      <c r="D84" s="49">
        <f t="shared" si="49"/>
        <v>1.804E-2</v>
      </c>
      <c r="E84" s="48">
        <f>'2016CV PREV GA00394601000126'!G80</f>
        <v>0</v>
      </c>
      <c r="F84" s="49">
        <f t="shared" si="32"/>
        <v>9.4700000000000006</v>
      </c>
      <c r="G84" s="48">
        <f>'2016CV PREV GA00394601000126'!I80</f>
        <v>9.4700000000000006</v>
      </c>
      <c r="H84" s="48">
        <f>'2016CV PREV GA00394601000126'!J80</f>
        <v>0</v>
      </c>
      <c r="I84" s="48">
        <f>'2016CV PREV GA00394601000126'!K80</f>
        <v>0</v>
      </c>
      <c r="J84" s="48">
        <f>'2016CV PREV GA00394601000126'!L80</f>
        <v>0</v>
      </c>
      <c r="K84" s="48">
        <f>'2016CV PREV GA00394601000126'!M80</f>
        <v>2607.0300000000002</v>
      </c>
      <c r="L84" s="48">
        <f>'2016CV PREV GA00394601000126'!N80</f>
        <v>8773.19</v>
      </c>
      <c r="M84" s="49">
        <f t="shared" si="33"/>
        <v>0</v>
      </c>
      <c r="N84" s="48">
        <f>'2016CV PREV GA00394601000126'!P80</f>
        <v>0</v>
      </c>
      <c r="O84" s="48">
        <f>'2016CV PREV GA00394601000126'!Q80</f>
        <v>0</v>
      </c>
      <c r="P84" s="48">
        <f>'2016CV PREV GA00394601000126'!R80</f>
        <v>0</v>
      </c>
      <c r="Q84" s="48">
        <f>'2016CV PREV GA00394601000126'!S80</f>
        <v>0</v>
      </c>
      <c r="R84" s="48">
        <f>'2016CV PREV GA00394601000126'!T80</f>
        <v>0</v>
      </c>
      <c r="S84" s="48">
        <f>'2016CV PREV GA00394601000126'!U80</f>
        <v>0</v>
      </c>
      <c r="T84" s="48">
        <f>'2016CV PREV GA00394601000126'!V80</f>
        <v>0</v>
      </c>
      <c r="U84" s="49">
        <f t="shared" si="34"/>
        <v>0</v>
      </c>
      <c r="V84" s="48">
        <f>'2016CV PREV GA00394601000126'!X80</f>
        <v>0</v>
      </c>
      <c r="W84" s="48">
        <f>'2016CV PREV GA00394601000126'!Y80</f>
        <v>0</v>
      </c>
      <c r="X84" s="48">
        <f>'2016CV PREV GA00394601000126'!Z80</f>
        <v>0</v>
      </c>
      <c r="Y84" s="48">
        <f>'2016CV PREV GA00394601000126'!AA80</f>
        <v>0</v>
      </c>
      <c r="Z84" s="48">
        <f>'2016CV PREV GA00394601000126'!AB80</f>
        <v>0</v>
      </c>
      <c r="AA84" s="48">
        <f>'2016CV PREV GA00394601000126'!AC80</f>
        <v>0</v>
      </c>
      <c r="AB84" s="48">
        <f>'2016CV PREV GA00394601000126'!AD80</f>
        <v>0</v>
      </c>
      <c r="AC84" s="49">
        <f t="shared" si="35"/>
        <v>513389.96003999998</v>
      </c>
      <c r="AD84" s="48">
        <f>'2016CV PREV GA00394601000126'!AF80</f>
        <v>513389.96003999998</v>
      </c>
      <c r="AE84" s="48">
        <f>'2016CV PREV GA00394601000126'!AG80</f>
        <v>0</v>
      </c>
      <c r="AF84" s="48">
        <f>'2016CV PREV GA00394601000126'!AH80</f>
        <v>0</v>
      </c>
      <c r="AG84" s="48">
        <f>'2016CV PREV GA00394601000126'!AI80</f>
        <v>0</v>
      </c>
      <c r="AH84" s="49">
        <f t="shared" si="36"/>
        <v>2029842.9576099999</v>
      </c>
      <c r="AI84" s="48">
        <f>'2016CV PREV GA00394601000126'!AK80</f>
        <v>2029842.9576099999</v>
      </c>
      <c r="AJ84" s="48">
        <f>'2016CV PREV GA00394601000126'!AL80</f>
        <v>0</v>
      </c>
      <c r="AK84" s="48">
        <f>'2016CV PREV GA00394601000126'!AM80</f>
        <v>0</v>
      </c>
      <c r="AL84" s="48">
        <f>'2016CV PREV GA00394601000126'!AN80</f>
        <v>0</v>
      </c>
      <c r="AM84" s="48">
        <f>'2016CV PREV GA00394601000126'!AO80</f>
        <v>0</v>
      </c>
      <c r="AN84" s="48">
        <f>'2016CV PREV GA00394601000126'!AP80</f>
        <v>2126833.31</v>
      </c>
      <c r="AO84" s="48">
        <f>'2016CV PREV GA00394601000126'!AQ80</f>
        <v>0</v>
      </c>
      <c r="AP84" s="48">
        <f>'2016CV PREV GA00394601000126'!AR80</f>
        <v>0</v>
      </c>
      <c r="AQ84" s="48">
        <f>'2016CV PREV GA00394601000126'!AS80</f>
        <v>0</v>
      </c>
      <c r="AR84" s="49">
        <f t="shared" si="37"/>
        <v>4681455.9176500002</v>
      </c>
      <c r="AS84" s="49">
        <f t="shared" si="38"/>
        <v>252103.22</v>
      </c>
      <c r="AT84" s="48">
        <f>'2016CV PREV GA00394601000126'!AV80</f>
        <v>2305.9499999999998</v>
      </c>
      <c r="AU84" s="48">
        <f>'2016CV PREV GA00394601000126'!AW80</f>
        <v>0</v>
      </c>
      <c r="AV84" s="48">
        <f>'2016CV PREV GA00394601000126'!AX80</f>
        <v>0</v>
      </c>
      <c r="AW84" s="48">
        <f>'2016CV PREV GA00394601000126'!AY80</f>
        <v>0</v>
      </c>
      <c r="AX84" s="48">
        <f>'2016CV PREV GA00394601000126'!AZ80</f>
        <v>249797.27</v>
      </c>
      <c r="AY84" s="48">
        <f>'2016CV PREV GA00394601000126'!BA80</f>
        <v>0</v>
      </c>
      <c r="AZ84" s="49">
        <f t="shared" si="39"/>
        <v>61115899.577</v>
      </c>
      <c r="BA84" s="48">
        <f>'2016CV PREV GA00394601000126'!BC80</f>
        <v>12535752.08</v>
      </c>
      <c r="BB84" s="48">
        <f>'2016CV PREV GA00394601000126'!BD80</f>
        <v>0</v>
      </c>
      <c r="BC84" s="48">
        <f>'2016CV PREV GA00394601000126'!BE80</f>
        <v>0</v>
      </c>
      <c r="BD84" s="48">
        <f>'2016CV PREV GA00394601000126'!BF80</f>
        <v>0</v>
      </c>
      <c r="BE84" s="48">
        <f>'2016CV PREV GA00394601000126'!BG80</f>
        <v>0</v>
      </c>
      <c r="BF84" s="48">
        <f>'2016CV PREV GA00394601000126'!BH80</f>
        <v>48580147.497000001</v>
      </c>
      <c r="BG84" s="48">
        <f>'2016CV PREV GA00394601000126'!BI80</f>
        <v>0</v>
      </c>
      <c r="BH84" s="48">
        <f>'2016CV PREV GA00394601000126'!BJ80</f>
        <v>0</v>
      </c>
      <c r="BI84" s="48">
        <f>'2016CV PREV GA00394601000126'!BK80</f>
        <v>0</v>
      </c>
      <c r="BJ84" s="49">
        <f t="shared" si="40"/>
        <v>61368002.796999998</v>
      </c>
      <c r="BK84" s="49">
        <f t="shared" si="41"/>
        <v>-56686546.879349999</v>
      </c>
      <c r="BL84" s="49">
        <f>$BO$9+SUMPRODUCT($D$10:D84,$BK$10:BK84)</f>
        <v>753272410.96655798</v>
      </c>
      <c r="BM84" s="50">
        <f t="shared" si="42"/>
        <v>5.5</v>
      </c>
      <c r="BN84" s="49">
        <f t="shared" si="46"/>
        <v>2180860521.1145701</v>
      </c>
      <c r="BO84" s="51">
        <f t="shared" si="43"/>
        <v>41776183449.045601</v>
      </c>
      <c r="BP84" s="89">
        <f t="shared" si="47"/>
        <v>1089513.6521312059</v>
      </c>
      <c r="BQ84" s="89">
        <f t="shared" si="48"/>
        <v>81168767.083774835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2">
        <f t="shared" si="44"/>
        <v>76</v>
      </c>
      <c r="B85" s="72">
        <f t="shared" si="45"/>
        <v>2091</v>
      </c>
      <c r="C85" s="48">
        <f>'2016CV PREV GA00394601000126'!E81</f>
        <v>5.5</v>
      </c>
      <c r="D85" s="49">
        <f t="shared" si="49"/>
        <v>1.7100000000000001E-2</v>
      </c>
      <c r="E85" s="48">
        <f>'2016CV PREV GA00394601000126'!G81</f>
        <v>0</v>
      </c>
      <c r="F85" s="49">
        <f t="shared" si="32"/>
        <v>6.11</v>
      </c>
      <c r="G85" s="48">
        <f>'2016CV PREV GA00394601000126'!I81</f>
        <v>6.11</v>
      </c>
      <c r="H85" s="48">
        <f>'2016CV PREV GA00394601000126'!J81</f>
        <v>0</v>
      </c>
      <c r="I85" s="48">
        <f>'2016CV PREV GA00394601000126'!K81</f>
        <v>0</v>
      </c>
      <c r="J85" s="48">
        <f>'2016CV PREV GA00394601000126'!L81</f>
        <v>0</v>
      </c>
      <c r="K85" s="48">
        <f>'2016CV PREV GA00394601000126'!M81</f>
        <v>2485.9899999999998</v>
      </c>
      <c r="L85" s="48">
        <f>'2016CV PREV GA00394601000126'!N81</f>
        <v>8210.68</v>
      </c>
      <c r="M85" s="49">
        <f t="shared" si="33"/>
        <v>0</v>
      </c>
      <c r="N85" s="48">
        <f>'2016CV PREV GA00394601000126'!P81</f>
        <v>0</v>
      </c>
      <c r="O85" s="48">
        <f>'2016CV PREV GA00394601000126'!Q81</f>
        <v>0</v>
      </c>
      <c r="P85" s="48">
        <f>'2016CV PREV GA00394601000126'!R81</f>
        <v>0</v>
      </c>
      <c r="Q85" s="48">
        <f>'2016CV PREV GA00394601000126'!S81</f>
        <v>0</v>
      </c>
      <c r="R85" s="48">
        <f>'2016CV PREV GA00394601000126'!T81</f>
        <v>0</v>
      </c>
      <c r="S85" s="48">
        <f>'2016CV PREV GA00394601000126'!U81</f>
        <v>0</v>
      </c>
      <c r="T85" s="48">
        <f>'2016CV PREV GA00394601000126'!V81</f>
        <v>0</v>
      </c>
      <c r="U85" s="49">
        <f t="shared" si="34"/>
        <v>0</v>
      </c>
      <c r="V85" s="48">
        <f>'2016CV PREV GA00394601000126'!X81</f>
        <v>0</v>
      </c>
      <c r="W85" s="48">
        <f>'2016CV PREV GA00394601000126'!Y81</f>
        <v>0</v>
      </c>
      <c r="X85" s="48">
        <f>'2016CV PREV GA00394601000126'!Z81</f>
        <v>0</v>
      </c>
      <c r="Y85" s="48">
        <f>'2016CV PREV GA00394601000126'!AA81</f>
        <v>0</v>
      </c>
      <c r="Z85" s="48">
        <f>'2016CV PREV GA00394601000126'!AB81</f>
        <v>0</v>
      </c>
      <c r="AA85" s="48">
        <f>'2016CV PREV GA00394601000126'!AC81</f>
        <v>0</v>
      </c>
      <c r="AB85" s="48">
        <f>'2016CV PREV GA00394601000126'!AD81</f>
        <v>0</v>
      </c>
      <c r="AC85" s="49">
        <f t="shared" si="35"/>
        <v>357783.84194999997</v>
      </c>
      <c r="AD85" s="48">
        <f>'2016CV PREV GA00394601000126'!AF81</f>
        <v>357783.84194999997</v>
      </c>
      <c r="AE85" s="48">
        <f>'2016CV PREV GA00394601000126'!AG81</f>
        <v>0</v>
      </c>
      <c r="AF85" s="48">
        <f>'2016CV PREV GA00394601000126'!AH81</f>
        <v>0</v>
      </c>
      <c r="AG85" s="48">
        <f>'2016CV PREV GA00394601000126'!AI81</f>
        <v>0</v>
      </c>
      <c r="AH85" s="49">
        <f t="shared" si="36"/>
        <v>1511252.34736</v>
      </c>
      <c r="AI85" s="48">
        <f>'2016CV PREV GA00394601000126'!AK81</f>
        <v>1511252.34736</v>
      </c>
      <c r="AJ85" s="48">
        <f>'2016CV PREV GA00394601000126'!AL81</f>
        <v>0</v>
      </c>
      <c r="AK85" s="48">
        <f>'2016CV PREV GA00394601000126'!AM81</f>
        <v>0</v>
      </c>
      <c r="AL85" s="48">
        <f>'2016CV PREV GA00394601000126'!AN81</f>
        <v>0</v>
      </c>
      <c r="AM85" s="48">
        <f>'2016CV PREV GA00394601000126'!AO81</f>
        <v>0</v>
      </c>
      <c r="AN85" s="48">
        <f>'2016CV PREV GA00394601000126'!AP81</f>
        <v>1574029.37</v>
      </c>
      <c r="AO85" s="48">
        <f>'2016CV PREV GA00394601000126'!AQ81</f>
        <v>0</v>
      </c>
      <c r="AP85" s="48">
        <f>'2016CV PREV GA00394601000126'!AR81</f>
        <v>0</v>
      </c>
      <c r="AQ85" s="48">
        <f>'2016CV PREV GA00394601000126'!AS81</f>
        <v>0</v>
      </c>
      <c r="AR85" s="49">
        <f t="shared" si="37"/>
        <v>3453768.3393100002</v>
      </c>
      <c r="AS85" s="49">
        <f t="shared" si="38"/>
        <v>235939.09</v>
      </c>
      <c r="AT85" s="48">
        <f>'2016CV PREV GA00394601000126'!AV81</f>
        <v>1578.71</v>
      </c>
      <c r="AU85" s="48">
        <f>'2016CV PREV GA00394601000126'!AW81</f>
        <v>0</v>
      </c>
      <c r="AV85" s="48">
        <f>'2016CV PREV GA00394601000126'!AX81</f>
        <v>0</v>
      </c>
      <c r="AW85" s="48">
        <f>'2016CV PREV GA00394601000126'!AY81</f>
        <v>0</v>
      </c>
      <c r="AX85" s="48">
        <f>'2016CV PREV GA00394601000126'!AZ81</f>
        <v>234360.38</v>
      </c>
      <c r="AY85" s="48">
        <f>'2016CV PREV GA00394601000126'!BA81</f>
        <v>0</v>
      </c>
      <c r="AZ85" s="49">
        <f t="shared" si="39"/>
        <v>45230729.018859997</v>
      </c>
      <c r="BA85" s="48">
        <f>'2016CV PREV GA00394601000126'!BC81</f>
        <v>8801098.7799999993</v>
      </c>
      <c r="BB85" s="48">
        <f>'2016CV PREV GA00394601000126'!BD81</f>
        <v>0</v>
      </c>
      <c r="BC85" s="48">
        <f>'2016CV PREV GA00394601000126'!BE81</f>
        <v>0</v>
      </c>
      <c r="BD85" s="48">
        <f>'2016CV PREV GA00394601000126'!BF81</f>
        <v>0</v>
      </c>
      <c r="BE85" s="48">
        <f>'2016CV PREV GA00394601000126'!BG81</f>
        <v>0</v>
      </c>
      <c r="BF85" s="48">
        <f>'2016CV PREV GA00394601000126'!BH81</f>
        <v>36429630.238860004</v>
      </c>
      <c r="BG85" s="48">
        <f>'2016CV PREV GA00394601000126'!BI81</f>
        <v>0</v>
      </c>
      <c r="BH85" s="48">
        <f>'2016CV PREV GA00394601000126'!BJ81</f>
        <v>0</v>
      </c>
      <c r="BI85" s="48">
        <f>'2016CV PREV GA00394601000126'!BK81</f>
        <v>0</v>
      </c>
      <c r="BJ85" s="49">
        <f t="shared" si="40"/>
        <v>45466668.108860001</v>
      </c>
      <c r="BK85" s="49">
        <f t="shared" si="41"/>
        <v>-42012899.769550003</v>
      </c>
      <c r="BL85" s="49">
        <f>$BO$9+SUMPRODUCT($D$10:D85,$BK$10:BK85)</f>
        <v>752553990.38049865</v>
      </c>
      <c r="BM85" s="50">
        <f t="shared" si="42"/>
        <v>5.5</v>
      </c>
      <c r="BN85" s="49">
        <f t="shared" si="46"/>
        <v>2297690089.6975098</v>
      </c>
      <c r="BO85" s="51">
        <f t="shared" si="43"/>
        <v>44031860638.973602</v>
      </c>
      <c r="BP85" s="89">
        <f t="shared" si="47"/>
        <v>765380.46344276203</v>
      </c>
      <c r="BQ85" s="89">
        <f t="shared" si="48"/>
        <v>57786224.989928536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2">
        <f t="shared" si="44"/>
        <v>77</v>
      </c>
      <c r="B86" s="72">
        <f t="shared" si="45"/>
        <v>2092</v>
      </c>
      <c r="C86" s="48">
        <f>'2016CV PREV GA00394601000126'!E82</f>
        <v>5.5</v>
      </c>
      <c r="D86" s="49">
        <f t="shared" si="49"/>
        <v>1.6209999999999999E-2</v>
      </c>
      <c r="E86" s="48">
        <f>'2016CV PREV GA00394601000126'!G82</f>
        <v>0</v>
      </c>
      <c r="F86" s="49">
        <f t="shared" si="32"/>
        <v>3.81</v>
      </c>
      <c r="G86" s="48">
        <f>'2016CV PREV GA00394601000126'!I82</f>
        <v>3.81</v>
      </c>
      <c r="H86" s="48">
        <f>'2016CV PREV GA00394601000126'!J82</f>
        <v>0</v>
      </c>
      <c r="I86" s="48">
        <f>'2016CV PREV GA00394601000126'!K82</f>
        <v>0</v>
      </c>
      <c r="J86" s="48">
        <f>'2016CV PREV GA00394601000126'!L82</f>
        <v>0</v>
      </c>
      <c r="K86" s="48">
        <f>'2016CV PREV GA00394601000126'!M82</f>
        <v>2358.88</v>
      </c>
      <c r="L86" s="48">
        <f>'2016CV PREV GA00394601000126'!N82</f>
        <v>7646.39</v>
      </c>
      <c r="M86" s="49">
        <f t="shared" si="33"/>
        <v>0</v>
      </c>
      <c r="N86" s="48">
        <f>'2016CV PREV GA00394601000126'!P82</f>
        <v>0</v>
      </c>
      <c r="O86" s="48">
        <f>'2016CV PREV GA00394601000126'!Q82</f>
        <v>0</v>
      </c>
      <c r="P86" s="48">
        <f>'2016CV PREV GA00394601000126'!R82</f>
        <v>0</v>
      </c>
      <c r="Q86" s="48">
        <f>'2016CV PREV GA00394601000126'!S82</f>
        <v>0</v>
      </c>
      <c r="R86" s="48">
        <f>'2016CV PREV GA00394601000126'!T82</f>
        <v>0</v>
      </c>
      <c r="S86" s="48">
        <f>'2016CV PREV GA00394601000126'!U82</f>
        <v>0</v>
      </c>
      <c r="T86" s="48">
        <f>'2016CV PREV GA00394601000126'!V82</f>
        <v>0</v>
      </c>
      <c r="U86" s="49">
        <f t="shared" si="34"/>
        <v>0</v>
      </c>
      <c r="V86" s="48">
        <f>'2016CV PREV GA00394601000126'!X82</f>
        <v>0</v>
      </c>
      <c r="W86" s="48">
        <f>'2016CV PREV GA00394601000126'!Y82</f>
        <v>0</v>
      </c>
      <c r="X86" s="48">
        <f>'2016CV PREV GA00394601000126'!Z82</f>
        <v>0</v>
      </c>
      <c r="Y86" s="48">
        <f>'2016CV PREV GA00394601000126'!AA82</f>
        <v>0</v>
      </c>
      <c r="Z86" s="48">
        <f>'2016CV PREV GA00394601000126'!AB82</f>
        <v>0</v>
      </c>
      <c r="AA86" s="48">
        <f>'2016CV PREV GA00394601000126'!AC82</f>
        <v>0</v>
      </c>
      <c r="AB86" s="48">
        <f>'2016CV PREV GA00394601000126'!AD82</f>
        <v>0</v>
      </c>
      <c r="AC86" s="49">
        <f t="shared" si="35"/>
        <v>243226.90651</v>
      </c>
      <c r="AD86" s="48">
        <f>'2016CV PREV GA00394601000126'!AF82</f>
        <v>243226.90651</v>
      </c>
      <c r="AE86" s="48">
        <f>'2016CV PREV GA00394601000126'!AG82</f>
        <v>0</v>
      </c>
      <c r="AF86" s="48">
        <f>'2016CV PREV GA00394601000126'!AH82</f>
        <v>0</v>
      </c>
      <c r="AG86" s="48">
        <f>'2016CV PREV GA00394601000126'!AI82</f>
        <v>0</v>
      </c>
      <c r="AH86" s="49">
        <f t="shared" si="36"/>
        <v>1097574.88484</v>
      </c>
      <c r="AI86" s="48">
        <f>'2016CV PREV GA00394601000126'!AK82</f>
        <v>1097574.88484</v>
      </c>
      <c r="AJ86" s="48">
        <f>'2016CV PREV GA00394601000126'!AL82</f>
        <v>0</v>
      </c>
      <c r="AK86" s="48">
        <f>'2016CV PREV GA00394601000126'!AM82</f>
        <v>0</v>
      </c>
      <c r="AL86" s="48">
        <f>'2016CV PREV GA00394601000126'!AN82</f>
        <v>0</v>
      </c>
      <c r="AM86" s="48">
        <f>'2016CV PREV GA00394601000126'!AO82</f>
        <v>0</v>
      </c>
      <c r="AN86" s="48">
        <f>'2016CV PREV GA00394601000126'!AP82</f>
        <v>1138042.3600000001</v>
      </c>
      <c r="AO86" s="48">
        <f>'2016CV PREV GA00394601000126'!AQ82</f>
        <v>0</v>
      </c>
      <c r="AP86" s="48">
        <f>'2016CV PREV GA00394601000126'!AR82</f>
        <v>0</v>
      </c>
      <c r="AQ86" s="48">
        <f>'2016CV PREV GA00394601000126'!AS82</f>
        <v>0</v>
      </c>
      <c r="AR86" s="49">
        <f t="shared" si="37"/>
        <v>2488853.23135</v>
      </c>
      <c r="AS86" s="49">
        <f t="shared" si="38"/>
        <v>219723.76</v>
      </c>
      <c r="AT86" s="48">
        <f>'2016CV PREV GA00394601000126'!AV82</f>
        <v>1042.99</v>
      </c>
      <c r="AU86" s="48">
        <f>'2016CV PREV GA00394601000126'!AW82</f>
        <v>0</v>
      </c>
      <c r="AV86" s="48">
        <f>'2016CV PREV GA00394601000126'!AX82</f>
        <v>0</v>
      </c>
      <c r="AW86" s="48">
        <f>'2016CV PREV GA00394601000126'!AY82</f>
        <v>0</v>
      </c>
      <c r="AX86" s="48">
        <f>'2016CV PREV GA00394601000126'!AZ82</f>
        <v>218680.77</v>
      </c>
      <c r="AY86" s="48">
        <f>'2016CV PREV GA00394601000126'!BA82</f>
        <v>0</v>
      </c>
      <c r="AZ86" s="49">
        <f t="shared" si="39"/>
        <v>32702366.670249999</v>
      </c>
      <c r="BA86" s="48">
        <f>'2016CV PREV GA00394601000126'!BC82</f>
        <v>6032499.2599999998</v>
      </c>
      <c r="BB86" s="48">
        <f>'2016CV PREV GA00394601000126'!BD82</f>
        <v>0</v>
      </c>
      <c r="BC86" s="48">
        <f>'2016CV PREV GA00394601000126'!BE82</f>
        <v>0</v>
      </c>
      <c r="BD86" s="48">
        <f>'2016CV PREV GA00394601000126'!BF82</f>
        <v>0</v>
      </c>
      <c r="BE86" s="48">
        <f>'2016CV PREV GA00394601000126'!BG82</f>
        <v>0</v>
      </c>
      <c r="BF86" s="48">
        <f>'2016CV PREV GA00394601000126'!BH82</f>
        <v>26669867.410250001</v>
      </c>
      <c r="BG86" s="48">
        <f>'2016CV PREV GA00394601000126'!BI82</f>
        <v>0</v>
      </c>
      <c r="BH86" s="48">
        <f>'2016CV PREV GA00394601000126'!BJ82</f>
        <v>0</v>
      </c>
      <c r="BI86" s="48">
        <f>'2016CV PREV GA00394601000126'!BK82</f>
        <v>0</v>
      </c>
      <c r="BJ86" s="49">
        <f t="shared" si="40"/>
        <v>32922090.43025</v>
      </c>
      <c r="BK86" s="49">
        <f t="shared" si="41"/>
        <v>-30433237.198899999</v>
      </c>
      <c r="BL86" s="49">
        <f>$BO$9+SUMPRODUCT($D$10:D86,$BK$10:BK86)</f>
        <v>752060667.60550451</v>
      </c>
      <c r="BM86" s="50">
        <f t="shared" si="42"/>
        <v>5.5</v>
      </c>
      <c r="BN86" s="49">
        <f t="shared" si="46"/>
        <v>2421752335.1435499</v>
      </c>
      <c r="BO86" s="51">
        <f t="shared" si="43"/>
        <v>46423179736.918297</v>
      </c>
      <c r="BP86" s="89">
        <f t="shared" si="47"/>
        <v>525513.88202020992</v>
      </c>
      <c r="BQ86" s="89">
        <f t="shared" si="48"/>
        <v>40201811.97454606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2">
        <f t="shared" si="44"/>
        <v>78</v>
      </c>
      <c r="B87" s="72">
        <f t="shared" si="45"/>
        <v>2093</v>
      </c>
      <c r="C87" s="48">
        <f>'2016CV PREV GA00394601000126'!E83</f>
        <v>5.5</v>
      </c>
      <c r="D87" s="49">
        <f t="shared" si="49"/>
        <v>1.536E-2</v>
      </c>
      <c r="E87" s="48">
        <f>'2016CV PREV GA00394601000126'!G83</f>
        <v>0</v>
      </c>
      <c r="F87" s="49">
        <f t="shared" si="32"/>
        <v>2.25</v>
      </c>
      <c r="G87" s="48">
        <f>'2016CV PREV GA00394601000126'!I83</f>
        <v>2.25</v>
      </c>
      <c r="H87" s="48">
        <f>'2016CV PREV GA00394601000126'!J83</f>
        <v>0</v>
      </c>
      <c r="I87" s="48">
        <f>'2016CV PREV GA00394601000126'!K83</f>
        <v>0</v>
      </c>
      <c r="J87" s="48">
        <f>'2016CV PREV GA00394601000126'!L83</f>
        <v>0</v>
      </c>
      <c r="K87" s="48">
        <f>'2016CV PREV GA00394601000126'!M83</f>
        <v>2226.1999999999998</v>
      </c>
      <c r="L87" s="48">
        <f>'2016CV PREV GA00394601000126'!N83</f>
        <v>7081.77</v>
      </c>
      <c r="M87" s="49">
        <f t="shared" si="33"/>
        <v>0</v>
      </c>
      <c r="N87" s="48">
        <f>'2016CV PREV GA00394601000126'!P83</f>
        <v>0</v>
      </c>
      <c r="O87" s="48">
        <f>'2016CV PREV GA00394601000126'!Q83</f>
        <v>0</v>
      </c>
      <c r="P87" s="48">
        <f>'2016CV PREV GA00394601000126'!R83</f>
        <v>0</v>
      </c>
      <c r="Q87" s="48">
        <f>'2016CV PREV GA00394601000126'!S83</f>
        <v>0</v>
      </c>
      <c r="R87" s="48">
        <f>'2016CV PREV GA00394601000126'!T83</f>
        <v>0</v>
      </c>
      <c r="S87" s="48">
        <f>'2016CV PREV GA00394601000126'!U83</f>
        <v>0</v>
      </c>
      <c r="T87" s="48">
        <f>'2016CV PREV GA00394601000126'!V83</f>
        <v>0</v>
      </c>
      <c r="U87" s="49">
        <f t="shared" si="34"/>
        <v>0</v>
      </c>
      <c r="V87" s="48">
        <f>'2016CV PREV GA00394601000126'!X83</f>
        <v>0</v>
      </c>
      <c r="W87" s="48">
        <f>'2016CV PREV GA00394601000126'!Y83</f>
        <v>0</v>
      </c>
      <c r="X87" s="48">
        <f>'2016CV PREV GA00394601000126'!Z83</f>
        <v>0</v>
      </c>
      <c r="Y87" s="48">
        <f>'2016CV PREV GA00394601000126'!AA83</f>
        <v>0</v>
      </c>
      <c r="Z87" s="48">
        <f>'2016CV PREV GA00394601000126'!AB83</f>
        <v>0</v>
      </c>
      <c r="AA87" s="48">
        <f>'2016CV PREV GA00394601000126'!AC83</f>
        <v>0</v>
      </c>
      <c r="AB87" s="48">
        <f>'2016CV PREV GA00394601000126'!AD83</f>
        <v>0</v>
      </c>
      <c r="AC87" s="49">
        <f t="shared" si="35"/>
        <v>160876.86960000001</v>
      </c>
      <c r="AD87" s="48">
        <f>'2016CV PREV GA00394601000126'!AF83</f>
        <v>160876.86960000001</v>
      </c>
      <c r="AE87" s="48">
        <f>'2016CV PREV GA00394601000126'!AG83</f>
        <v>0</v>
      </c>
      <c r="AF87" s="48">
        <f>'2016CV PREV GA00394601000126'!AH83</f>
        <v>0</v>
      </c>
      <c r="AG87" s="48">
        <f>'2016CV PREV GA00394601000126'!AI83</f>
        <v>0</v>
      </c>
      <c r="AH87" s="49">
        <f t="shared" si="36"/>
        <v>775881.47754999995</v>
      </c>
      <c r="AI87" s="48">
        <f>'2016CV PREV GA00394601000126'!AK83</f>
        <v>775881.47754999995</v>
      </c>
      <c r="AJ87" s="48">
        <f>'2016CV PREV GA00394601000126'!AL83</f>
        <v>0</v>
      </c>
      <c r="AK87" s="48">
        <f>'2016CV PREV GA00394601000126'!AM83</f>
        <v>0</v>
      </c>
      <c r="AL87" s="48">
        <f>'2016CV PREV GA00394601000126'!AN83</f>
        <v>0</v>
      </c>
      <c r="AM87" s="48">
        <f>'2016CV PREV GA00394601000126'!AO83</f>
        <v>0</v>
      </c>
      <c r="AN87" s="48">
        <f>'2016CV PREV GA00394601000126'!AP83</f>
        <v>802055.75</v>
      </c>
      <c r="AO87" s="48">
        <f>'2016CV PREV GA00394601000126'!AQ83</f>
        <v>0</v>
      </c>
      <c r="AP87" s="48">
        <f>'2016CV PREV GA00394601000126'!AR83</f>
        <v>0</v>
      </c>
      <c r="AQ87" s="48">
        <f>'2016CV PREV GA00394601000126'!AS83</f>
        <v>0</v>
      </c>
      <c r="AR87" s="49">
        <f t="shared" si="37"/>
        <v>1748124.31715</v>
      </c>
      <c r="AS87" s="49">
        <f t="shared" si="38"/>
        <v>203499.22</v>
      </c>
      <c r="AT87" s="48">
        <f>'2016CV PREV GA00394601000126'!AV83</f>
        <v>660.03</v>
      </c>
      <c r="AU87" s="48">
        <f>'2016CV PREV GA00394601000126'!AW83</f>
        <v>0</v>
      </c>
      <c r="AV87" s="48">
        <f>'2016CV PREV GA00394601000126'!AX83</f>
        <v>0</v>
      </c>
      <c r="AW87" s="48">
        <f>'2016CV PREV GA00394601000126'!AY83</f>
        <v>0</v>
      </c>
      <c r="AX87" s="48">
        <f>'2016CV PREV GA00394601000126'!AZ83</f>
        <v>202839.19</v>
      </c>
      <c r="AY87" s="48">
        <f>'2016CV PREV GA00394601000126'!BA83</f>
        <v>0</v>
      </c>
      <c r="AZ87" s="49">
        <f t="shared" si="39"/>
        <v>23047579.012060001</v>
      </c>
      <c r="BA87" s="48">
        <f>'2016CV PREV GA00394601000126'!BC83</f>
        <v>4026710.48</v>
      </c>
      <c r="BB87" s="48">
        <f>'2016CV PREV GA00394601000126'!BD83</f>
        <v>0</v>
      </c>
      <c r="BC87" s="48">
        <f>'2016CV PREV GA00394601000126'!BE83</f>
        <v>0</v>
      </c>
      <c r="BD87" s="48">
        <f>'2016CV PREV GA00394601000126'!BF83</f>
        <v>0</v>
      </c>
      <c r="BE87" s="48">
        <f>'2016CV PREV GA00394601000126'!BG83</f>
        <v>0</v>
      </c>
      <c r="BF87" s="48">
        <f>'2016CV PREV GA00394601000126'!BH83</f>
        <v>19020868.532060001</v>
      </c>
      <c r="BG87" s="48">
        <f>'2016CV PREV GA00394601000126'!BI83</f>
        <v>0</v>
      </c>
      <c r="BH87" s="48">
        <f>'2016CV PREV GA00394601000126'!BJ83</f>
        <v>0</v>
      </c>
      <c r="BI87" s="48">
        <f>'2016CV PREV GA00394601000126'!BK83</f>
        <v>0</v>
      </c>
      <c r="BJ87" s="49">
        <f t="shared" si="40"/>
        <v>23251078.23206</v>
      </c>
      <c r="BK87" s="49">
        <f t="shared" si="41"/>
        <v>-21502953.91491</v>
      </c>
      <c r="BL87" s="49">
        <f>$BO$9+SUMPRODUCT($D$10:D87,$BK$10:BK87)</f>
        <v>751730382.2333715</v>
      </c>
      <c r="BM87" s="50">
        <f t="shared" si="42"/>
        <v>5.5</v>
      </c>
      <c r="BN87" s="49">
        <f t="shared" si="46"/>
        <v>2553274885.5305099</v>
      </c>
      <c r="BO87" s="51">
        <f t="shared" si="43"/>
        <v>48954951668.533897</v>
      </c>
      <c r="BP87" s="89">
        <f t="shared" si="47"/>
        <v>351944.88632241572</v>
      </c>
      <c r="BQ87" s="89">
        <f t="shared" si="48"/>
        <v>27275728.68998722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2">
        <f t="shared" si="44"/>
        <v>79</v>
      </c>
      <c r="B88" s="72">
        <f t="shared" si="45"/>
        <v>2094</v>
      </c>
      <c r="C88" s="48">
        <f>'2016CV PREV GA00394601000126'!E84</f>
        <v>5.5</v>
      </c>
      <c r="D88" s="49">
        <f t="shared" si="49"/>
        <v>1.456E-2</v>
      </c>
      <c r="E88" s="48">
        <f>'2016CV PREV GA00394601000126'!G84</f>
        <v>0</v>
      </c>
      <c r="F88" s="49">
        <f t="shared" si="32"/>
        <v>1.24</v>
      </c>
      <c r="G88" s="48">
        <f>'2016CV PREV GA00394601000126'!I84</f>
        <v>1.24</v>
      </c>
      <c r="H88" s="48">
        <f>'2016CV PREV GA00394601000126'!J84</f>
        <v>0</v>
      </c>
      <c r="I88" s="48">
        <f>'2016CV PREV GA00394601000126'!K84</f>
        <v>0</v>
      </c>
      <c r="J88" s="48">
        <f>'2016CV PREV GA00394601000126'!L84</f>
        <v>0</v>
      </c>
      <c r="K88" s="48">
        <f>'2016CV PREV GA00394601000126'!M84</f>
        <v>2088.6</v>
      </c>
      <c r="L88" s="48">
        <f>'2016CV PREV GA00394601000126'!N84</f>
        <v>6519.07</v>
      </c>
      <c r="M88" s="49">
        <f t="shared" si="33"/>
        <v>0</v>
      </c>
      <c r="N88" s="48">
        <f>'2016CV PREV GA00394601000126'!P84</f>
        <v>0</v>
      </c>
      <c r="O88" s="48">
        <f>'2016CV PREV GA00394601000126'!Q84</f>
        <v>0</v>
      </c>
      <c r="P88" s="48">
        <f>'2016CV PREV GA00394601000126'!R84</f>
        <v>0</v>
      </c>
      <c r="Q88" s="48">
        <f>'2016CV PREV GA00394601000126'!S84</f>
        <v>0</v>
      </c>
      <c r="R88" s="48">
        <f>'2016CV PREV GA00394601000126'!T84</f>
        <v>0</v>
      </c>
      <c r="S88" s="48">
        <f>'2016CV PREV GA00394601000126'!U84</f>
        <v>0</v>
      </c>
      <c r="T88" s="48">
        <f>'2016CV PREV GA00394601000126'!V84</f>
        <v>0</v>
      </c>
      <c r="U88" s="49">
        <f t="shared" si="34"/>
        <v>0</v>
      </c>
      <c r="V88" s="48">
        <f>'2016CV PREV GA00394601000126'!X84</f>
        <v>0</v>
      </c>
      <c r="W88" s="48">
        <f>'2016CV PREV GA00394601000126'!Y84</f>
        <v>0</v>
      </c>
      <c r="X88" s="48">
        <f>'2016CV PREV GA00394601000126'!Z84</f>
        <v>0</v>
      </c>
      <c r="Y88" s="48">
        <f>'2016CV PREV GA00394601000126'!AA84</f>
        <v>0</v>
      </c>
      <c r="Z88" s="48">
        <f>'2016CV PREV GA00394601000126'!AB84</f>
        <v>0</v>
      </c>
      <c r="AA88" s="48">
        <f>'2016CV PREV GA00394601000126'!AC84</f>
        <v>0</v>
      </c>
      <c r="AB88" s="48">
        <f>'2016CV PREV GA00394601000126'!AD84</f>
        <v>0</v>
      </c>
      <c r="AC88" s="49">
        <f t="shared" si="35"/>
        <v>103214.80987</v>
      </c>
      <c r="AD88" s="48">
        <f>'2016CV PREV GA00394601000126'!AF84</f>
        <v>103214.80987</v>
      </c>
      <c r="AE88" s="48">
        <f>'2016CV PREV GA00394601000126'!AG84</f>
        <v>0</v>
      </c>
      <c r="AF88" s="48">
        <f>'2016CV PREV GA00394601000126'!AH84</f>
        <v>0</v>
      </c>
      <c r="AG88" s="48">
        <f>'2016CV PREV GA00394601000126'!AI84</f>
        <v>0</v>
      </c>
      <c r="AH88" s="49">
        <f t="shared" si="36"/>
        <v>532444.36468</v>
      </c>
      <c r="AI88" s="48">
        <f>'2016CV PREV GA00394601000126'!AK84</f>
        <v>532444.36468</v>
      </c>
      <c r="AJ88" s="48">
        <f>'2016CV PREV GA00394601000126'!AL84</f>
        <v>0</v>
      </c>
      <c r="AK88" s="48">
        <f>'2016CV PREV GA00394601000126'!AM84</f>
        <v>0</v>
      </c>
      <c r="AL88" s="48">
        <f>'2016CV PREV GA00394601000126'!AN84</f>
        <v>0</v>
      </c>
      <c r="AM88" s="48">
        <f>'2016CV PREV GA00394601000126'!AO84</f>
        <v>0</v>
      </c>
      <c r="AN88" s="48">
        <f>'2016CV PREV GA00394601000126'!AP84</f>
        <v>549558.68999999994</v>
      </c>
      <c r="AO88" s="48">
        <f>'2016CV PREV GA00394601000126'!AQ84</f>
        <v>0</v>
      </c>
      <c r="AP88" s="48">
        <f>'2016CV PREV GA00394601000126'!AR84</f>
        <v>0</v>
      </c>
      <c r="AQ88" s="48">
        <f>'2016CV PREV GA00394601000126'!AS84</f>
        <v>0</v>
      </c>
      <c r="AR88" s="49">
        <f t="shared" si="37"/>
        <v>1193826.77455</v>
      </c>
      <c r="AS88" s="49">
        <f t="shared" si="38"/>
        <v>187329.67</v>
      </c>
      <c r="AT88" s="48">
        <f>'2016CV PREV GA00394601000126'!AV84</f>
        <v>396.65</v>
      </c>
      <c r="AU88" s="48">
        <f>'2016CV PREV GA00394601000126'!AW84</f>
        <v>0</v>
      </c>
      <c r="AV88" s="48">
        <f>'2016CV PREV GA00394601000126'!AX84</f>
        <v>0</v>
      </c>
      <c r="AW88" s="48">
        <f>'2016CV PREV GA00394601000126'!AY84</f>
        <v>0</v>
      </c>
      <c r="AX88" s="48">
        <f>'2016CV PREV GA00394601000126'!AZ84</f>
        <v>186933.02</v>
      </c>
      <c r="AY88" s="48">
        <f>'2016CV PREV GA00394601000126'!BA84</f>
        <v>0</v>
      </c>
      <c r="AZ88" s="49">
        <f t="shared" si="39"/>
        <v>15791916.4111</v>
      </c>
      <c r="BA88" s="48">
        <f>'2016CV PREV GA00394601000126'!BC84</f>
        <v>2609922.12</v>
      </c>
      <c r="BB88" s="48">
        <f>'2016CV PREV GA00394601000126'!BD84</f>
        <v>0</v>
      </c>
      <c r="BC88" s="48">
        <f>'2016CV PREV GA00394601000126'!BE84</f>
        <v>0</v>
      </c>
      <c r="BD88" s="48">
        <f>'2016CV PREV GA00394601000126'!BF84</f>
        <v>0</v>
      </c>
      <c r="BE88" s="48">
        <f>'2016CV PREV GA00394601000126'!BG84</f>
        <v>0</v>
      </c>
      <c r="BF88" s="48">
        <f>'2016CV PREV GA00394601000126'!BH84</f>
        <v>13181994.291099999</v>
      </c>
      <c r="BG88" s="48">
        <f>'2016CV PREV GA00394601000126'!BI84</f>
        <v>0</v>
      </c>
      <c r="BH88" s="48">
        <f>'2016CV PREV GA00394601000126'!BJ84</f>
        <v>0</v>
      </c>
      <c r="BI88" s="48">
        <f>'2016CV PREV GA00394601000126'!BK84</f>
        <v>0</v>
      </c>
      <c r="BJ88" s="49">
        <f t="shared" si="40"/>
        <v>15979246.0811</v>
      </c>
      <c r="BK88" s="49">
        <f t="shared" si="41"/>
        <v>-14785419.30655</v>
      </c>
      <c r="BL88" s="49">
        <f>$BO$9+SUMPRODUCT($D$10:D88,$BK$10:BK88)</f>
        <v>751515106.5282681</v>
      </c>
      <c r="BM88" s="50">
        <f t="shared" si="42"/>
        <v>5.5</v>
      </c>
      <c r="BN88" s="49">
        <f t="shared" si="46"/>
        <v>2692522341.7693601</v>
      </c>
      <c r="BO88" s="51">
        <f t="shared" si="43"/>
        <v>51632688590.996696</v>
      </c>
      <c r="BP88" s="89">
        <f t="shared" si="47"/>
        <v>229376.8900219583</v>
      </c>
      <c r="BQ88" s="89">
        <f t="shared" si="48"/>
        <v>18006085.866723727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2">
        <f t="shared" si="44"/>
        <v>80</v>
      </c>
      <c r="B89" s="72">
        <f t="shared" si="45"/>
        <v>2095</v>
      </c>
      <c r="C89" s="48">
        <f>'2016CV PREV GA00394601000126'!E85</f>
        <v>5.5</v>
      </c>
      <c r="D89" s="49">
        <f t="shared" si="49"/>
        <v>1.38E-2</v>
      </c>
      <c r="E89" s="48">
        <f>'2016CV PREV GA00394601000126'!G85</f>
        <v>0</v>
      </c>
      <c r="F89" s="49">
        <f t="shared" si="32"/>
        <v>0.63</v>
      </c>
      <c r="G89" s="48">
        <f>'2016CV PREV GA00394601000126'!I85</f>
        <v>0.63</v>
      </c>
      <c r="H89" s="48">
        <f>'2016CV PREV GA00394601000126'!J85</f>
        <v>0</v>
      </c>
      <c r="I89" s="48">
        <f>'2016CV PREV GA00394601000126'!K85</f>
        <v>0</v>
      </c>
      <c r="J89" s="48">
        <f>'2016CV PREV GA00394601000126'!L85</f>
        <v>0</v>
      </c>
      <c r="K89" s="48">
        <f>'2016CV PREV GA00394601000126'!M85</f>
        <v>1946.94</v>
      </c>
      <c r="L89" s="48">
        <f>'2016CV PREV GA00394601000126'!N85</f>
        <v>5961.21</v>
      </c>
      <c r="M89" s="49">
        <f t="shared" si="33"/>
        <v>0</v>
      </c>
      <c r="N89" s="48">
        <f>'2016CV PREV GA00394601000126'!P85</f>
        <v>0</v>
      </c>
      <c r="O89" s="48">
        <f>'2016CV PREV GA00394601000126'!Q85</f>
        <v>0</v>
      </c>
      <c r="P89" s="48">
        <f>'2016CV PREV GA00394601000126'!R85</f>
        <v>0</v>
      </c>
      <c r="Q89" s="48">
        <f>'2016CV PREV GA00394601000126'!S85</f>
        <v>0</v>
      </c>
      <c r="R89" s="48">
        <f>'2016CV PREV GA00394601000126'!T85</f>
        <v>0</v>
      </c>
      <c r="S89" s="48">
        <f>'2016CV PREV GA00394601000126'!U85</f>
        <v>0</v>
      </c>
      <c r="T89" s="48">
        <f>'2016CV PREV GA00394601000126'!V85</f>
        <v>0</v>
      </c>
      <c r="U89" s="49">
        <f t="shared" si="34"/>
        <v>0</v>
      </c>
      <c r="V89" s="48">
        <f>'2016CV PREV GA00394601000126'!X85</f>
        <v>0</v>
      </c>
      <c r="W89" s="48">
        <f>'2016CV PREV GA00394601000126'!Y85</f>
        <v>0</v>
      </c>
      <c r="X89" s="48">
        <f>'2016CV PREV GA00394601000126'!Z85</f>
        <v>0</v>
      </c>
      <c r="Y89" s="48">
        <f>'2016CV PREV GA00394601000126'!AA85</f>
        <v>0</v>
      </c>
      <c r="Z89" s="48">
        <f>'2016CV PREV GA00394601000126'!AB85</f>
        <v>0</v>
      </c>
      <c r="AA89" s="48">
        <f>'2016CV PREV GA00394601000126'!AC85</f>
        <v>0</v>
      </c>
      <c r="AB89" s="48">
        <f>'2016CV PREV GA00394601000126'!AD85</f>
        <v>0</v>
      </c>
      <c r="AC89" s="49">
        <f t="shared" si="35"/>
        <v>64003.424339999998</v>
      </c>
      <c r="AD89" s="48">
        <f>'2016CV PREV GA00394601000126'!AF85</f>
        <v>64003.424339999998</v>
      </c>
      <c r="AE89" s="48">
        <f>'2016CV PREV GA00394601000126'!AG85</f>
        <v>0</v>
      </c>
      <c r="AF89" s="48">
        <f>'2016CV PREV GA00394601000126'!AH85</f>
        <v>0</v>
      </c>
      <c r="AG89" s="48">
        <f>'2016CV PREV GA00394601000126'!AI85</f>
        <v>0</v>
      </c>
      <c r="AH89" s="49">
        <f t="shared" si="36"/>
        <v>353581.61371000001</v>
      </c>
      <c r="AI89" s="48">
        <f>'2016CV PREV GA00394601000126'!AK85</f>
        <v>353581.61371000001</v>
      </c>
      <c r="AJ89" s="48">
        <f>'2016CV PREV GA00394601000126'!AL85</f>
        <v>0</v>
      </c>
      <c r="AK89" s="48">
        <f>'2016CV PREV GA00394601000126'!AM85</f>
        <v>0</v>
      </c>
      <c r="AL89" s="48">
        <f>'2016CV PREV GA00394601000126'!AN85</f>
        <v>0</v>
      </c>
      <c r="AM89" s="48">
        <f>'2016CV PREV GA00394601000126'!AO85</f>
        <v>0</v>
      </c>
      <c r="AN89" s="48">
        <f>'2016CV PREV GA00394601000126'!AP85</f>
        <v>364953.76</v>
      </c>
      <c r="AO89" s="48">
        <f>'2016CV PREV GA00394601000126'!AQ85</f>
        <v>0</v>
      </c>
      <c r="AP89" s="48">
        <f>'2016CV PREV GA00394601000126'!AR85</f>
        <v>0</v>
      </c>
      <c r="AQ89" s="48">
        <f>'2016CV PREV GA00394601000126'!AS85</f>
        <v>0</v>
      </c>
      <c r="AR89" s="49">
        <f t="shared" si="37"/>
        <v>790447.57805000001</v>
      </c>
      <c r="AS89" s="49">
        <f t="shared" si="38"/>
        <v>171299</v>
      </c>
      <c r="AT89" s="48">
        <f>'2016CV PREV GA00394601000126'!AV85</f>
        <v>224.09</v>
      </c>
      <c r="AU89" s="48">
        <f>'2016CV PREV GA00394601000126'!AW85</f>
        <v>0</v>
      </c>
      <c r="AV89" s="48">
        <f>'2016CV PREV GA00394601000126'!AX85</f>
        <v>0</v>
      </c>
      <c r="AW89" s="48">
        <f>'2016CV PREV GA00394601000126'!AY85</f>
        <v>0</v>
      </c>
      <c r="AX89" s="48">
        <f>'2016CV PREV GA00394601000126'!AZ85</f>
        <v>171074.91</v>
      </c>
      <c r="AY89" s="48">
        <f>'2016CV PREV GA00394601000126'!BA85</f>
        <v>0</v>
      </c>
      <c r="AZ89" s="49">
        <f t="shared" si="39"/>
        <v>10487176.87001</v>
      </c>
      <c r="BA89" s="48">
        <f>'2016CV PREV GA00394601000126'!BC85</f>
        <v>1636980.02</v>
      </c>
      <c r="BB89" s="48">
        <f>'2016CV PREV GA00394601000126'!BD85</f>
        <v>0</v>
      </c>
      <c r="BC89" s="48">
        <f>'2016CV PREV GA00394601000126'!BE85</f>
        <v>0</v>
      </c>
      <c r="BD89" s="48">
        <f>'2016CV PREV GA00394601000126'!BF85</f>
        <v>0</v>
      </c>
      <c r="BE89" s="48">
        <f>'2016CV PREV GA00394601000126'!BG85</f>
        <v>0</v>
      </c>
      <c r="BF89" s="48">
        <f>'2016CV PREV GA00394601000126'!BH85</f>
        <v>8850196.8500100002</v>
      </c>
      <c r="BG89" s="48">
        <f>'2016CV PREV GA00394601000126'!BI85</f>
        <v>0</v>
      </c>
      <c r="BH89" s="48">
        <f>'2016CV PREV GA00394601000126'!BJ85</f>
        <v>0</v>
      </c>
      <c r="BI89" s="48">
        <f>'2016CV PREV GA00394601000126'!BK85</f>
        <v>0</v>
      </c>
      <c r="BJ89" s="49">
        <f t="shared" si="40"/>
        <v>10658475.87001</v>
      </c>
      <c r="BK89" s="49">
        <f t="shared" si="41"/>
        <v>-9868028.2919599991</v>
      </c>
      <c r="BL89" s="49">
        <f>$BO$9+SUMPRODUCT($D$10:D89,$BK$10:BK89)</f>
        <v>751378927.73783898</v>
      </c>
      <c r="BM89" s="50">
        <f t="shared" si="42"/>
        <v>5.5</v>
      </c>
      <c r="BN89" s="49">
        <f t="shared" si="46"/>
        <v>2839797872.5048199</v>
      </c>
      <c r="BO89" s="51">
        <f t="shared" si="43"/>
        <v>54462618435.209602</v>
      </c>
      <c r="BP89" s="89">
        <f t="shared" si="47"/>
        <v>145105.74107133629</v>
      </c>
      <c r="BQ89" s="89">
        <f t="shared" si="48"/>
        <v>11535906.415171236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2">
        <f t="shared" si="44"/>
        <v>81</v>
      </c>
      <c r="B90" s="72">
        <f t="shared" si="45"/>
        <v>2096</v>
      </c>
      <c r="C90" s="48">
        <f>'2016CV PREV GA00394601000126'!E86</f>
        <v>5.5</v>
      </c>
      <c r="D90" s="49">
        <f t="shared" si="49"/>
        <v>1.308E-2</v>
      </c>
      <c r="E90" s="48">
        <f>'2016CV PREV GA00394601000126'!G86</f>
        <v>0</v>
      </c>
      <c r="F90" s="49">
        <f t="shared" si="32"/>
        <v>0.28000000000000003</v>
      </c>
      <c r="G90" s="48">
        <f>'2016CV PREV GA00394601000126'!I86</f>
        <v>0.28000000000000003</v>
      </c>
      <c r="H90" s="48">
        <f>'2016CV PREV GA00394601000126'!J86</f>
        <v>0</v>
      </c>
      <c r="I90" s="48">
        <f>'2016CV PREV GA00394601000126'!K86</f>
        <v>0</v>
      </c>
      <c r="J90" s="48">
        <f>'2016CV PREV GA00394601000126'!L86</f>
        <v>0</v>
      </c>
      <c r="K90" s="48">
        <f>'2016CV PREV GA00394601000126'!M86</f>
        <v>1802.24</v>
      </c>
      <c r="L90" s="48">
        <f>'2016CV PREV GA00394601000126'!N86</f>
        <v>5411.61</v>
      </c>
      <c r="M90" s="49">
        <f t="shared" si="33"/>
        <v>0</v>
      </c>
      <c r="N90" s="48">
        <f>'2016CV PREV GA00394601000126'!P86</f>
        <v>0</v>
      </c>
      <c r="O90" s="48">
        <f>'2016CV PREV GA00394601000126'!Q86</f>
        <v>0</v>
      </c>
      <c r="P90" s="48">
        <f>'2016CV PREV GA00394601000126'!R86</f>
        <v>0</v>
      </c>
      <c r="Q90" s="48">
        <f>'2016CV PREV GA00394601000126'!S86</f>
        <v>0</v>
      </c>
      <c r="R90" s="48">
        <f>'2016CV PREV GA00394601000126'!T86</f>
        <v>0</v>
      </c>
      <c r="S90" s="48">
        <f>'2016CV PREV GA00394601000126'!U86</f>
        <v>0</v>
      </c>
      <c r="T90" s="48">
        <f>'2016CV PREV GA00394601000126'!V86</f>
        <v>0</v>
      </c>
      <c r="U90" s="49">
        <f t="shared" si="34"/>
        <v>0</v>
      </c>
      <c r="V90" s="48">
        <f>'2016CV PREV GA00394601000126'!X86</f>
        <v>0</v>
      </c>
      <c r="W90" s="48">
        <f>'2016CV PREV GA00394601000126'!Y86</f>
        <v>0</v>
      </c>
      <c r="X90" s="48">
        <f>'2016CV PREV GA00394601000126'!Z86</f>
        <v>0</v>
      </c>
      <c r="Y90" s="48">
        <f>'2016CV PREV GA00394601000126'!AA86</f>
        <v>0</v>
      </c>
      <c r="Z90" s="48">
        <f>'2016CV PREV GA00394601000126'!AB86</f>
        <v>0</v>
      </c>
      <c r="AA90" s="48">
        <f>'2016CV PREV GA00394601000126'!AC86</f>
        <v>0</v>
      </c>
      <c r="AB90" s="48">
        <f>'2016CV PREV GA00394601000126'!AD86</f>
        <v>0</v>
      </c>
      <c r="AC90" s="49">
        <f t="shared" si="35"/>
        <v>38200.528409999999</v>
      </c>
      <c r="AD90" s="48">
        <f>'2016CV PREV GA00394601000126'!AF86</f>
        <v>38200.528409999999</v>
      </c>
      <c r="AE90" s="48">
        <f>'2016CV PREV GA00394601000126'!AG86</f>
        <v>0</v>
      </c>
      <c r="AF90" s="48">
        <f>'2016CV PREV GA00394601000126'!AH86</f>
        <v>0</v>
      </c>
      <c r="AG90" s="48">
        <f>'2016CV PREV GA00394601000126'!AI86</f>
        <v>0</v>
      </c>
      <c r="AH90" s="49">
        <f t="shared" si="36"/>
        <v>226349.72393000001</v>
      </c>
      <c r="AI90" s="48">
        <f>'2016CV PREV GA00394601000126'!AK86</f>
        <v>226349.72393000001</v>
      </c>
      <c r="AJ90" s="48">
        <f>'2016CV PREV GA00394601000126'!AL86</f>
        <v>0</v>
      </c>
      <c r="AK90" s="48">
        <f>'2016CV PREV GA00394601000126'!AM86</f>
        <v>0</v>
      </c>
      <c r="AL90" s="48">
        <f>'2016CV PREV GA00394601000126'!AN86</f>
        <v>0</v>
      </c>
      <c r="AM90" s="48">
        <f>'2016CV PREV GA00394601000126'!AO86</f>
        <v>0</v>
      </c>
      <c r="AN90" s="48">
        <f>'2016CV PREV GA00394601000126'!AP86</f>
        <v>234031.18</v>
      </c>
      <c r="AO90" s="48">
        <f>'2016CV PREV GA00394601000126'!AQ86</f>
        <v>0</v>
      </c>
      <c r="AP90" s="48">
        <f>'2016CV PREV GA00394601000126'!AR86</f>
        <v>0</v>
      </c>
      <c r="AQ90" s="48">
        <f>'2016CV PREV GA00394601000126'!AS86</f>
        <v>0</v>
      </c>
      <c r="AR90" s="49">
        <f t="shared" si="37"/>
        <v>505795.56234</v>
      </c>
      <c r="AS90" s="49">
        <f t="shared" si="38"/>
        <v>155505.96</v>
      </c>
      <c r="AT90" s="48">
        <f>'2016CV PREV GA00394601000126'!AV86</f>
        <v>117.55</v>
      </c>
      <c r="AU90" s="48">
        <f>'2016CV PREV GA00394601000126'!AW86</f>
        <v>0</v>
      </c>
      <c r="AV90" s="48">
        <f>'2016CV PREV GA00394601000126'!AX86</f>
        <v>0</v>
      </c>
      <c r="AW90" s="48">
        <f>'2016CV PREV GA00394601000126'!AY86</f>
        <v>0</v>
      </c>
      <c r="AX90" s="48">
        <f>'2016CV PREV GA00394601000126'!AZ86</f>
        <v>155388.41</v>
      </c>
      <c r="AY90" s="48">
        <f>'2016CV PREV GA00394601000126'!BA86</f>
        <v>0</v>
      </c>
      <c r="AZ90" s="49">
        <f t="shared" si="39"/>
        <v>6725033.8684599996</v>
      </c>
      <c r="BA90" s="48">
        <f>'2016CV PREV GA00394601000126'!BC86</f>
        <v>989625.22</v>
      </c>
      <c r="BB90" s="48">
        <f>'2016CV PREV GA00394601000126'!BD86</f>
        <v>0</v>
      </c>
      <c r="BC90" s="48">
        <f>'2016CV PREV GA00394601000126'!BE86</f>
        <v>0</v>
      </c>
      <c r="BD90" s="48">
        <f>'2016CV PREV GA00394601000126'!BF86</f>
        <v>0</v>
      </c>
      <c r="BE90" s="48">
        <f>'2016CV PREV GA00394601000126'!BG86</f>
        <v>0</v>
      </c>
      <c r="BF90" s="48">
        <f>'2016CV PREV GA00394601000126'!BH86</f>
        <v>5735408.6484599998</v>
      </c>
      <c r="BG90" s="48">
        <f>'2016CV PREV GA00394601000126'!BI86</f>
        <v>0</v>
      </c>
      <c r="BH90" s="48">
        <f>'2016CV PREV GA00394601000126'!BJ86</f>
        <v>0</v>
      </c>
      <c r="BI90" s="48">
        <f>'2016CV PREV GA00394601000126'!BK86</f>
        <v>0</v>
      </c>
      <c r="BJ90" s="49">
        <f t="shared" si="40"/>
        <v>6880539.8284600005</v>
      </c>
      <c r="BK90" s="49">
        <f t="shared" si="41"/>
        <v>-6374744.2661199998</v>
      </c>
      <c r="BL90" s="49">
        <f>$BO$9+SUMPRODUCT($D$10:D90,$BK$10:BK90)</f>
        <v>751295546.08283806</v>
      </c>
      <c r="BM90" s="50">
        <f t="shared" si="42"/>
        <v>5.5</v>
      </c>
      <c r="BN90" s="49">
        <f t="shared" si="46"/>
        <v>2995444013.9365301</v>
      </c>
      <c r="BO90" s="51">
        <f t="shared" si="43"/>
        <v>57451687704.879997</v>
      </c>
      <c r="BP90" s="89">
        <f t="shared" si="47"/>
        <v>88849.189929751316</v>
      </c>
      <c r="BQ90" s="89">
        <f t="shared" si="48"/>
        <v>7152359.7893449813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2">
        <f t="shared" si="44"/>
        <v>82</v>
      </c>
      <c r="B91" s="72">
        <f t="shared" si="45"/>
        <v>2097</v>
      </c>
      <c r="C91" s="48">
        <f>'2016CV PREV GA00394601000126'!E87</f>
        <v>5.5</v>
      </c>
      <c r="D91" s="49">
        <f t="shared" si="49"/>
        <v>1.24E-2</v>
      </c>
      <c r="E91" s="48">
        <f>'2016CV PREV GA00394601000126'!G87</f>
        <v>0</v>
      </c>
      <c r="F91" s="49">
        <f t="shared" si="32"/>
        <v>0.11</v>
      </c>
      <c r="G91" s="48">
        <f>'2016CV PREV GA00394601000126'!I87</f>
        <v>0.11</v>
      </c>
      <c r="H91" s="48">
        <f>'2016CV PREV GA00394601000126'!J87</f>
        <v>0</v>
      </c>
      <c r="I91" s="48">
        <f>'2016CV PREV GA00394601000126'!K87</f>
        <v>0</v>
      </c>
      <c r="J91" s="48">
        <f>'2016CV PREV GA00394601000126'!L87</f>
        <v>0</v>
      </c>
      <c r="K91" s="48">
        <f>'2016CV PREV GA00394601000126'!M87</f>
        <v>1655.67</v>
      </c>
      <c r="L91" s="48">
        <f>'2016CV PREV GA00394601000126'!N87</f>
        <v>4874.1000000000004</v>
      </c>
      <c r="M91" s="49">
        <f t="shared" si="33"/>
        <v>0</v>
      </c>
      <c r="N91" s="48">
        <f>'2016CV PREV GA00394601000126'!P87</f>
        <v>0</v>
      </c>
      <c r="O91" s="48">
        <f>'2016CV PREV GA00394601000126'!Q87</f>
        <v>0</v>
      </c>
      <c r="P91" s="48">
        <f>'2016CV PREV GA00394601000126'!R87</f>
        <v>0</v>
      </c>
      <c r="Q91" s="48">
        <f>'2016CV PREV GA00394601000126'!S87</f>
        <v>0</v>
      </c>
      <c r="R91" s="48">
        <f>'2016CV PREV GA00394601000126'!T87</f>
        <v>0</v>
      </c>
      <c r="S91" s="48">
        <f>'2016CV PREV GA00394601000126'!U87</f>
        <v>0</v>
      </c>
      <c r="T91" s="48">
        <f>'2016CV PREV GA00394601000126'!V87</f>
        <v>0</v>
      </c>
      <c r="U91" s="49">
        <f t="shared" si="34"/>
        <v>0</v>
      </c>
      <c r="V91" s="48">
        <f>'2016CV PREV GA00394601000126'!X87</f>
        <v>0</v>
      </c>
      <c r="W91" s="48">
        <f>'2016CV PREV GA00394601000126'!Y87</f>
        <v>0</v>
      </c>
      <c r="X91" s="48">
        <f>'2016CV PREV GA00394601000126'!Z87</f>
        <v>0</v>
      </c>
      <c r="Y91" s="48">
        <f>'2016CV PREV GA00394601000126'!AA87</f>
        <v>0</v>
      </c>
      <c r="Z91" s="48">
        <f>'2016CV PREV GA00394601000126'!AB87</f>
        <v>0</v>
      </c>
      <c r="AA91" s="48">
        <f>'2016CV PREV GA00394601000126'!AC87</f>
        <v>0</v>
      </c>
      <c r="AB91" s="48">
        <f>'2016CV PREV GA00394601000126'!AD87</f>
        <v>0</v>
      </c>
      <c r="AC91" s="49">
        <f t="shared" si="35"/>
        <v>21840.682980000001</v>
      </c>
      <c r="AD91" s="48">
        <f>'2016CV PREV GA00394601000126'!AF87</f>
        <v>21840.682980000001</v>
      </c>
      <c r="AE91" s="48">
        <f>'2016CV PREV GA00394601000126'!AG87</f>
        <v>0</v>
      </c>
      <c r="AF91" s="48">
        <f>'2016CV PREV GA00394601000126'!AH87</f>
        <v>0</v>
      </c>
      <c r="AG91" s="48">
        <f>'2016CV PREV GA00394601000126'!AI87</f>
        <v>0</v>
      </c>
      <c r="AH91" s="49">
        <f t="shared" si="36"/>
        <v>139048.21963000001</v>
      </c>
      <c r="AI91" s="48">
        <f>'2016CV PREV GA00394601000126'!AK87</f>
        <v>139048.21963000001</v>
      </c>
      <c r="AJ91" s="48">
        <f>'2016CV PREV GA00394601000126'!AL87</f>
        <v>0</v>
      </c>
      <c r="AK91" s="48">
        <f>'2016CV PREV GA00394601000126'!AM87</f>
        <v>0</v>
      </c>
      <c r="AL91" s="48">
        <f>'2016CV PREV GA00394601000126'!AN87</f>
        <v>0</v>
      </c>
      <c r="AM91" s="48">
        <f>'2016CV PREV GA00394601000126'!AO87</f>
        <v>0</v>
      </c>
      <c r="AN91" s="48">
        <f>'2016CV PREV GA00394601000126'!AP87</f>
        <v>144288.63</v>
      </c>
      <c r="AO91" s="48">
        <f>'2016CV PREV GA00394601000126'!AQ87</f>
        <v>0</v>
      </c>
      <c r="AP91" s="48">
        <f>'2016CV PREV GA00394601000126'!AR87</f>
        <v>0</v>
      </c>
      <c r="AQ91" s="48">
        <f>'2016CV PREV GA00394601000126'!AS87</f>
        <v>0</v>
      </c>
      <c r="AR91" s="49">
        <f t="shared" si="37"/>
        <v>311707.41261</v>
      </c>
      <c r="AS91" s="49">
        <f t="shared" si="38"/>
        <v>140060.22</v>
      </c>
      <c r="AT91" s="48">
        <f>'2016CV PREV GA00394601000126'!AV87</f>
        <v>56.37</v>
      </c>
      <c r="AU91" s="48">
        <f>'2016CV PREV GA00394601000126'!AW87</f>
        <v>0</v>
      </c>
      <c r="AV91" s="48">
        <f>'2016CV PREV GA00394601000126'!AX87</f>
        <v>0</v>
      </c>
      <c r="AW91" s="48">
        <f>'2016CV PREV GA00394601000126'!AY87</f>
        <v>0</v>
      </c>
      <c r="AX91" s="48">
        <f>'2016CV PREV GA00394601000126'!AZ87</f>
        <v>140003.85</v>
      </c>
      <c r="AY91" s="48">
        <f>'2016CV PREV GA00394601000126'!BA87</f>
        <v>0</v>
      </c>
      <c r="AZ91" s="49">
        <f t="shared" si="39"/>
        <v>4146224.9619100001</v>
      </c>
      <c r="BA91" s="48">
        <f>'2016CV PREV GA00394601000126'!BC87</f>
        <v>574016.85</v>
      </c>
      <c r="BB91" s="48">
        <f>'2016CV PREV GA00394601000126'!BD87</f>
        <v>0</v>
      </c>
      <c r="BC91" s="48">
        <f>'2016CV PREV GA00394601000126'!BE87</f>
        <v>0</v>
      </c>
      <c r="BD91" s="48">
        <f>'2016CV PREV GA00394601000126'!BF87</f>
        <v>0</v>
      </c>
      <c r="BE91" s="48">
        <f>'2016CV PREV GA00394601000126'!BG87</f>
        <v>0</v>
      </c>
      <c r="BF91" s="48">
        <f>'2016CV PREV GA00394601000126'!BH87</f>
        <v>3572208.11191</v>
      </c>
      <c r="BG91" s="48">
        <f>'2016CV PREV GA00394601000126'!BI87</f>
        <v>0</v>
      </c>
      <c r="BH91" s="48">
        <f>'2016CV PREV GA00394601000126'!BJ87</f>
        <v>0</v>
      </c>
      <c r="BI91" s="48">
        <f>'2016CV PREV GA00394601000126'!BK87</f>
        <v>0</v>
      </c>
      <c r="BJ91" s="49">
        <f t="shared" si="40"/>
        <v>4286285.1819099998</v>
      </c>
      <c r="BK91" s="49">
        <f t="shared" si="41"/>
        <v>-3974577.7692999998</v>
      </c>
      <c r="BL91" s="49">
        <f>$BO$9+SUMPRODUCT($D$10:D91,$BK$10:BK91)</f>
        <v>751246261.31849885</v>
      </c>
      <c r="BM91" s="50">
        <f t="shared" si="42"/>
        <v>5.5</v>
      </c>
      <c r="BN91" s="49">
        <f t="shared" si="46"/>
        <v>3159842823.7684002</v>
      </c>
      <c r="BO91" s="51">
        <f t="shared" si="43"/>
        <v>60607555950.879097</v>
      </c>
      <c r="BP91" s="89">
        <f t="shared" si="47"/>
        <v>52506.838276838091</v>
      </c>
      <c r="BQ91" s="89">
        <f t="shared" si="48"/>
        <v>4279307.3195623048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2">
        <f t="shared" si="44"/>
        <v>83</v>
      </c>
      <c r="B92" s="72">
        <f t="shared" si="45"/>
        <v>2098</v>
      </c>
      <c r="C92" s="48">
        <f>'2016CV PREV GA00394601000126'!E88</f>
        <v>5.5</v>
      </c>
      <c r="D92" s="49">
        <f t="shared" si="49"/>
        <v>1.175E-2</v>
      </c>
      <c r="E92" s="48">
        <f>'2016CV PREV GA00394601000126'!G88</f>
        <v>0</v>
      </c>
      <c r="F92" s="49">
        <f t="shared" si="32"/>
        <v>0.04</v>
      </c>
      <c r="G92" s="48">
        <f>'2016CV PREV GA00394601000126'!I88</f>
        <v>0.04</v>
      </c>
      <c r="H92" s="48">
        <f>'2016CV PREV GA00394601000126'!J88</f>
        <v>0</v>
      </c>
      <c r="I92" s="48">
        <f>'2016CV PREV GA00394601000126'!K88</f>
        <v>0</v>
      </c>
      <c r="J92" s="48">
        <f>'2016CV PREV GA00394601000126'!L88</f>
        <v>0</v>
      </c>
      <c r="K92" s="48">
        <f>'2016CV PREV GA00394601000126'!M88</f>
        <v>1508.54</v>
      </c>
      <c r="L92" s="48">
        <f>'2016CV PREV GA00394601000126'!N88</f>
        <v>4352.74</v>
      </c>
      <c r="M92" s="49">
        <f t="shared" si="33"/>
        <v>0</v>
      </c>
      <c r="N92" s="48">
        <f>'2016CV PREV GA00394601000126'!P88</f>
        <v>0</v>
      </c>
      <c r="O92" s="48">
        <f>'2016CV PREV GA00394601000126'!Q88</f>
        <v>0</v>
      </c>
      <c r="P92" s="48">
        <f>'2016CV PREV GA00394601000126'!R88</f>
        <v>0</v>
      </c>
      <c r="Q92" s="48">
        <f>'2016CV PREV GA00394601000126'!S88</f>
        <v>0</v>
      </c>
      <c r="R92" s="48">
        <f>'2016CV PREV GA00394601000126'!T88</f>
        <v>0</v>
      </c>
      <c r="S92" s="48">
        <f>'2016CV PREV GA00394601000126'!U88</f>
        <v>0</v>
      </c>
      <c r="T92" s="48">
        <f>'2016CV PREV GA00394601000126'!V88</f>
        <v>0</v>
      </c>
      <c r="U92" s="49">
        <f t="shared" si="34"/>
        <v>0</v>
      </c>
      <c r="V92" s="48">
        <f>'2016CV PREV GA00394601000126'!X88</f>
        <v>0</v>
      </c>
      <c r="W92" s="48">
        <f>'2016CV PREV GA00394601000126'!Y88</f>
        <v>0</v>
      </c>
      <c r="X92" s="48">
        <f>'2016CV PREV GA00394601000126'!Z88</f>
        <v>0</v>
      </c>
      <c r="Y92" s="48">
        <f>'2016CV PREV GA00394601000126'!AA88</f>
        <v>0</v>
      </c>
      <c r="Z92" s="48">
        <f>'2016CV PREV GA00394601000126'!AB88</f>
        <v>0</v>
      </c>
      <c r="AA92" s="48">
        <f>'2016CV PREV GA00394601000126'!AC88</f>
        <v>0</v>
      </c>
      <c r="AB92" s="48">
        <f>'2016CV PREV GA00394601000126'!AD88</f>
        <v>0</v>
      </c>
      <c r="AC92" s="49">
        <f t="shared" si="35"/>
        <v>11897.730879999999</v>
      </c>
      <c r="AD92" s="48">
        <f>'2016CV PREV GA00394601000126'!AF88</f>
        <v>11897.730879999999</v>
      </c>
      <c r="AE92" s="48">
        <f>'2016CV PREV GA00394601000126'!AG88</f>
        <v>0</v>
      </c>
      <c r="AF92" s="48">
        <f>'2016CV PREV GA00394601000126'!AH88</f>
        <v>0</v>
      </c>
      <c r="AG92" s="48">
        <f>'2016CV PREV GA00394601000126'!AI88</f>
        <v>0</v>
      </c>
      <c r="AH92" s="49">
        <f t="shared" si="36"/>
        <v>81534.182539999994</v>
      </c>
      <c r="AI92" s="48">
        <f>'2016CV PREV GA00394601000126'!AK88</f>
        <v>81534.182539999994</v>
      </c>
      <c r="AJ92" s="48">
        <f>'2016CV PREV GA00394601000126'!AL88</f>
        <v>0</v>
      </c>
      <c r="AK92" s="48">
        <f>'2016CV PREV GA00394601000126'!AM88</f>
        <v>0</v>
      </c>
      <c r="AL92" s="48">
        <f>'2016CV PREV GA00394601000126'!AN88</f>
        <v>0</v>
      </c>
      <c r="AM92" s="48">
        <f>'2016CV PREV GA00394601000126'!AO88</f>
        <v>0</v>
      </c>
      <c r="AN92" s="48">
        <f>'2016CV PREV GA00394601000126'!AP88</f>
        <v>85098.36</v>
      </c>
      <c r="AO92" s="48">
        <f>'2016CV PREV GA00394601000126'!AQ88</f>
        <v>0</v>
      </c>
      <c r="AP92" s="48">
        <f>'2016CV PREV GA00394601000126'!AR88</f>
        <v>0</v>
      </c>
      <c r="AQ92" s="48">
        <f>'2016CV PREV GA00394601000126'!AS88</f>
        <v>0</v>
      </c>
      <c r="AR92" s="49">
        <f t="shared" si="37"/>
        <v>184391.59341999999</v>
      </c>
      <c r="AS92" s="49">
        <f t="shared" si="38"/>
        <v>125078.79</v>
      </c>
      <c r="AT92" s="48">
        <f>'2016CV PREV GA00394601000126'!AV88</f>
        <v>24.23</v>
      </c>
      <c r="AU92" s="48">
        <f>'2016CV PREV GA00394601000126'!AW88</f>
        <v>0</v>
      </c>
      <c r="AV92" s="48">
        <f>'2016CV PREV GA00394601000126'!AX88</f>
        <v>0</v>
      </c>
      <c r="AW92" s="48">
        <f>'2016CV PREV GA00394601000126'!AY88</f>
        <v>0</v>
      </c>
      <c r="AX92" s="48">
        <f>'2016CV PREV GA00394601000126'!AZ88</f>
        <v>125054.56</v>
      </c>
      <c r="AY92" s="48">
        <f>'2016CV PREV GA00394601000126'!BA88</f>
        <v>0</v>
      </c>
      <c r="AZ92" s="49">
        <f t="shared" si="39"/>
        <v>2445355.1873400002</v>
      </c>
      <c r="BA92" s="48">
        <f>'2016CV PREV GA00394601000126'!BC88</f>
        <v>317805.67</v>
      </c>
      <c r="BB92" s="48">
        <f>'2016CV PREV GA00394601000126'!BD88</f>
        <v>0</v>
      </c>
      <c r="BC92" s="48">
        <f>'2016CV PREV GA00394601000126'!BE88</f>
        <v>0</v>
      </c>
      <c r="BD92" s="48">
        <f>'2016CV PREV GA00394601000126'!BF88</f>
        <v>0</v>
      </c>
      <c r="BE92" s="48">
        <f>'2016CV PREV GA00394601000126'!BG88</f>
        <v>0</v>
      </c>
      <c r="BF92" s="48">
        <f>'2016CV PREV GA00394601000126'!BH88</f>
        <v>2127549.5173399998</v>
      </c>
      <c r="BG92" s="48">
        <f>'2016CV PREV GA00394601000126'!BI88</f>
        <v>0</v>
      </c>
      <c r="BH92" s="48">
        <f>'2016CV PREV GA00394601000126'!BJ88</f>
        <v>0</v>
      </c>
      <c r="BI92" s="48">
        <f>'2016CV PREV GA00394601000126'!BK88</f>
        <v>0</v>
      </c>
      <c r="BJ92" s="49">
        <f t="shared" si="40"/>
        <v>2570433.9773400002</v>
      </c>
      <c r="BK92" s="49">
        <f t="shared" si="41"/>
        <v>-2386042.3839199999</v>
      </c>
      <c r="BL92" s="49">
        <f>$BO$9+SUMPRODUCT($D$10:D92,$BK$10:BK92)</f>
        <v>751218225.32048774</v>
      </c>
      <c r="BM92" s="50">
        <f t="shared" si="42"/>
        <v>5.5</v>
      </c>
      <c r="BN92" s="49">
        <f t="shared" si="46"/>
        <v>3333415577.2983499</v>
      </c>
      <c r="BO92" s="51">
        <f t="shared" si="43"/>
        <v>63938585485.793503</v>
      </c>
      <c r="BP92" s="89">
        <f t="shared" si="47"/>
        <v>29876.785405935076</v>
      </c>
      <c r="BQ92" s="89">
        <f t="shared" si="48"/>
        <v>2464834.7959896438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2">
        <f t="shared" si="44"/>
        <v>84</v>
      </c>
      <c r="B93" s="72">
        <f t="shared" si="45"/>
        <v>2099</v>
      </c>
      <c r="C93" s="48">
        <f>'2016CV PREV GA00394601000126'!E89</f>
        <v>5.5</v>
      </c>
      <c r="D93" s="49">
        <f t="shared" si="49"/>
        <v>1.1140000000000001E-2</v>
      </c>
      <c r="E93" s="48">
        <f>'2016CV PREV GA00394601000126'!G89</f>
        <v>0</v>
      </c>
      <c r="F93" s="49">
        <f t="shared" si="32"/>
        <v>0.01</v>
      </c>
      <c r="G93" s="48">
        <f>'2016CV PREV GA00394601000126'!I89</f>
        <v>0.01</v>
      </c>
      <c r="H93" s="48">
        <f>'2016CV PREV GA00394601000126'!J89</f>
        <v>0</v>
      </c>
      <c r="I93" s="48">
        <f>'2016CV PREV GA00394601000126'!K89</f>
        <v>0</v>
      </c>
      <c r="J93" s="48">
        <f>'2016CV PREV GA00394601000126'!L89</f>
        <v>0</v>
      </c>
      <c r="K93" s="48">
        <f>'2016CV PREV GA00394601000126'!M89</f>
        <v>1362.28</v>
      </c>
      <c r="L93" s="48">
        <f>'2016CV PREV GA00394601000126'!N89</f>
        <v>3851.68</v>
      </c>
      <c r="M93" s="49">
        <f t="shared" si="33"/>
        <v>0</v>
      </c>
      <c r="N93" s="48">
        <f>'2016CV PREV GA00394601000126'!P89</f>
        <v>0</v>
      </c>
      <c r="O93" s="48">
        <f>'2016CV PREV GA00394601000126'!Q89</f>
        <v>0</v>
      </c>
      <c r="P93" s="48">
        <f>'2016CV PREV GA00394601000126'!R89</f>
        <v>0</v>
      </c>
      <c r="Q93" s="48">
        <f>'2016CV PREV GA00394601000126'!S89</f>
        <v>0</v>
      </c>
      <c r="R93" s="48">
        <f>'2016CV PREV GA00394601000126'!T89</f>
        <v>0</v>
      </c>
      <c r="S93" s="48">
        <f>'2016CV PREV GA00394601000126'!U89</f>
        <v>0</v>
      </c>
      <c r="T93" s="48">
        <f>'2016CV PREV GA00394601000126'!V89</f>
        <v>0</v>
      </c>
      <c r="U93" s="49">
        <f t="shared" si="34"/>
        <v>0</v>
      </c>
      <c r="V93" s="48">
        <f>'2016CV PREV GA00394601000126'!X89</f>
        <v>0</v>
      </c>
      <c r="W93" s="48">
        <f>'2016CV PREV GA00394601000126'!Y89</f>
        <v>0</v>
      </c>
      <c r="X93" s="48">
        <f>'2016CV PREV GA00394601000126'!Z89</f>
        <v>0</v>
      </c>
      <c r="Y93" s="48">
        <f>'2016CV PREV GA00394601000126'!AA89</f>
        <v>0</v>
      </c>
      <c r="Z93" s="48">
        <f>'2016CV PREV GA00394601000126'!AB89</f>
        <v>0</v>
      </c>
      <c r="AA93" s="48">
        <f>'2016CV PREV GA00394601000126'!AC89</f>
        <v>0</v>
      </c>
      <c r="AB93" s="48">
        <f>'2016CV PREV GA00394601000126'!AD89</f>
        <v>0</v>
      </c>
      <c r="AC93" s="49">
        <f t="shared" si="35"/>
        <v>6139.2415899999996</v>
      </c>
      <c r="AD93" s="48">
        <f>'2016CV PREV GA00394601000126'!AF89</f>
        <v>6139.2415899999996</v>
      </c>
      <c r="AE93" s="48">
        <f>'2016CV PREV GA00394601000126'!AG89</f>
        <v>0</v>
      </c>
      <c r="AF93" s="48">
        <f>'2016CV PREV GA00394601000126'!AH89</f>
        <v>0</v>
      </c>
      <c r="AG93" s="48">
        <f>'2016CV PREV GA00394601000126'!AI89</f>
        <v>0</v>
      </c>
      <c r="AH93" s="49">
        <f t="shared" si="36"/>
        <v>45360.733359999998</v>
      </c>
      <c r="AI93" s="48">
        <f>'2016CV PREV GA00394601000126'!AK89</f>
        <v>45360.733359999998</v>
      </c>
      <c r="AJ93" s="48">
        <f>'2016CV PREV GA00394601000126'!AL89</f>
        <v>0</v>
      </c>
      <c r="AK93" s="48">
        <f>'2016CV PREV GA00394601000126'!AM89</f>
        <v>0</v>
      </c>
      <c r="AL93" s="48">
        <f>'2016CV PREV GA00394601000126'!AN89</f>
        <v>0</v>
      </c>
      <c r="AM93" s="48">
        <f>'2016CV PREV GA00394601000126'!AO89</f>
        <v>0</v>
      </c>
      <c r="AN93" s="48">
        <f>'2016CV PREV GA00394601000126'!AP89</f>
        <v>47735.86</v>
      </c>
      <c r="AO93" s="48">
        <f>'2016CV PREV GA00394601000126'!AQ89</f>
        <v>0</v>
      </c>
      <c r="AP93" s="48">
        <f>'2016CV PREV GA00394601000126'!AR89</f>
        <v>0</v>
      </c>
      <c r="AQ93" s="48">
        <f>'2016CV PREV GA00394601000126'!AS89</f>
        <v>0</v>
      </c>
      <c r="AR93" s="49">
        <f t="shared" si="37"/>
        <v>104449.80495000001</v>
      </c>
      <c r="AS93" s="49">
        <f t="shared" si="38"/>
        <v>110680.35</v>
      </c>
      <c r="AT93" s="48">
        <f>'2016CV PREV GA00394601000126'!AV89</f>
        <v>9.09</v>
      </c>
      <c r="AU93" s="48">
        <f>'2016CV PREV GA00394601000126'!AW89</f>
        <v>0</v>
      </c>
      <c r="AV93" s="48">
        <f>'2016CV PREV GA00394601000126'!AX89</f>
        <v>0</v>
      </c>
      <c r="AW93" s="48">
        <f>'2016CV PREV GA00394601000126'!AY89</f>
        <v>0</v>
      </c>
      <c r="AX93" s="48">
        <f>'2016CV PREV GA00394601000126'!AZ89</f>
        <v>110671.26</v>
      </c>
      <c r="AY93" s="48">
        <f>'2016CV PREV GA00394601000126'!BA89</f>
        <v>0</v>
      </c>
      <c r="AZ93" s="49">
        <f t="shared" si="39"/>
        <v>1371720.1382299999</v>
      </c>
      <c r="BA93" s="48">
        <f>'2016CV PREV GA00394601000126'!BC89</f>
        <v>166991.32999999999</v>
      </c>
      <c r="BB93" s="48">
        <f>'2016CV PREV GA00394601000126'!BD89</f>
        <v>0</v>
      </c>
      <c r="BC93" s="48">
        <f>'2016CV PREV GA00394601000126'!BE89</f>
        <v>0</v>
      </c>
      <c r="BD93" s="48">
        <f>'2016CV PREV GA00394601000126'!BF89</f>
        <v>0</v>
      </c>
      <c r="BE93" s="48">
        <f>'2016CV PREV GA00394601000126'!BG89</f>
        <v>0</v>
      </c>
      <c r="BF93" s="48">
        <f>'2016CV PREV GA00394601000126'!BH89</f>
        <v>1204728.8082300001</v>
      </c>
      <c r="BG93" s="48">
        <f>'2016CV PREV GA00394601000126'!BI89</f>
        <v>0</v>
      </c>
      <c r="BH93" s="48">
        <f>'2016CV PREV GA00394601000126'!BJ89</f>
        <v>0</v>
      </c>
      <c r="BI93" s="48">
        <f>'2016CV PREV GA00394601000126'!BK89</f>
        <v>0</v>
      </c>
      <c r="BJ93" s="49">
        <f t="shared" si="40"/>
        <v>1482400.48823</v>
      </c>
      <c r="BK93" s="49">
        <f t="shared" si="41"/>
        <v>-1377950.68328</v>
      </c>
      <c r="BL93" s="49">
        <f>$BO$9+SUMPRODUCT($D$10:D93,$BK$10:BK93)</f>
        <v>751202874.94987607</v>
      </c>
      <c r="BM93" s="50">
        <f t="shared" si="42"/>
        <v>5.5</v>
      </c>
      <c r="BN93" s="49">
        <f t="shared" si="46"/>
        <v>3516622201.7186399</v>
      </c>
      <c r="BO93" s="51">
        <f t="shared" si="43"/>
        <v>67453829736.828903</v>
      </c>
      <c r="BP93" s="89">
        <f t="shared" si="47"/>
        <v>16353.676130068085</v>
      </c>
      <c r="BQ93" s="89">
        <f t="shared" si="48"/>
        <v>1365531.956860685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2">
        <f t="shared" si="44"/>
        <v>85</v>
      </c>
      <c r="B94" s="72">
        <f t="shared" si="45"/>
        <v>2100</v>
      </c>
      <c r="C94" s="48">
        <f>'2016CV PREV GA00394601000126'!E90</f>
        <v>5.5</v>
      </c>
      <c r="D94" s="49">
        <f t="shared" si="49"/>
        <v>1.056E-2</v>
      </c>
      <c r="E94" s="48">
        <f>'2016CV PREV GA00394601000126'!G90</f>
        <v>0</v>
      </c>
      <c r="F94" s="49">
        <f t="shared" si="32"/>
        <v>0</v>
      </c>
      <c r="G94" s="48">
        <f>'2016CV PREV GA00394601000126'!I90</f>
        <v>0</v>
      </c>
      <c r="H94" s="48">
        <f>'2016CV PREV GA00394601000126'!J90</f>
        <v>0</v>
      </c>
      <c r="I94" s="48">
        <f>'2016CV PREV GA00394601000126'!K90</f>
        <v>0</v>
      </c>
      <c r="J94" s="48">
        <f>'2016CV PREV GA00394601000126'!L90</f>
        <v>0</v>
      </c>
      <c r="K94" s="48">
        <f>'2016CV PREV GA00394601000126'!M90</f>
        <v>1218.3800000000001</v>
      </c>
      <c r="L94" s="48">
        <f>'2016CV PREV GA00394601000126'!N90</f>
        <v>3374.95</v>
      </c>
      <c r="M94" s="49">
        <f t="shared" si="33"/>
        <v>0</v>
      </c>
      <c r="N94" s="48">
        <f>'2016CV PREV GA00394601000126'!P90</f>
        <v>0</v>
      </c>
      <c r="O94" s="48">
        <f>'2016CV PREV GA00394601000126'!Q90</f>
        <v>0</v>
      </c>
      <c r="P94" s="48">
        <f>'2016CV PREV GA00394601000126'!R90</f>
        <v>0</v>
      </c>
      <c r="Q94" s="48">
        <f>'2016CV PREV GA00394601000126'!S90</f>
        <v>0</v>
      </c>
      <c r="R94" s="48">
        <f>'2016CV PREV GA00394601000126'!T90</f>
        <v>0</v>
      </c>
      <c r="S94" s="48">
        <f>'2016CV PREV GA00394601000126'!U90</f>
        <v>0</v>
      </c>
      <c r="T94" s="48">
        <f>'2016CV PREV GA00394601000126'!V90</f>
        <v>0</v>
      </c>
      <c r="U94" s="49">
        <f t="shared" si="34"/>
        <v>0</v>
      </c>
      <c r="V94" s="48">
        <f>'2016CV PREV GA00394601000126'!X90</f>
        <v>0</v>
      </c>
      <c r="W94" s="48">
        <f>'2016CV PREV GA00394601000126'!Y90</f>
        <v>0</v>
      </c>
      <c r="X94" s="48">
        <f>'2016CV PREV GA00394601000126'!Z90</f>
        <v>0</v>
      </c>
      <c r="Y94" s="48">
        <f>'2016CV PREV GA00394601000126'!AA90</f>
        <v>0</v>
      </c>
      <c r="Z94" s="48">
        <f>'2016CV PREV GA00394601000126'!AB90</f>
        <v>0</v>
      </c>
      <c r="AA94" s="48">
        <f>'2016CV PREV GA00394601000126'!AC90</f>
        <v>0</v>
      </c>
      <c r="AB94" s="48">
        <f>'2016CV PREV GA00394601000126'!AD90</f>
        <v>0</v>
      </c>
      <c r="AC94" s="49">
        <f t="shared" si="35"/>
        <v>2982.11697</v>
      </c>
      <c r="AD94" s="48">
        <f>'2016CV PREV GA00394601000126'!AF90</f>
        <v>2982.11697</v>
      </c>
      <c r="AE94" s="48">
        <f>'2016CV PREV GA00394601000126'!AG90</f>
        <v>0</v>
      </c>
      <c r="AF94" s="48">
        <f>'2016CV PREV GA00394601000126'!AH90</f>
        <v>0</v>
      </c>
      <c r="AG94" s="48">
        <f>'2016CV PREV GA00394601000126'!AI90</f>
        <v>0</v>
      </c>
      <c r="AH94" s="49">
        <f t="shared" si="36"/>
        <v>23785.75304</v>
      </c>
      <c r="AI94" s="48">
        <f>'2016CV PREV GA00394601000126'!AK90</f>
        <v>23785.75304</v>
      </c>
      <c r="AJ94" s="48">
        <f>'2016CV PREV GA00394601000126'!AL90</f>
        <v>0</v>
      </c>
      <c r="AK94" s="48">
        <f>'2016CV PREV GA00394601000126'!AM90</f>
        <v>0</v>
      </c>
      <c r="AL94" s="48">
        <f>'2016CV PREV GA00394601000126'!AN90</f>
        <v>0</v>
      </c>
      <c r="AM94" s="48">
        <f>'2016CV PREV GA00394601000126'!AO90</f>
        <v>0</v>
      </c>
      <c r="AN94" s="48">
        <f>'2016CV PREV GA00394601000126'!AP90</f>
        <v>25306.7</v>
      </c>
      <c r="AO94" s="48">
        <f>'2016CV PREV GA00394601000126'!AQ90</f>
        <v>0</v>
      </c>
      <c r="AP94" s="48">
        <f>'2016CV PREV GA00394601000126'!AR90</f>
        <v>0</v>
      </c>
      <c r="AQ94" s="48">
        <f>'2016CV PREV GA00394601000126'!AS90</f>
        <v>0</v>
      </c>
      <c r="AR94" s="49">
        <f t="shared" si="37"/>
        <v>56667.900009999998</v>
      </c>
      <c r="AS94" s="49">
        <f t="shared" si="38"/>
        <v>96981.29</v>
      </c>
      <c r="AT94" s="48">
        <f>'2016CV PREV GA00394601000126'!AV90</f>
        <v>2.86</v>
      </c>
      <c r="AU94" s="48">
        <f>'2016CV PREV GA00394601000126'!AW90</f>
        <v>0</v>
      </c>
      <c r="AV94" s="48">
        <f>'2016CV PREV GA00394601000126'!AX90</f>
        <v>0</v>
      </c>
      <c r="AW94" s="48">
        <f>'2016CV PREV GA00394601000126'!AY90</f>
        <v>0</v>
      </c>
      <c r="AX94" s="48">
        <f>'2016CV PREV GA00394601000126'!AZ90</f>
        <v>96978.43</v>
      </c>
      <c r="AY94" s="48">
        <f>'2016CV PREV GA00394601000126'!BA90</f>
        <v>0</v>
      </c>
      <c r="AZ94" s="49">
        <f t="shared" si="39"/>
        <v>727204.13696999999</v>
      </c>
      <c r="BA94" s="48">
        <f>'2016CV PREV GA00394601000126'!BC90</f>
        <v>82760.509999999995</v>
      </c>
      <c r="BB94" s="48">
        <f>'2016CV PREV GA00394601000126'!BD90</f>
        <v>0</v>
      </c>
      <c r="BC94" s="48">
        <f>'2016CV PREV GA00394601000126'!BE90</f>
        <v>0</v>
      </c>
      <c r="BD94" s="48">
        <f>'2016CV PREV GA00394601000126'!BF90</f>
        <v>0</v>
      </c>
      <c r="BE94" s="48">
        <f>'2016CV PREV GA00394601000126'!BG90</f>
        <v>0</v>
      </c>
      <c r="BF94" s="48">
        <f>'2016CV PREV GA00394601000126'!BH90</f>
        <v>644443.62696999998</v>
      </c>
      <c r="BG94" s="48">
        <f>'2016CV PREV GA00394601000126'!BI90</f>
        <v>0</v>
      </c>
      <c r="BH94" s="48">
        <f>'2016CV PREV GA00394601000126'!BJ90</f>
        <v>0</v>
      </c>
      <c r="BI94" s="48">
        <f>'2016CV PREV GA00394601000126'!BK90</f>
        <v>0</v>
      </c>
      <c r="BJ94" s="49">
        <f t="shared" si="40"/>
        <v>824185.42697000003</v>
      </c>
      <c r="BK94" s="49">
        <f t="shared" si="41"/>
        <v>-767517.52696000005</v>
      </c>
      <c r="BL94" s="49">
        <f>$BO$9+SUMPRODUCT($D$10:D94,$BK$10:BK94)</f>
        <v>751194769.9647913</v>
      </c>
      <c r="BM94" s="50">
        <f t="shared" si="42"/>
        <v>5.5</v>
      </c>
      <c r="BN94" s="49">
        <f t="shared" si="46"/>
        <v>3709960635.5255899</v>
      </c>
      <c r="BO94" s="51">
        <f t="shared" si="43"/>
        <v>71163022854.827499</v>
      </c>
      <c r="BP94" s="89">
        <f t="shared" si="47"/>
        <v>8633.5395982143873</v>
      </c>
      <c r="BQ94" s="89">
        <f t="shared" si="48"/>
        <v>729534.09604911576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2">
        <f t="shared" si="44"/>
        <v>86</v>
      </c>
      <c r="B95" s="72">
        <f t="shared" si="45"/>
        <v>2101</v>
      </c>
      <c r="C95" s="48">
        <f>'2016CV PREV GA00394601000126'!E91</f>
        <v>5.5</v>
      </c>
      <c r="D95" s="49">
        <f t="shared" si="49"/>
        <v>1.001E-2</v>
      </c>
      <c r="E95" s="48">
        <f>'2016CV PREV GA00394601000126'!G91</f>
        <v>0</v>
      </c>
      <c r="F95" s="49">
        <f t="shared" si="32"/>
        <v>0</v>
      </c>
      <c r="G95" s="48">
        <f>'2016CV PREV GA00394601000126'!I91</f>
        <v>0</v>
      </c>
      <c r="H95" s="48">
        <f>'2016CV PREV GA00394601000126'!J91</f>
        <v>0</v>
      </c>
      <c r="I95" s="48">
        <f>'2016CV PREV GA00394601000126'!K91</f>
        <v>0</v>
      </c>
      <c r="J95" s="48">
        <f>'2016CV PREV GA00394601000126'!L91</f>
        <v>0</v>
      </c>
      <c r="K95" s="48">
        <f>'2016CV PREV GA00394601000126'!M91</f>
        <v>1078.44</v>
      </c>
      <c r="L95" s="48">
        <f>'2016CV PREV GA00394601000126'!N91</f>
        <v>2926.39</v>
      </c>
      <c r="M95" s="49">
        <f t="shared" si="33"/>
        <v>0</v>
      </c>
      <c r="N95" s="48">
        <f>'2016CV PREV GA00394601000126'!P91</f>
        <v>0</v>
      </c>
      <c r="O95" s="48">
        <f>'2016CV PREV GA00394601000126'!Q91</f>
        <v>0</v>
      </c>
      <c r="P95" s="48">
        <f>'2016CV PREV GA00394601000126'!R91</f>
        <v>0</v>
      </c>
      <c r="Q95" s="48">
        <f>'2016CV PREV GA00394601000126'!S91</f>
        <v>0</v>
      </c>
      <c r="R95" s="48">
        <f>'2016CV PREV GA00394601000126'!T91</f>
        <v>0</v>
      </c>
      <c r="S95" s="48">
        <f>'2016CV PREV GA00394601000126'!U91</f>
        <v>0</v>
      </c>
      <c r="T95" s="48">
        <f>'2016CV PREV GA00394601000126'!V91</f>
        <v>0</v>
      </c>
      <c r="U95" s="49">
        <f t="shared" si="34"/>
        <v>0</v>
      </c>
      <c r="V95" s="48">
        <f>'2016CV PREV GA00394601000126'!X91</f>
        <v>0</v>
      </c>
      <c r="W95" s="48">
        <f>'2016CV PREV GA00394601000126'!Y91</f>
        <v>0</v>
      </c>
      <c r="X95" s="48">
        <f>'2016CV PREV GA00394601000126'!Z91</f>
        <v>0</v>
      </c>
      <c r="Y95" s="48">
        <f>'2016CV PREV GA00394601000126'!AA91</f>
        <v>0</v>
      </c>
      <c r="Z95" s="48">
        <f>'2016CV PREV GA00394601000126'!AB91</f>
        <v>0</v>
      </c>
      <c r="AA95" s="48">
        <f>'2016CV PREV GA00394601000126'!AC91</f>
        <v>0</v>
      </c>
      <c r="AB95" s="48">
        <f>'2016CV PREV GA00394601000126'!AD91</f>
        <v>0</v>
      </c>
      <c r="AC95" s="49">
        <f t="shared" si="35"/>
        <v>1355.08664</v>
      </c>
      <c r="AD95" s="48">
        <f>'2016CV PREV GA00394601000126'!AF91</f>
        <v>1355.08664</v>
      </c>
      <c r="AE95" s="48">
        <f>'2016CV PREV GA00394601000126'!AG91</f>
        <v>0</v>
      </c>
      <c r="AF95" s="48">
        <f>'2016CV PREV GA00394601000126'!AH91</f>
        <v>0</v>
      </c>
      <c r="AG95" s="48">
        <f>'2016CV PREV GA00394601000126'!AI91</f>
        <v>0</v>
      </c>
      <c r="AH95" s="49">
        <f t="shared" si="36"/>
        <v>11675.23717</v>
      </c>
      <c r="AI95" s="48">
        <f>'2016CV PREV GA00394601000126'!AK91</f>
        <v>11675.23717</v>
      </c>
      <c r="AJ95" s="48">
        <f>'2016CV PREV GA00394601000126'!AL91</f>
        <v>0</v>
      </c>
      <c r="AK95" s="48">
        <f>'2016CV PREV GA00394601000126'!AM91</f>
        <v>0</v>
      </c>
      <c r="AL95" s="48">
        <f>'2016CV PREV GA00394601000126'!AN91</f>
        <v>0</v>
      </c>
      <c r="AM95" s="48">
        <f>'2016CV PREV GA00394601000126'!AO91</f>
        <v>0</v>
      </c>
      <c r="AN95" s="48">
        <f>'2016CV PREV GA00394601000126'!AP91</f>
        <v>12592.7</v>
      </c>
      <c r="AO95" s="48">
        <f>'2016CV PREV GA00394601000126'!AQ91</f>
        <v>0</v>
      </c>
      <c r="AP95" s="48">
        <f>'2016CV PREV GA00394601000126'!AR91</f>
        <v>0</v>
      </c>
      <c r="AQ95" s="48">
        <f>'2016CV PREV GA00394601000126'!AS91</f>
        <v>0</v>
      </c>
      <c r="AR95" s="49">
        <f t="shared" si="37"/>
        <v>29627.853810000001</v>
      </c>
      <c r="AS95" s="49">
        <f t="shared" si="38"/>
        <v>84091.64</v>
      </c>
      <c r="AT95" s="48">
        <f>'2016CV PREV GA00394601000126'!AV91</f>
        <v>0.71</v>
      </c>
      <c r="AU95" s="48">
        <f>'2016CV PREV GA00394601000126'!AW91</f>
        <v>0</v>
      </c>
      <c r="AV95" s="48">
        <f>'2016CV PREV GA00394601000126'!AX91</f>
        <v>0</v>
      </c>
      <c r="AW95" s="48">
        <f>'2016CV PREV GA00394601000126'!AY91</f>
        <v>0</v>
      </c>
      <c r="AX95" s="48">
        <f>'2016CV PREV GA00394601000126'!AZ91</f>
        <v>84090.93</v>
      </c>
      <c r="AY95" s="48">
        <f>'2016CV PREV GA00394601000126'!BA91</f>
        <v>0</v>
      </c>
      <c r="AZ95" s="49">
        <f t="shared" si="39"/>
        <v>361859.30835000001</v>
      </c>
      <c r="BA95" s="48">
        <f>'2016CV PREV GA00394601000126'!BC91</f>
        <v>38431.919999999998</v>
      </c>
      <c r="BB95" s="48">
        <f>'2016CV PREV GA00394601000126'!BD91</f>
        <v>0</v>
      </c>
      <c r="BC95" s="48">
        <f>'2016CV PREV GA00394601000126'!BE91</f>
        <v>0</v>
      </c>
      <c r="BD95" s="48">
        <f>'2016CV PREV GA00394601000126'!BF91</f>
        <v>0</v>
      </c>
      <c r="BE95" s="48">
        <f>'2016CV PREV GA00394601000126'!BG91</f>
        <v>0</v>
      </c>
      <c r="BF95" s="48">
        <f>'2016CV PREV GA00394601000126'!BH91</f>
        <v>323427.38835000002</v>
      </c>
      <c r="BG95" s="48">
        <f>'2016CV PREV GA00394601000126'!BI91</f>
        <v>0</v>
      </c>
      <c r="BH95" s="48">
        <f>'2016CV PREV GA00394601000126'!BJ91</f>
        <v>0</v>
      </c>
      <c r="BI95" s="48">
        <f>'2016CV PREV GA00394601000126'!BK91</f>
        <v>0</v>
      </c>
      <c r="BJ95" s="49">
        <f t="shared" si="40"/>
        <v>445950.94835000002</v>
      </c>
      <c r="BK95" s="49">
        <f t="shared" si="41"/>
        <v>-416323.09454000002</v>
      </c>
      <c r="BL95" s="49">
        <f>$BO$9+SUMPRODUCT($D$10:D95,$BK$10:BK95)</f>
        <v>751190602.57061505</v>
      </c>
      <c r="BM95" s="50">
        <f t="shared" si="42"/>
        <v>5.5</v>
      </c>
      <c r="BN95" s="49">
        <f t="shared" si="46"/>
        <v>3913966257.0155101</v>
      </c>
      <c r="BO95" s="51">
        <f t="shared" si="43"/>
        <v>75076572788.748505</v>
      </c>
      <c r="BP95" s="89">
        <f t="shared" si="47"/>
        <v>4438.5361919573261</v>
      </c>
      <c r="BQ95" s="89">
        <f t="shared" si="48"/>
        <v>379494.84441235138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2">
        <f t="shared" si="44"/>
        <v>87</v>
      </c>
      <c r="B96" s="72">
        <f t="shared" si="45"/>
        <v>2102</v>
      </c>
      <c r="C96" s="48">
        <f>'2016CV PREV GA00394601000126'!E92</f>
        <v>5.5</v>
      </c>
      <c r="D96" s="49">
        <f t="shared" si="49"/>
        <v>9.4900000000000002E-3</v>
      </c>
      <c r="E96" s="48">
        <f>'2016CV PREV GA00394601000126'!G92</f>
        <v>0</v>
      </c>
      <c r="F96" s="49">
        <f t="shared" si="32"/>
        <v>0</v>
      </c>
      <c r="G96" s="48">
        <f>'2016CV PREV GA00394601000126'!I92</f>
        <v>0</v>
      </c>
      <c r="H96" s="48">
        <f>'2016CV PREV GA00394601000126'!J92</f>
        <v>0</v>
      </c>
      <c r="I96" s="48">
        <f>'2016CV PREV GA00394601000126'!K92</f>
        <v>0</v>
      </c>
      <c r="J96" s="48">
        <f>'2016CV PREV GA00394601000126'!L92</f>
        <v>0</v>
      </c>
      <c r="K96" s="48">
        <f>'2016CV PREV GA00394601000126'!M92</f>
        <v>944.06</v>
      </c>
      <c r="L96" s="48">
        <f>'2016CV PREV GA00394601000126'!N92</f>
        <v>2509.3200000000002</v>
      </c>
      <c r="M96" s="49">
        <f t="shared" si="33"/>
        <v>0</v>
      </c>
      <c r="N96" s="48">
        <f>'2016CV PREV GA00394601000126'!P92</f>
        <v>0</v>
      </c>
      <c r="O96" s="48">
        <f>'2016CV PREV GA00394601000126'!Q92</f>
        <v>0</v>
      </c>
      <c r="P96" s="48">
        <f>'2016CV PREV GA00394601000126'!R92</f>
        <v>0</v>
      </c>
      <c r="Q96" s="48">
        <f>'2016CV PREV GA00394601000126'!S92</f>
        <v>0</v>
      </c>
      <c r="R96" s="48">
        <f>'2016CV PREV GA00394601000126'!T92</f>
        <v>0</v>
      </c>
      <c r="S96" s="48">
        <f>'2016CV PREV GA00394601000126'!U92</f>
        <v>0</v>
      </c>
      <c r="T96" s="48">
        <f>'2016CV PREV GA00394601000126'!V92</f>
        <v>0</v>
      </c>
      <c r="U96" s="49">
        <f t="shared" si="34"/>
        <v>0</v>
      </c>
      <c r="V96" s="48">
        <f>'2016CV PREV GA00394601000126'!X92</f>
        <v>0</v>
      </c>
      <c r="W96" s="48">
        <f>'2016CV PREV GA00394601000126'!Y92</f>
        <v>0</v>
      </c>
      <c r="X96" s="48">
        <f>'2016CV PREV GA00394601000126'!Z92</f>
        <v>0</v>
      </c>
      <c r="Y96" s="48">
        <f>'2016CV PREV GA00394601000126'!AA92</f>
        <v>0</v>
      </c>
      <c r="Z96" s="48">
        <f>'2016CV PREV GA00394601000126'!AB92</f>
        <v>0</v>
      </c>
      <c r="AA96" s="48">
        <f>'2016CV PREV GA00394601000126'!AC92</f>
        <v>0</v>
      </c>
      <c r="AB96" s="48">
        <f>'2016CV PREV GA00394601000126'!AD92</f>
        <v>0</v>
      </c>
      <c r="AC96" s="49">
        <f t="shared" si="35"/>
        <v>572.53787</v>
      </c>
      <c r="AD96" s="48">
        <f>'2016CV PREV GA00394601000126'!AF92</f>
        <v>572.53787</v>
      </c>
      <c r="AE96" s="48">
        <f>'2016CV PREV GA00394601000126'!AG92</f>
        <v>0</v>
      </c>
      <c r="AF96" s="48">
        <f>'2016CV PREV GA00394601000126'!AH92</f>
        <v>0</v>
      </c>
      <c r="AG96" s="48">
        <f>'2016CV PREV GA00394601000126'!AI92</f>
        <v>0</v>
      </c>
      <c r="AH96" s="49">
        <f t="shared" si="36"/>
        <v>5328.1152300000003</v>
      </c>
      <c r="AI96" s="48">
        <f>'2016CV PREV GA00394601000126'!AK92</f>
        <v>5328.1152300000003</v>
      </c>
      <c r="AJ96" s="48">
        <f>'2016CV PREV GA00394601000126'!AL92</f>
        <v>0</v>
      </c>
      <c r="AK96" s="48">
        <f>'2016CV PREV GA00394601000126'!AM92</f>
        <v>0</v>
      </c>
      <c r="AL96" s="48">
        <f>'2016CV PREV GA00394601000126'!AN92</f>
        <v>0</v>
      </c>
      <c r="AM96" s="48">
        <f>'2016CV PREV GA00394601000126'!AO92</f>
        <v>0</v>
      </c>
      <c r="AN96" s="48">
        <f>'2016CV PREV GA00394601000126'!AP92</f>
        <v>5839.47</v>
      </c>
      <c r="AO96" s="48">
        <f>'2016CV PREV GA00394601000126'!AQ92</f>
        <v>0</v>
      </c>
      <c r="AP96" s="48">
        <f>'2016CV PREV GA00394601000126'!AR92</f>
        <v>0</v>
      </c>
      <c r="AQ96" s="48">
        <f>'2016CV PREV GA00394601000126'!AS92</f>
        <v>0</v>
      </c>
      <c r="AR96" s="49">
        <f t="shared" si="37"/>
        <v>15193.5031</v>
      </c>
      <c r="AS96" s="49">
        <f t="shared" si="38"/>
        <v>72106.84</v>
      </c>
      <c r="AT96" s="48">
        <f>'2016CV PREV GA00394601000126'!AV92</f>
        <v>0.13</v>
      </c>
      <c r="AU96" s="48">
        <f>'2016CV PREV GA00394601000126'!AW92</f>
        <v>0</v>
      </c>
      <c r="AV96" s="48">
        <f>'2016CV PREV GA00394601000126'!AX92</f>
        <v>0</v>
      </c>
      <c r="AW96" s="48">
        <f>'2016CV PREV GA00394601000126'!AY92</f>
        <v>0</v>
      </c>
      <c r="AX96" s="48">
        <f>'2016CV PREV GA00394601000126'!AZ92</f>
        <v>72106.710000000006</v>
      </c>
      <c r="AY96" s="48">
        <f>'2016CV PREV GA00394601000126'!BA92</f>
        <v>0</v>
      </c>
      <c r="AZ96" s="49">
        <f t="shared" si="39"/>
        <v>167800.98624</v>
      </c>
      <c r="BA96" s="48">
        <f>'2016CV PREV GA00394601000126'!BC92</f>
        <v>16608.990000000002</v>
      </c>
      <c r="BB96" s="48">
        <f>'2016CV PREV GA00394601000126'!BD92</f>
        <v>0</v>
      </c>
      <c r="BC96" s="48">
        <f>'2016CV PREV GA00394601000126'!BE92</f>
        <v>0</v>
      </c>
      <c r="BD96" s="48">
        <f>'2016CV PREV GA00394601000126'!BF92</f>
        <v>0</v>
      </c>
      <c r="BE96" s="48">
        <f>'2016CV PREV GA00394601000126'!BG92</f>
        <v>0</v>
      </c>
      <c r="BF96" s="48">
        <f>'2016CV PREV GA00394601000126'!BH92</f>
        <v>151191.99624000001</v>
      </c>
      <c r="BG96" s="48">
        <f>'2016CV PREV GA00394601000126'!BI92</f>
        <v>0</v>
      </c>
      <c r="BH96" s="48">
        <f>'2016CV PREV GA00394601000126'!BJ92</f>
        <v>0</v>
      </c>
      <c r="BI96" s="48">
        <f>'2016CV PREV GA00394601000126'!BK92</f>
        <v>0</v>
      </c>
      <c r="BJ96" s="49">
        <f t="shared" si="40"/>
        <v>239907.82623999999</v>
      </c>
      <c r="BK96" s="49">
        <f t="shared" si="41"/>
        <v>-224714.32313999999</v>
      </c>
      <c r="BL96" s="49">
        <f>$BO$9+SUMPRODUCT($D$10:D96,$BK$10:BK96)</f>
        <v>751188470.03168845</v>
      </c>
      <c r="BM96" s="50">
        <f t="shared" si="42"/>
        <v>5.5</v>
      </c>
      <c r="BN96" s="49">
        <f t="shared" si="46"/>
        <v>4129211503.3811698</v>
      </c>
      <c r="BO96" s="51">
        <f t="shared" si="43"/>
        <v>79205559577.806503</v>
      </c>
      <c r="BP96" s="89">
        <f t="shared" si="47"/>
        <v>2270.5746505027432</v>
      </c>
      <c r="BQ96" s="89">
        <f t="shared" si="48"/>
        <v>196404.70726848728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2">
        <f t="shared" si="44"/>
        <v>88</v>
      </c>
      <c r="B97" s="72">
        <f t="shared" si="45"/>
        <v>2103</v>
      </c>
      <c r="C97" s="48">
        <f>'2016CV PREV GA00394601000126'!E93</f>
        <v>5.5</v>
      </c>
      <c r="D97" s="49">
        <f t="shared" si="49"/>
        <v>8.9999999999999993E-3</v>
      </c>
      <c r="E97" s="48">
        <f>'2016CV PREV GA00394601000126'!G93</f>
        <v>0</v>
      </c>
      <c r="F97" s="49">
        <f t="shared" si="32"/>
        <v>0</v>
      </c>
      <c r="G97" s="48">
        <f>'2016CV PREV GA00394601000126'!I93</f>
        <v>0</v>
      </c>
      <c r="H97" s="48">
        <f>'2016CV PREV GA00394601000126'!J93</f>
        <v>0</v>
      </c>
      <c r="I97" s="48">
        <f>'2016CV PREV GA00394601000126'!K93</f>
        <v>0</v>
      </c>
      <c r="J97" s="48">
        <f>'2016CV PREV GA00394601000126'!L93</f>
        <v>0</v>
      </c>
      <c r="K97" s="48">
        <f>'2016CV PREV GA00394601000126'!M93</f>
        <v>816.74</v>
      </c>
      <c r="L97" s="48">
        <f>'2016CV PREV GA00394601000126'!N93</f>
        <v>2126.42</v>
      </c>
      <c r="M97" s="49">
        <f t="shared" si="33"/>
        <v>0</v>
      </c>
      <c r="N97" s="48">
        <f>'2016CV PREV GA00394601000126'!P93</f>
        <v>0</v>
      </c>
      <c r="O97" s="48">
        <f>'2016CV PREV GA00394601000126'!Q93</f>
        <v>0</v>
      </c>
      <c r="P97" s="48">
        <f>'2016CV PREV GA00394601000126'!R93</f>
        <v>0</v>
      </c>
      <c r="Q97" s="48">
        <f>'2016CV PREV GA00394601000126'!S93</f>
        <v>0</v>
      </c>
      <c r="R97" s="48">
        <f>'2016CV PREV GA00394601000126'!T93</f>
        <v>0</v>
      </c>
      <c r="S97" s="48">
        <f>'2016CV PREV GA00394601000126'!U93</f>
        <v>0</v>
      </c>
      <c r="T97" s="48">
        <f>'2016CV PREV GA00394601000126'!V93</f>
        <v>0</v>
      </c>
      <c r="U97" s="49">
        <f t="shared" si="34"/>
        <v>0</v>
      </c>
      <c r="V97" s="48">
        <f>'2016CV PREV GA00394601000126'!X93</f>
        <v>0</v>
      </c>
      <c r="W97" s="48">
        <f>'2016CV PREV GA00394601000126'!Y93</f>
        <v>0</v>
      </c>
      <c r="X97" s="48">
        <f>'2016CV PREV GA00394601000126'!Z93</f>
        <v>0</v>
      </c>
      <c r="Y97" s="48">
        <f>'2016CV PREV GA00394601000126'!AA93</f>
        <v>0</v>
      </c>
      <c r="Z97" s="48">
        <f>'2016CV PREV GA00394601000126'!AB93</f>
        <v>0</v>
      </c>
      <c r="AA97" s="48">
        <f>'2016CV PREV GA00394601000126'!AC93</f>
        <v>0</v>
      </c>
      <c r="AB97" s="48">
        <f>'2016CV PREV GA00394601000126'!AD93</f>
        <v>0</v>
      </c>
      <c r="AC97" s="49">
        <f t="shared" si="35"/>
        <v>223.66601</v>
      </c>
      <c r="AD97" s="48">
        <f>'2016CV PREV GA00394601000126'!AF93</f>
        <v>223.66601</v>
      </c>
      <c r="AE97" s="48">
        <f>'2016CV PREV GA00394601000126'!AG93</f>
        <v>0</v>
      </c>
      <c r="AF97" s="48">
        <f>'2016CV PREV GA00394601000126'!AH93</f>
        <v>0</v>
      </c>
      <c r="AG97" s="48">
        <f>'2016CV PREV GA00394601000126'!AI93</f>
        <v>0</v>
      </c>
      <c r="AH97" s="49">
        <f t="shared" si="36"/>
        <v>2246.7677899999999</v>
      </c>
      <c r="AI97" s="48">
        <f>'2016CV PREV GA00394601000126'!AK93</f>
        <v>2246.7677899999999</v>
      </c>
      <c r="AJ97" s="48">
        <f>'2016CV PREV GA00394601000126'!AL93</f>
        <v>0</v>
      </c>
      <c r="AK97" s="48">
        <f>'2016CV PREV GA00394601000126'!AM93</f>
        <v>0</v>
      </c>
      <c r="AL97" s="48">
        <f>'2016CV PREV GA00394601000126'!AN93</f>
        <v>0</v>
      </c>
      <c r="AM97" s="48">
        <f>'2016CV PREV GA00394601000126'!AO93</f>
        <v>0</v>
      </c>
      <c r="AN97" s="48">
        <f>'2016CV PREV GA00394601000126'!AP93</f>
        <v>2505.3000000000002</v>
      </c>
      <c r="AO97" s="48">
        <f>'2016CV PREV GA00394601000126'!AQ93</f>
        <v>0</v>
      </c>
      <c r="AP97" s="48">
        <f>'2016CV PREV GA00394601000126'!AR93</f>
        <v>0</v>
      </c>
      <c r="AQ97" s="48">
        <f>'2016CV PREV GA00394601000126'!AS93</f>
        <v>0</v>
      </c>
      <c r="AR97" s="49">
        <f t="shared" si="37"/>
        <v>7918.8937999999998</v>
      </c>
      <c r="AS97" s="49">
        <f t="shared" si="38"/>
        <v>61103.96</v>
      </c>
      <c r="AT97" s="48">
        <f>'2016CV PREV GA00394601000126'!AV93</f>
        <v>0.01</v>
      </c>
      <c r="AU97" s="48">
        <f>'2016CV PREV GA00394601000126'!AW93</f>
        <v>0</v>
      </c>
      <c r="AV97" s="48">
        <f>'2016CV PREV GA00394601000126'!AX93</f>
        <v>0</v>
      </c>
      <c r="AW97" s="48">
        <f>'2016CV PREV GA00394601000126'!AY93</f>
        <v>0</v>
      </c>
      <c r="AX97" s="48">
        <f>'2016CV PREV GA00394601000126'!AZ93</f>
        <v>61103.95</v>
      </c>
      <c r="AY97" s="48">
        <f>'2016CV PREV GA00394601000126'!BA93</f>
        <v>0</v>
      </c>
      <c r="AZ97" s="49">
        <f t="shared" si="39"/>
        <v>71991.272769999996</v>
      </c>
      <c r="BA97" s="48">
        <f>'2016CV PREV GA00394601000126'!BC93</f>
        <v>6634.26</v>
      </c>
      <c r="BB97" s="48">
        <f>'2016CV PREV GA00394601000126'!BD93</f>
        <v>0</v>
      </c>
      <c r="BC97" s="48">
        <f>'2016CV PREV GA00394601000126'!BE93</f>
        <v>0</v>
      </c>
      <c r="BD97" s="48">
        <f>'2016CV PREV GA00394601000126'!BF93</f>
        <v>0</v>
      </c>
      <c r="BE97" s="48">
        <f>'2016CV PREV GA00394601000126'!BG93</f>
        <v>0</v>
      </c>
      <c r="BF97" s="48">
        <f>'2016CV PREV GA00394601000126'!BH93</f>
        <v>65357.012770000001</v>
      </c>
      <c r="BG97" s="48">
        <f>'2016CV PREV GA00394601000126'!BI93</f>
        <v>0</v>
      </c>
      <c r="BH97" s="48">
        <f>'2016CV PREV GA00394601000126'!BJ93</f>
        <v>0</v>
      </c>
      <c r="BI97" s="48">
        <f>'2016CV PREV GA00394601000126'!BK93</f>
        <v>0</v>
      </c>
      <c r="BJ97" s="49">
        <f t="shared" si="40"/>
        <v>133095.23277</v>
      </c>
      <c r="BK97" s="49">
        <f t="shared" si="41"/>
        <v>-125176.33897</v>
      </c>
      <c r="BL97" s="49">
        <f>$BO$9+SUMPRODUCT($D$10:D97,$BK$10:BK97)</f>
        <v>751187343.44463778</v>
      </c>
      <c r="BM97" s="50">
        <f t="shared" si="42"/>
        <v>5.5</v>
      </c>
      <c r="BN97" s="49">
        <f t="shared" si="46"/>
        <v>4356305776.7793598</v>
      </c>
      <c r="BO97" s="51">
        <f t="shared" si="43"/>
        <v>83561740178.246902</v>
      </c>
      <c r="BP97" s="89">
        <f t="shared" si="47"/>
        <v>1198.702574217506</v>
      </c>
      <c r="BQ97" s="89">
        <f t="shared" si="48"/>
        <v>104886.47524403178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2">
        <f t="shared" si="44"/>
        <v>89</v>
      </c>
      <c r="B98" s="72">
        <f t="shared" si="45"/>
        <v>2104</v>
      </c>
      <c r="C98" s="48">
        <f>'2016CV PREV GA00394601000126'!E94</f>
        <v>5.5</v>
      </c>
      <c r="D98" s="49">
        <f t="shared" si="49"/>
        <v>8.5299999999999994E-3</v>
      </c>
      <c r="E98" s="48">
        <f>'2016CV PREV GA00394601000126'!G94</f>
        <v>0</v>
      </c>
      <c r="F98" s="49">
        <f t="shared" si="32"/>
        <v>0</v>
      </c>
      <c r="G98" s="48">
        <f>'2016CV PREV GA00394601000126'!I94</f>
        <v>0</v>
      </c>
      <c r="H98" s="48">
        <f>'2016CV PREV GA00394601000126'!J94</f>
        <v>0</v>
      </c>
      <c r="I98" s="48">
        <f>'2016CV PREV GA00394601000126'!K94</f>
        <v>0</v>
      </c>
      <c r="J98" s="48">
        <f>'2016CV PREV GA00394601000126'!L94</f>
        <v>0</v>
      </c>
      <c r="K98" s="48">
        <f>'2016CV PREV GA00394601000126'!M94</f>
        <v>697.85</v>
      </c>
      <c r="L98" s="48">
        <f>'2016CV PREV GA00394601000126'!N94</f>
        <v>1779.54</v>
      </c>
      <c r="M98" s="49">
        <f t="shared" si="33"/>
        <v>0</v>
      </c>
      <c r="N98" s="48">
        <f>'2016CV PREV GA00394601000126'!P94</f>
        <v>0</v>
      </c>
      <c r="O98" s="48">
        <f>'2016CV PREV GA00394601000126'!Q94</f>
        <v>0</v>
      </c>
      <c r="P98" s="48">
        <f>'2016CV PREV GA00394601000126'!R94</f>
        <v>0</v>
      </c>
      <c r="Q98" s="48">
        <f>'2016CV PREV GA00394601000126'!S94</f>
        <v>0</v>
      </c>
      <c r="R98" s="48">
        <f>'2016CV PREV GA00394601000126'!T94</f>
        <v>0</v>
      </c>
      <c r="S98" s="48">
        <f>'2016CV PREV GA00394601000126'!U94</f>
        <v>0</v>
      </c>
      <c r="T98" s="48">
        <f>'2016CV PREV GA00394601000126'!V94</f>
        <v>0</v>
      </c>
      <c r="U98" s="49">
        <f t="shared" si="34"/>
        <v>0</v>
      </c>
      <c r="V98" s="48">
        <f>'2016CV PREV GA00394601000126'!X94</f>
        <v>0</v>
      </c>
      <c r="W98" s="48">
        <f>'2016CV PREV GA00394601000126'!Y94</f>
        <v>0</v>
      </c>
      <c r="X98" s="48">
        <f>'2016CV PREV GA00394601000126'!Z94</f>
        <v>0</v>
      </c>
      <c r="Y98" s="48">
        <f>'2016CV PREV GA00394601000126'!AA94</f>
        <v>0</v>
      </c>
      <c r="Z98" s="48">
        <f>'2016CV PREV GA00394601000126'!AB94</f>
        <v>0</v>
      </c>
      <c r="AA98" s="48">
        <f>'2016CV PREV GA00394601000126'!AC94</f>
        <v>0</v>
      </c>
      <c r="AB98" s="48">
        <f>'2016CV PREV GA00394601000126'!AD94</f>
        <v>0</v>
      </c>
      <c r="AC98" s="49">
        <f t="shared" si="35"/>
        <v>80.366029999999995</v>
      </c>
      <c r="AD98" s="48">
        <f>'2016CV PREV GA00394601000126'!AF94</f>
        <v>80.366029999999995</v>
      </c>
      <c r="AE98" s="48">
        <f>'2016CV PREV GA00394601000126'!AG94</f>
        <v>0</v>
      </c>
      <c r="AF98" s="48">
        <f>'2016CV PREV GA00394601000126'!AH94</f>
        <v>0</v>
      </c>
      <c r="AG98" s="48">
        <f>'2016CV PREV GA00394601000126'!AI94</f>
        <v>0</v>
      </c>
      <c r="AH98" s="49">
        <f t="shared" si="36"/>
        <v>871.09959000000003</v>
      </c>
      <c r="AI98" s="48">
        <f>'2016CV PREV GA00394601000126'!AK94</f>
        <v>871.09959000000003</v>
      </c>
      <c r="AJ98" s="48">
        <f>'2016CV PREV GA00394601000126'!AL94</f>
        <v>0</v>
      </c>
      <c r="AK98" s="48">
        <f>'2016CV PREV GA00394601000126'!AM94</f>
        <v>0</v>
      </c>
      <c r="AL98" s="48">
        <f>'2016CV PREV GA00394601000126'!AN94</f>
        <v>0</v>
      </c>
      <c r="AM98" s="48">
        <f>'2016CV PREV GA00394601000126'!AO94</f>
        <v>0</v>
      </c>
      <c r="AN98" s="48">
        <f>'2016CV PREV GA00394601000126'!AP94</f>
        <v>987.55</v>
      </c>
      <c r="AO98" s="48">
        <f>'2016CV PREV GA00394601000126'!AQ94</f>
        <v>0</v>
      </c>
      <c r="AP98" s="48">
        <f>'2016CV PREV GA00394601000126'!AR94</f>
        <v>0</v>
      </c>
      <c r="AQ98" s="48">
        <f>'2016CV PREV GA00394601000126'!AS94</f>
        <v>0</v>
      </c>
      <c r="AR98" s="49">
        <f t="shared" si="37"/>
        <v>4416.4056200000005</v>
      </c>
      <c r="AS98" s="49">
        <f t="shared" si="38"/>
        <v>51136.22</v>
      </c>
      <c r="AT98" s="48">
        <f>'2016CV PREV GA00394601000126'!AV94</f>
        <v>0</v>
      </c>
      <c r="AU98" s="48">
        <f>'2016CV PREV GA00394601000126'!AW94</f>
        <v>0</v>
      </c>
      <c r="AV98" s="48">
        <f>'2016CV PREV GA00394601000126'!AX94</f>
        <v>0</v>
      </c>
      <c r="AW98" s="48">
        <f>'2016CV PREV GA00394601000126'!AY94</f>
        <v>0</v>
      </c>
      <c r="AX98" s="48">
        <f>'2016CV PREV GA00394601000126'!AZ94</f>
        <v>51136.22</v>
      </c>
      <c r="AY98" s="48">
        <f>'2016CV PREV GA00394601000126'!BA94</f>
        <v>0</v>
      </c>
      <c r="AZ98" s="49">
        <f t="shared" si="39"/>
        <v>28377.7667</v>
      </c>
      <c r="BA98" s="48">
        <f>'2016CV PREV GA00394601000126'!BC94</f>
        <v>2432.46</v>
      </c>
      <c r="BB98" s="48">
        <f>'2016CV PREV GA00394601000126'!BD94</f>
        <v>0</v>
      </c>
      <c r="BC98" s="48">
        <f>'2016CV PREV GA00394601000126'!BE94</f>
        <v>0</v>
      </c>
      <c r="BD98" s="48">
        <f>'2016CV PREV GA00394601000126'!BF94</f>
        <v>0</v>
      </c>
      <c r="BE98" s="48">
        <f>'2016CV PREV GA00394601000126'!BG94</f>
        <v>0</v>
      </c>
      <c r="BF98" s="48">
        <f>'2016CV PREV GA00394601000126'!BH94</f>
        <v>25945.306700000001</v>
      </c>
      <c r="BG98" s="48">
        <f>'2016CV PREV GA00394601000126'!BI94</f>
        <v>0</v>
      </c>
      <c r="BH98" s="48">
        <f>'2016CV PREV GA00394601000126'!BJ94</f>
        <v>0</v>
      </c>
      <c r="BI98" s="48">
        <f>'2016CV PREV GA00394601000126'!BK94</f>
        <v>0</v>
      </c>
      <c r="BJ98" s="49">
        <f t="shared" si="40"/>
        <v>79513.986699999994</v>
      </c>
      <c r="BK98" s="49">
        <f t="shared" si="41"/>
        <v>-75097.581080000004</v>
      </c>
      <c r="BL98" s="49">
        <f>$BO$9+SUMPRODUCT($D$10:D98,$BK$10:BK98)</f>
        <v>751186702.86227107</v>
      </c>
      <c r="BM98" s="50">
        <f t="shared" si="42"/>
        <v>5.5</v>
      </c>
      <c r="BN98" s="49">
        <f t="shared" si="46"/>
        <v>4595895709.8035803</v>
      </c>
      <c r="BO98" s="51">
        <f t="shared" si="43"/>
        <v>88157560790.469406</v>
      </c>
      <c r="BP98" s="89">
        <f t="shared" si="47"/>
        <v>681.55008419786009</v>
      </c>
      <c r="BQ98" s="89">
        <f t="shared" si="48"/>
        <v>60317.18245151062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2">
        <f t="shared" si="44"/>
        <v>90</v>
      </c>
      <c r="B99" s="72">
        <f t="shared" si="45"/>
        <v>2105</v>
      </c>
      <c r="C99" s="48">
        <f>'2016CV PREV GA00394601000126'!E95</f>
        <v>5.5</v>
      </c>
      <c r="D99" s="49">
        <f t="shared" si="49"/>
        <v>8.09E-3</v>
      </c>
      <c r="E99" s="48">
        <f>'2016CV PREV GA00394601000126'!G95</f>
        <v>0</v>
      </c>
      <c r="F99" s="49">
        <f t="shared" si="32"/>
        <v>0</v>
      </c>
      <c r="G99" s="48">
        <f>'2016CV PREV GA00394601000126'!I95</f>
        <v>0</v>
      </c>
      <c r="H99" s="48">
        <f>'2016CV PREV GA00394601000126'!J95</f>
        <v>0</v>
      </c>
      <c r="I99" s="48">
        <f>'2016CV PREV GA00394601000126'!K95</f>
        <v>0</v>
      </c>
      <c r="J99" s="48">
        <f>'2016CV PREV GA00394601000126'!L95</f>
        <v>0</v>
      </c>
      <c r="K99" s="48">
        <f>'2016CV PREV GA00394601000126'!M95</f>
        <v>588.48</v>
      </c>
      <c r="L99" s="48">
        <f>'2016CV PREV GA00394601000126'!N95</f>
        <v>1469.69</v>
      </c>
      <c r="M99" s="49">
        <f t="shared" si="33"/>
        <v>0</v>
      </c>
      <c r="N99" s="48">
        <f>'2016CV PREV GA00394601000126'!P95</f>
        <v>0</v>
      </c>
      <c r="O99" s="48">
        <f>'2016CV PREV GA00394601000126'!Q95</f>
        <v>0</v>
      </c>
      <c r="P99" s="48">
        <f>'2016CV PREV GA00394601000126'!R95</f>
        <v>0</v>
      </c>
      <c r="Q99" s="48">
        <f>'2016CV PREV GA00394601000126'!S95</f>
        <v>0</v>
      </c>
      <c r="R99" s="48">
        <f>'2016CV PREV GA00394601000126'!T95</f>
        <v>0</v>
      </c>
      <c r="S99" s="48">
        <f>'2016CV PREV GA00394601000126'!U95</f>
        <v>0</v>
      </c>
      <c r="T99" s="48">
        <f>'2016CV PREV GA00394601000126'!V95</f>
        <v>0</v>
      </c>
      <c r="U99" s="49">
        <f t="shared" si="34"/>
        <v>0</v>
      </c>
      <c r="V99" s="48">
        <f>'2016CV PREV GA00394601000126'!X95</f>
        <v>0</v>
      </c>
      <c r="W99" s="48">
        <f>'2016CV PREV GA00394601000126'!Y95</f>
        <v>0</v>
      </c>
      <c r="X99" s="48">
        <f>'2016CV PREV GA00394601000126'!Z95</f>
        <v>0</v>
      </c>
      <c r="Y99" s="48">
        <f>'2016CV PREV GA00394601000126'!AA95</f>
        <v>0</v>
      </c>
      <c r="Z99" s="48">
        <f>'2016CV PREV GA00394601000126'!AB95</f>
        <v>0</v>
      </c>
      <c r="AA99" s="48">
        <f>'2016CV PREV GA00394601000126'!AC95</f>
        <v>0</v>
      </c>
      <c r="AB99" s="48">
        <f>'2016CV PREV GA00394601000126'!AD95</f>
        <v>0</v>
      </c>
      <c r="AC99" s="49">
        <f t="shared" si="35"/>
        <v>26.392130000000002</v>
      </c>
      <c r="AD99" s="48">
        <f>'2016CV PREV GA00394601000126'!AF95</f>
        <v>26.392130000000002</v>
      </c>
      <c r="AE99" s="48">
        <f>'2016CV PREV GA00394601000126'!AG95</f>
        <v>0</v>
      </c>
      <c r="AF99" s="48">
        <f>'2016CV PREV GA00394601000126'!AH95</f>
        <v>0</v>
      </c>
      <c r="AG99" s="48">
        <f>'2016CV PREV GA00394601000126'!AI95</f>
        <v>0</v>
      </c>
      <c r="AH99" s="49">
        <f t="shared" si="36"/>
        <v>309.18090999999998</v>
      </c>
      <c r="AI99" s="48">
        <f>'2016CV PREV GA00394601000126'!AK95</f>
        <v>309.18090999999998</v>
      </c>
      <c r="AJ99" s="48">
        <f>'2016CV PREV GA00394601000126'!AL95</f>
        <v>0</v>
      </c>
      <c r="AK99" s="48">
        <f>'2016CV PREV GA00394601000126'!AM95</f>
        <v>0</v>
      </c>
      <c r="AL99" s="48">
        <f>'2016CV PREV GA00394601000126'!AN95</f>
        <v>0</v>
      </c>
      <c r="AM99" s="48">
        <f>'2016CV PREV GA00394601000126'!AO95</f>
        <v>0</v>
      </c>
      <c r="AN99" s="48">
        <f>'2016CV PREV GA00394601000126'!AP95</f>
        <v>355.3</v>
      </c>
      <c r="AO99" s="48">
        <f>'2016CV PREV GA00394601000126'!AQ95</f>
        <v>0</v>
      </c>
      <c r="AP99" s="48">
        <f>'2016CV PREV GA00394601000126'!AR95</f>
        <v>0</v>
      </c>
      <c r="AQ99" s="48">
        <f>'2016CV PREV GA00394601000126'!AS95</f>
        <v>0</v>
      </c>
      <c r="AR99" s="49">
        <f t="shared" si="37"/>
        <v>2749.04304</v>
      </c>
      <c r="AS99" s="49">
        <f t="shared" si="38"/>
        <v>42232.34</v>
      </c>
      <c r="AT99" s="48">
        <f>'2016CV PREV GA00394601000126'!AV95</f>
        <v>0</v>
      </c>
      <c r="AU99" s="48">
        <f>'2016CV PREV GA00394601000126'!AW95</f>
        <v>0</v>
      </c>
      <c r="AV99" s="48">
        <f>'2016CV PREV GA00394601000126'!AX95</f>
        <v>0</v>
      </c>
      <c r="AW99" s="48">
        <f>'2016CV PREV GA00394601000126'!AY95</f>
        <v>0</v>
      </c>
      <c r="AX99" s="48">
        <f>'2016CV PREV GA00394601000126'!AZ95</f>
        <v>42232.34</v>
      </c>
      <c r="AY99" s="48">
        <f>'2016CV PREV GA00394601000126'!BA95</f>
        <v>0</v>
      </c>
      <c r="AZ99" s="49">
        <f t="shared" si="39"/>
        <v>10209.771049999999</v>
      </c>
      <c r="BA99" s="48">
        <f>'2016CV PREV GA00394601000126'!BC95</f>
        <v>812.61</v>
      </c>
      <c r="BB99" s="48">
        <f>'2016CV PREV GA00394601000126'!BD95</f>
        <v>0</v>
      </c>
      <c r="BC99" s="48">
        <f>'2016CV PREV GA00394601000126'!BE95</f>
        <v>0</v>
      </c>
      <c r="BD99" s="48">
        <f>'2016CV PREV GA00394601000126'!BF95</f>
        <v>0</v>
      </c>
      <c r="BE99" s="48">
        <f>'2016CV PREV GA00394601000126'!BG95</f>
        <v>0</v>
      </c>
      <c r="BF99" s="48">
        <f>'2016CV PREV GA00394601000126'!BH95</f>
        <v>9397.1610500000006</v>
      </c>
      <c r="BG99" s="48">
        <f>'2016CV PREV GA00394601000126'!BI95</f>
        <v>0</v>
      </c>
      <c r="BH99" s="48">
        <f>'2016CV PREV GA00394601000126'!BJ95</f>
        <v>0</v>
      </c>
      <c r="BI99" s="48">
        <f>'2016CV PREV GA00394601000126'!BK95</f>
        <v>0</v>
      </c>
      <c r="BJ99" s="49">
        <f t="shared" si="40"/>
        <v>52442.11105</v>
      </c>
      <c r="BK99" s="49">
        <f t="shared" si="41"/>
        <v>-49693.068010000003</v>
      </c>
      <c r="BL99" s="49">
        <f>$BO$9+SUMPRODUCT($D$10:D99,$BK$10:BK99)</f>
        <v>751186300.84535098</v>
      </c>
      <c r="BM99" s="50">
        <f t="shared" si="42"/>
        <v>5.5</v>
      </c>
      <c r="BN99" s="49">
        <f t="shared" si="46"/>
        <v>4848665843.4758196</v>
      </c>
      <c r="BO99" s="51">
        <f t="shared" si="43"/>
        <v>93006176940.877197</v>
      </c>
      <c r="BP99" s="89">
        <f t="shared" si="47"/>
        <v>427.4293562158482</v>
      </c>
      <c r="BQ99" s="89">
        <f t="shared" si="48"/>
        <v>38254.927381318412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2">
        <f t="shared" si="44"/>
        <v>91</v>
      </c>
      <c r="B100" s="72">
        <f t="shared" si="45"/>
        <v>2106</v>
      </c>
      <c r="C100" s="48">
        <f>'2016CV PREV GA00394601000126'!E96</f>
        <v>5.5</v>
      </c>
      <c r="D100" s="49">
        <f t="shared" si="49"/>
        <v>7.6699999999999997E-3</v>
      </c>
      <c r="E100" s="48">
        <f>'2016CV PREV GA00394601000126'!G96</f>
        <v>0</v>
      </c>
      <c r="F100" s="49">
        <f t="shared" si="32"/>
        <v>0</v>
      </c>
      <c r="G100" s="48">
        <f>'2016CV PREV GA00394601000126'!I96</f>
        <v>0</v>
      </c>
      <c r="H100" s="48">
        <f>'2016CV PREV GA00394601000126'!J96</f>
        <v>0</v>
      </c>
      <c r="I100" s="48">
        <f>'2016CV PREV GA00394601000126'!K96</f>
        <v>0</v>
      </c>
      <c r="J100" s="48">
        <f>'2016CV PREV GA00394601000126'!L96</f>
        <v>0</v>
      </c>
      <c r="K100" s="48">
        <f>'2016CV PREV GA00394601000126'!M96</f>
        <v>489.45</v>
      </c>
      <c r="L100" s="48">
        <f>'2016CV PREV GA00394601000126'!N96</f>
        <v>1196.95</v>
      </c>
      <c r="M100" s="49">
        <f t="shared" si="33"/>
        <v>0</v>
      </c>
      <c r="N100" s="48">
        <f>'2016CV PREV GA00394601000126'!P96</f>
        <v>0</v>
      </c>
      <c r="O100" s="48">
        <f>'2016CV PREV GA00394601000126'!Q96</f>
        <v>0</v>
      </c>
      <c r="P100" s="48">
        <f>'2016CV PREV GA00394601000126'!R96</f>
        <v>0</v>
      </c>
      <c r="Q100" s="48">
        <f>'2016CV PREV GA00394601000126'!S96</f>
        <v>0</v>
      </c>
      <c r="R100" s="48">
        <f>'2016CV PREV GA00394601000126'!T96</f>
        <v>0</v>
      </c>
      <c r="S100" s="48">
        <f>'2016CV PREV GA00394601000126'!U96</f>
        <v>0</v>
      </c>
      <c r="T100" s="48">
        <f>'2016CV PREV GA00394601000126'!V96</f>
        <v>0</v>
      </c>
      <c r="U100" s="49">
        <f t="shared" si="34"/>
        <v>0</v>
      </c>
      <c r="V100" s="48">
        <f>'2016CV PREV GA00394601000126'!X96</f>
        <v>0</v>
      </c>
      <c r="W100" s="48">
        <f>'2016CV PREV GA00394601000126'!Y96</f>
        <v>0</v>
      </c>
      <c r="X100" s="48">
        <f>'2016CV PREV GA00394601000126'!Z96</f>
        <v>0</v>
      </c>
      <c r="Y100" s="48">
        <f>'2016CV PREV GA00394601000126'!AA96</f>
        <v>0</v>
      </c>
      <c r="Z100" s="48">
        <f>'2016CV PREV GA00394601000126'!AB96</f>
        <v>0</v>
      </c>
      <c r="AA100" s="48">
        <f>'2016CV PREV GA00394601000126'!AC96</f>
        <v>0</v>
      </c>
      <c r="AB100" s="48">
        <f>'2016CV PREV GA00394601000126'!AD96</f>
        <v>0</v>
      </c>
      <c r="AC100" s="49">
        <f t="shared" si="35"/>
        <v>7.8435600000000001</v>
      </c>
      <c r="AD100" s="48">
        <f>'2016CV PREV GA00394601000126'!AF96</f>
        <v>7.8435600000000001</v>
      </c>
      <c r="AE100" s="48">
        <f>'2016CV PREV GA00394601000126'!AG96</f>
        <v>0</v>
      </c>
      <c r="AF100" s="48">
        <f>'2016CV PREV GA00394601000126'!AH96</f>
        <v>0</v>
      </c>
      <c r="AG100" s="48">
        <f>'2016CV PREV GA00394601000126'!AI96</f>
        <v>0</v>
      </c>
      <c r="AH100" s="49">
        <f t="shared" si="36"/>
        <v>100.02368</v>
      </c>
      <c r="AI100" s="48">
        <f>'2016CV PREV GA00394601000126'!AK96</f>
        <v>100.02368</v>
      </c>
      <c r="AJ100" s="48">
        <f>'2016CV PREV GA00394601000126'!AL96</f>
        <v>0</v>
      </c>
      <c r="AK100" s="48">
        <f>'2016CV PREV GA00394601000126'!AM96</f>
        <v>0</v>
      </c>
      <c r="AL100" s="48">
        <f>'2016CV PREV GA00394601000126'!AN96</f>
        <v>0</v>
      </c>
      <c r="AM100" s="48">
        <f>'2016CV PREV GA00394601000126'!AO96</f>
        <v>0</v>
      </c>
      <c r="AN100" s="48">
        <f>'2016CV PREV GA00394601000126'!AP96</f>
        <v>115.94</v>
      </c>
      <c r="AO100" s="48">
        <f>'2016CV PREV GA00394601000126'!AQ96</f>
        <v>0</v>
      </c>
      <c r="AP100" s="48">
        <f>'2016CV PREV GA00394601000126'!AR96</f>
        <v>0</v>
      </c>
      <c r="AQ100" s="48">
        <f>'2016CV PREV GA00394601000126'!AS96</f>
        <v>0</v>
      </c>
      <c r="AR100" s="49">
        <f t="shared" si="37"/>
        <v>1910.20724</v>
      </c>
      <c r="AS100" s="49">
        <f t="shared" si="38"/>
        <v>34395.07</v>
      </c>
      <c r="AT100" s="48">
        <f>'2016CV PREV GA00394601000126'!AV96</f>
        <v>0</v>
      </c>
      <c r="AU100" s="48">
        <f>'2016CV PREV GA00394601000126'!AW96</f>
        <v>0</v>
      </c>
      <c r="AV100" s="48">
        <f>'2016CV PREV GA00394601000126'!AX96</f>
        <v>0</v>
      </c>
      <c r="AW100" s="48">
        <f>'2016CV PREV GA00394601000126'!AY96</f>
        <v>0</v>
      </c>
      <c r="AX100" s="48">
        <f>'2016CV PREV GA00394601000126'!AZ96</f>
        <v>34395.07</v>
      </c>
      <c r="AY100" s="48">
        <f>'2016CV PREV GA00394601000126'!BA96</f>
        <v>0</v>
      </c>
      <c r="AZ100" s="49">
        <f t="shared" si="39"/>
        <v>3331.5599400000001</v>
      </c>
      <c r="BA100" s="48">
        <f>'2016CV PREV GA00394601000126'!BC96</f>
        <v>245.06</v>
      </c>
      <c r="BB100" s="48">
        <f>'2016CV PREV GA00394601000126'!BD96</f>
        <v>0</v>
      </c>
      <c r="BC100" s="48">
        <f>'2016CV PREV GA00394601000126'!BE96</f>
        <v>0</v>
      </c>
      <c r="BD100" s="48">
        <f>'2016CV PREV GA00394601000126'!BF96</f>
        <v>0</v>
      </c>
      <c r="BE100" s="48">
        <f>'2016CV PREV GA00394601000126'!BG96</f>
        <v>0</v>
      </c>
      <c r="BF100" s="48">
        <f>'2016CV PREV GA00394601000126'!BH96</f>
        <v>3086.4999400000002</v>
      </c>
      <c r="BG100" s="48">
        <f>'2016CV PREV GA00394601000126'!BI96</f>
        <v>0</v>
      </c>
      <c r="BH100" s="48">
        <f>'2016CV PREV GA00394601000126'!BJ96</f>
        <v>0</v>
      </c>
      <c r="BI100" s="48">
        <f>'2016CV PREV GA00394601000126'!BK96</f>
        <v>0</v>
      </c>
      <c r="BJ100" s="49">
        <f t="shared" si="40"/>
        <v>37726.629939999999</v>
      </c>
      <c r="BK100" s="49">
        <f t="shared" si="41"/>
        <v>-35816.422700000003</v>
      </c>
      <c r="BL100" s="49">
        <f>$BO$9+SUMPRODUCT($D$10:D100,$BK$10:BK100)</f>
        <v>751186026.13338876</v>
      </c>
      <c r="BM100" s="50">
        <f t="shared" si="42"/>
        <v>5.5</v>
      </c>
      <c r="BN100" s="49">
        <f t="shared" si="46"/>
        <v>5115339731.74825</v>
      </c>
      <c r="BO100" s="51">
        <f t="shared" si="43"/>
        <v>98121480856.202698</v>
      </c>
      <c r="BP100" s="89">
        <f t="shared" si="47"/>
        <v>291.99089765698045</v>
      </c>
      <c r="BQ100" s="89">
        <f t="shared" si="48"/>
        <v>26425.17623795673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2">
        <f t="shared" si="44"/>
        <v>92</v>
      </c>
      <c r="B101" s="72">
        <f t="shared" si="45"/>
        <v>2107</v>
      </c>
      <c r="C101" s="48">
        <f>'2016CV PREV GA00394601000126'!E97</f>
        <v>5.5</v>
      </c>
      <c r="D101" s="49">
        <f t="shared" si="49"/>
        <v>7.2700000000000004E-3</v>
      </c>
      <c r="E101" s="48">
        <f>'2016CV PREV GA00394601000126'!G97</f>
        <v>0</v>
      </c>
      <c r="F101" s="49">
        <f t="shared" si="32"/>
        <v>0</v>
      </c>
      <c r="G101" s="48">
        <f>'2016CV PREV GA00394601000126'!I97</f>
        <v>0</v>
      </c>
      <c r="H101" s="48">
        <f>'2016CV PREV GA00394601000126'!J97</f>
        <v>0</v>
      </c>
      <c r="I101" s="48">
        <f>'2016CV PREV GA00394601000126'!K97</f>
        <v>0</v>
      </c>
      <c r="J101" s="48">
        <f>'2016CV PREV GA00394601000126'!L97</f>
        <v>0</v>
      </c>
      <c r="K101" s="48">
        <f>'2016CV PREV GA00394601000126'!M97</f>
        <v>401.23</v>
      </c>
      <c r="L101" s="48">
        <f>'2016CV PREV GA00394601000126'!N97</f>
        <v>960.51</v>
      </c>
      <c r="M101" s="49">
        <f t="shared" si="33"/>
        <v>0</v>
      </c>
      <c r="N101" s="48">
        <f>'2016CV PREV GA00394601000126'!P97</f>
        <v>0</v>
      </c>
      <c r="O101" s="48">
        <f>'2016CV PREV GA00394601000126'!Q97</f>
        <v>0</v>
      </c>
      <c r="P101" s="48">
        <f>'2016CV PREV GA00394601000126'!R97</f>
        <v>0</v>
      </c>
      <c r="Q101" s="48">
        <f>'2016CV PREV GA00394601000126'!S97</f>
        <v>0</v>
      </c>
      <c r="R101" s="48">
        <f>'2016CV PREV GA00394601000126'!T97</f>
        <v>0</v>
      </c>
      <c r="S101" s="48">
        <f>'2016CV PREV GA00394601000126'!U97</f>
        <v>0</v>
      </c>
      <c r="T101" s="48">
        <f>'2016CV PREV GA00394601000126'!V97</f>
        <v>0</v>
      </c>
      <c r="U101" s="49">
        <f t="shared" si="34"/>
        <v>0</v>
      </c>
      <c r="V101" s="48">
        <f>'2016CV PREV GA00394601000126'!X97</f>
        <v>0</v>
      </c>
      <c r="W101" s="48">
        <f>'2016CV PREV GA00394601000126'!Y97</f>
        <v>0</v>
      </c>
      <c r="X101" s="48">
        <f>'2016CV PREV GA00394601000126'!Z97</f>
        <v>0</v>
      </c>
      <c r="Y101" s="48">
        <f>'2016CV PREV GA00394601000126'!AA97</f>
        <v>0</v>
      </c>
      <c r="Z101" s="48">
        <f>'2016CV PREV GA00394601000126'!AB97</f>
        <v>0</v>
      </c>
      <c r="AA101" s="48">
        <f>'2016CV PREV GA00394601000126'!AC97</f>
        <v>0</v>
      </c>
      <c r="AB101" s="48">
        <f>'2016CV PREV GA00394601000126'!AD97</f>
        <v>0</v>
      </c>
      <c r="AC101" s="49">
        <f t="shared" si="35"/>
        <v>2.0638399999999999</v>
      </c>
      <c r="AD101" s="48">
        <f>'2016CV PREV GA00394601000126'!AF97</f>
        <v>2.0638399999999999</v>
      </c>
      <c r="AE101" s="48">
        <f>'2016CV PREV GA00394601000126'!AG97</f>
        <v>0</v>
      </c>
      <c r="AF101" s="48">
        <f>'2016CV PREV GA00394601000126'!AH97</f>
        <v>0</v>
      </c>
      <c r="AG101" s="48">
        <f>'2016CV PREV GA00394601000126'!AI97</f>
        <v>0</v>
      </c>
      <c r="AH101" s="49">
        <f t="shared" si="36"/>
        <v>29.058530000000001</v>
      </c>
      <c r="AI101" s="48">
        <f>'2016CV PREV GA00394601000126'!AK97</f>
        <v>29.058530000000001</v>
      </c>
      <c r="AJ101" s="48">
        <f>'2016CV PREV GA00394601000126'!AL97</f>
        <v>0</v>
      </c>
      <c r="AK101" s="48">
        <f>'2016CV PREV GA00394601000126'!AM97</f>
        <v>0</v>
      </c>
      <c r="AL101" s="48">
        <f>'2016CV PREV GA00394601000126'!AN97</f>
        <v>0</v>
      </c>
      <c r="AM101" s="48">
        <f>'2016CV PREV GA00394601000126'!AO97</f>
        <v>0</v>
      </c>
      <c r="AN101" s="48">
        <f>'2016CV PREV GA00394601000126'!AP97</f>
        <v>33.94</v>
      </c>
      <c r="AO101" s="48">
        <f>'2016CV PREV GA00394601000126'!AQ97</f>
        <v>0</v>
      </c>
      <c r="AP101" s="48">
        <f>'2016CV PREV GA00394601000126'!AR97</f>
        <v>0</v>
      </c>
      <c r="AQ101" s="48">
        <f>'2016CV PREV GA00394601000126'!AS97</f>
        <v>0</v>
      </c>
      <c r="AR101" s="49">
        <f t="shared" si="37"/>
        <v>1426.8023700000001</v>
      </c>
      <c r="AS101" s="49">
        <f t="shared" si="38"/>
        <v>27600.87</v>
      </c>
      <c r="AT101" s="48">
        <f>'2016CV PREV GA00394601000126'!AV97</f>
        <v>0</v>
      </c>
      <c r="AU101" s="48">
        <f>'2016CV PREV GA00394601000126'!AW97</f>
        <v>0</v>
      </c>
      <c r="AV101" s="48">
        <f>'2016CV PREV GA00394601000126'!AX97</f>
        <v>0</v>
      </c>
      <c r="AW101" s="48">
        <f>'2016CV PREV GA00394601000126'!AY97</f>
        <v>0</v>
      </c>
      <c r="AX101" s="48">
        <f>'2016CV PREV GA00394601000126'!AZ97</f>
        <v>27600.87</v>
      </c>
      <c r="AY101" s="48">
        <f>'2016CV PREV GA00394601000126'!BA97</f>
        <v>0</v>
      </c>
      <c r="AZ101" s="49">
        <f t="shared" si="39"/>
        <v>975.21357999999998</v>
      </c>
      <c r="BA101" s="48">
        <f>'2016CV PREV GA00394601000126'!BC97</f>
        <v>65.62</v>
      </c>
      <c r="BB101" s="48">
        <f>'2016CV PREV GA00394601000126'!BD97</f>
        <v>0</v>
      </c>
      <c r="BC101" s="48">
        <f>'2016CV PREV GA00394601000126'!BE97</f>
        <v>0</v>
      </c>
      <c r="BD101" s="48">
        <f>'2016CV PREV GA00394601000126'!BF97</f>
        <v>0</v>
      </c>
      <c r="BE101" s="48">
        <f>'2016CV PREV GA00394601000126'!BG97</f>
        <v>0</v>
      </c>
      <c r="BF101" s="48">
        <f>'2016CV PREV GA00394601000126'!BH97</f>
        <v>909.59357999999997</v>
      </c>
      <c r="BG101" s="48">
        <f>'2016CV PREV GA00394601000126'!BI97</f>
        <v>0</v>
      </c>
      <c r="BH101" s="48">
        <f>'2016CV PREV GA00394601000126'!BJ97</f>
        <v>0</v>
      </c>
      <c r="BI101" s="48">
        <f>'2016CV PREV GA00394601000126'!BK97</f>
        <v>0</v>
      </c>
      <c r="BJ101" s="49">
        <f t="shared" si="40"/>
        <v>28576.083579999999</v>
      </c>
      <c r="BK101" s="49">
        <f t="shared" si="41"/>
        <v>-27149.281210000001</v>
      </c>
      <c r="BL101" s="49">
        <f>$BO$9+SUMPRODUCT($D$10:D101,$BK$10:BK101)</f>
        <v>751185828.75811434</v>
      </c>
      <c r="BM101" s="50">
        <f t="shared" si="42"/>
        <v>5.5</v>
      </c>
      <c r="BN101" s="49">
        <f t="shared" si="46"/>
        <v>5396681447.0911503</v>
      </c>
      <c r="BO101" s="51">
        <f t="shared" si="43"/>
        <v>103518135154.013</v>
      </c>
      <c r="BP101" s="89">
        <f t="shared" si="47"/>
        <v>209.78847107855285</v>
      </c>
      <c r="BQ101" s="89">
        <f t="shared" si="48"/>
        <v>19195.645103687584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2">
        <f t="shared" si="44"/>
        <v>93</v>
      </c>
      <c r="B102" s="72">
        <f t="shared" si="45"/>
        <v>2108</v>
      </c>
      <c r="C102" s="48">
        <f>'2016CV PREV GA00394601000126'!E98</f>
        <v>5.5</v>
      </c>
      <c r="D102" s="49">
        <f t="shared" si="49"/>
        <v>6.8900000000000003E-3</v>
      </c>
      <c r="E102" s="48">
        <f>'2016CV PREV GA00394601000126'!G98</f>
        <v>0</v>
      </c>
      <c r="F102" s="49">
        <f t="shared" si="32"/>
        <v>0</v>
      </c>
      <c r="G102" s="48">
        <f>'2016CV PREV GA00394601000126'!I98</f>
        <v>0</v>
      </c>
      <c r="H102" s="48">
        <f>'2016CV PREV GA00394601000126'!J98</f>
        <v>0</v>
      </c>
      <c r="I102" s="48">
        <f>'2016CV PREV GA00394601000126'!K98</f>
        <v>0</v>
      </c>
      <c r="J102" s="48">
        <f>'2016CV PREV GA00394601000126'!L98</f>
        <v>0</v>
      </c>
      <c r="K102" s="48">
        <f>'2016CV PREV GA00394601000126'!M98</f>
        <v>323.97000000000003</v>
      </c>
      <c r="L102" s="48">
        <f>'2016CV PREV GA00394601000126'!N98</f>
        <v>758.8</v>
      </c>
      <c r="M102" s="49">
        <f t="shared" si="33"/>
        <v>0</v>
      </c>
      <c r="N102" s="48">
        <f>'2016CV PREV GA00394601000126'!P98</f>
        <v>0</v>
      </c>
      <c r="O102" s="48">
        <f>'2016CV PREV GA00394601000126'!Q98</f>
        <v>0</v>
      </c>
      <c r="P102" s="48">
        <f>'2016CV PREV GA00394601000126'!R98</f>
        <v>0</v>
      </c>
      <c r="Q102" s="48">
        <f>'2016CV PREV GA00394601000126'!S98</f>
        <v>0</v>
      </c>
      <c r="R102" s="48">
        <f>'2016CV PREV GA00394601000126'!T98</f>
        <v>0</v>
      </c>
      <c r="S102" s="48">
        <f>'2016CV PREV GA00394601000126'!U98</f>
        <v>0</v>
      </c>
      <c r="T102" s="48">
        <f>'2016CV PREV GA00394601000126'!V98</f>
        <v>0</v>
      </c>
      <c r="U102" s="49">
        <f t="shared" si="34"/>
        <v>0</v>
      </c>
      <c r="V102" s="48">
        <f>'2016CV PREV GA00394601000126'!X98</f>
        <v>0</v>
      </c>
      <c r="W102" s="48">
        <f>'2016CV PREV GA00394601000126'!Y98</f>
        <v>0</v>
      </c>
      <c r="X102" s="48">
        <f>'2016CV PREV GA00394601000126'!Z98</f>
        <v>0</v>
      </c>
      <c r="Y102" s="48">
        <f>'2016CV PREV GA00394601000126'!AA98</f>
        <v>0</v>
      </c>
      <c r="Z102" s="48">
        <f>'2016CV PREV GA00394601000126'!AB98</f>
        <v>0</v>
      </c>
      <c r="AA102" s="48">
        <f>'2016CV PREV GA00394601000126'!AC98</f>
        <v>0</v>
      </c>
      <c r="AB102" s="48">
        <f>'2016CV PREV GA00394601000126'!AD98</f>
        <v>0</v>
      </c>
      <c r="AC102" s="49">
        <f t="shared" si="35"/>
        <v>0</v>
      </c>
      <c r="AD102" s="48">
        <f>'2016CV PREV GA00394601000126'!AF98</f>
        <v>0</v>
      </c>
      <c r="AE102" s="48">
        <f>'2016CV PREV GA00394601000126'!AG98</f>
        <v>0</v>
      </c>
      <c r="AF102" s="48">
        <f>'2016CV PREV GA00394601000126'!AH98</f>
        <v>0</v>
      </c>
      <c r="AG102" s="48">
        <f>'2016CV PREV GA00394601000126'!AI98</f>
        <v>0</v>
      </c>
      <c r="AH102" s="49">
        <f t="shared" si="36"/>
        <v>0</v>
      </c>
      <c r="AI102" s="48">
        <f>'2016CV PREV GA00394601000126'!AK98</f>
        <v>0</v>
      </c>
      <c r="AJ102" s="48">
        <f>'2016CV PREV GA00394601000126'!AL98</f>
        <v>0</v>
      </c>
      <c r="AK102" s="48">
        <f>'2016CV PREV GA00394601000126'!AM98</f>
        <v>0</v>
      </c>
      <c r="AL102" s="48">
        <f>'2016CV PREV GA00394601000126'!AN98</f>
        <v>0</v>
      </c>
      <c r="AM102" s="48">
        <f>'2016CV PREV GA00394601000126'!AO98</f>
        <v>0</v>
      </c>
      <c r="AN102" s="48">
        <f>'2016CV PREV GA00394601000126'!AP98</f>
        <v>0</v>
      </c>
      <c r="AO102" s="48">
        <f>'2016CV PREV GA00394601000126'!AQ98</f>
        <v>0</v>
      </c>
      <c r="AP102" s="48">
        <f>'2016CV PREV GA00394601000126'!AR98</f>
        <v>0</v>
      </c>
      <c r="AQ102" s="48">
        <f>'2016CV PREV GA00394601000126'!AS98</f>
        <v>0</v>
      </c>
      <c r="AR102" s="49">
        <f t="shared" si="37"/>
        <v>1082.77</v>
      </c>
      <c r="AS102" s="49">
        <f t="shared" si="38"/>
        <v>21804.73</v>
      </c>
      <c r="AT102" s="48">
        <f>'2016CV PREV GA00394601000126'!AV98</f>
        <v>0</v>
      </c>
      <c r="AU102" s="48">
        <f>'2016CV PREV GA00394601000126'!AW98</f>
        <v>0</v>
      </c>
      <c r="AV102" s="48">
        <f>'2016CV PREV GA00394601000126'!AX98</f>
        <v>0</v>
      </c>
      <c r="AW102" s="48">
        <f>'2016CV PREV GA00394601000126'!AY98</f>
        <v>0</v>
      </c>
      <c r="AX102" s="48">
        <f>'2016CV PREV GA00394601000126'!AZ98</f>
        <v>21804.73</v>
      </c>
      <c r="AY102" s="48">
        <f>'2016CV PREV GA00394601000126'!BA98</f>
        <v>0</v>
      </c>
      <c r="AZ102" s="49">
        <f t="shared" si="39"/>
        <v>0</v>
      </c>
      <c r="BA102" s="48">
        <f>'2016CV PREV GA00394601000126'!BC98</f>
        <v>0</v>
      </c>
      <c r="BB102" s="48">
        <f>'2016CV PREV GA00394601000126'!BD98</f>
        <v>0</v>
      </c>
      <c r="BC102" s="48">
        <f>'2016CV PREV GA00394601000126'!BE98</f>
        <v>0</v>
      </c>
      <c r="BD102" s="48">
        <f>'2016CV PREV GA00394601000126'!BF98</f>
        <v>0</v>
      </c>
      <c r="BE102" s="48">
        <f>'2016CV PREV GA00394601000126'!BG98</f>
        <v>0</v>
      </c>
      <c r="BF102" s="48">
        <f>'2016CV PREV GA00394601000126'!BH98</f>
        <v>0</v>
      </c>
      <c r="BG102" s="48">
        <f>'2016CV PREV GA00394601000126'!BI98</f>
        <v>0</v>
      </c>
      <c r="BH102" s="48">
        <f>'2016CV PREV GA00394601000126'!BJ98</f>
        <v>0</v>
      </c>
      <c r="BI102" s="48">
        <f>'2016CV PREV GA00394601000126'!BK98</f>
        <v>0</v>
      </c>
      <c r="BJ102" s="49">
        <f t="shared" si="40"/>
        <v>21804.73</v>
      </c>
      <c r="BK102" s="49">
        <f t="shared" si="41"/>
        <v>-20721.96</v>
      </c>
      <c r="BL102" s="49">
        <f>$BO$9+SUMPRODUCT($D$10:D102,$BK$10:BK102)</f>
        <v>751185685.98380995</v>
      </c>
      <c r="BM102" s="50">
        <f t="shared" si="42"/>
        <v>5.5</v>
      </c>
      <c r="BN102" s="49">
        <f t="shared" si="46"/>
        <v>5693497433.4707203</v>
      </c>
      <c r="BO102" s="51">
        <f t="shared" si="43"/>
        <v>109211611865.524</v>
      </c>
      <c r="BP102" s="89">
        <f t="shared" si="47"/>
        <v>151.77391145661943</v>
      </c>
      <c r="BQ102" s="89">
        <f t="shared" si="48"/>
        <v>14039.086809737297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2">
        <f t="shared" si="44"/>
        <v>94</v>
      </c>
      <c r="B103" s="72">
        <f t="shared" si="45"/>
        <v>2109</v>
      </c>
      <c r="C103" s="48">
        <f>'2016CV PREV GA00394601000126'!E99</f>
        <v>5.5</v>
      </c>
      <c r="D103" s="49">
        <f t="shared" si="49"/>
        <v>6.5300000000000002E-3</v>
      </c>
      <c r="E103" s="48">
        <f>'2016CV PREV GA00394601000126'!G99</f>
        <v>0</v>
      </c>
      <c r="F103" s="49">
        <f t="shared" si="32"/>
        <v>0</v>
      </c>
      <c r="G103" s="48">
        <f>'2016CV PREV GA00394601000126'!I99</f>
        <v>0</v>
      </c>
      <c r="H103" s="48">
        <f>'2016CV PREV GA00394601000126'!J99</f>
        <v>0</v>
      </c>
      <c r="I103" s="48">
        <f>'2016CV PREV GA00394601000126'!K99</f>
        <v>0</v>
      </c>
      <c r="J103" s="48">
        <f>'2016CV PREV GA00394601000126'!L99</f>
        <v>0</v>
      </c>
      <c r="K103" s="48">
        <f>'2016CV PREV GA00394601000126'!M99</f>
        <v>257.48</v>
      </c>
      <c r="L103" s="48">
        <f>'2016CV PREV GA00394601000126'!N99</f>
        <v>589.57000000000005</v>
      </c>
      <c r="M103" s="49">
        <f t="shared" si="33"/>
        <v>0</v>
      </c>
      <c r="N103" s="48">
        <f>'2016CV PREV GA00394601000126'!P99</f>
        <v>0</v>
      </c>
      <c r="O103" s="48">
        <f>'2016CV PREV GA00394601000126'!Q99</f>
        <v>0</v>
      </c>
      <c r="P103" s="48">
        <f>'2016CV PREV GA00394601000126'!R99</f>
        <v>0</v>
      </c>
      <c r="Q103" s="48">
        <f>'2016CV PREV GA00394601000126'!S99</f>
        <v>0</v>
      </c>
      <c r="R103" s="48">
        <f>'2016CV PREV GA00394601000126'!T99</f>
        <v>0</v>
      </c>
      <c r="S103" s="48">
        <f>'2016CV PREV GA00394601000126'!U99</f>
        <v>0</v>
      </c>
      <c r="T103" s="48">
        <f>'2016CV PREV GA00394601000126'!V99</f>
        <v>0</v>
      </c>
      <c r="U103" s="49">
        <f t="shared" si="34"/>
        <v>0</v>
      </c>
      <c r="V103" s="48">
        <f>'2016CV PREV GA00394601000126'!X99</f>
        <v>0</v>
      </c>
      <c r="W103" s="48">
        <f>'2016CV PREV GA00394601000126'!Y99</f>
        <v>0</v>
      </c>
      <c r="X103" s="48">
        <f>'2016CV PREV GA00394601000126'!Z99</f>
        <v>0</v>
      </c>
      <c r="Y103" s="48">
        <f>'2016CV PREV GA00394601000126'!AA99</f>
        <v>0</v>
      </c>
      <c r="Z103" s="48">
        <f>'2016CV PREV GA00394601000126'!AB99</f>
        <v>0</v>
      </c>
      <c r="AA103" s="48">
        <f>'2016CV PREV GA00394601000126'!AC99</f>
        <v>0</v>
      </c>
      <c r="AB103" s="48">
        <f>'2016CV PREV GA00394601000126'!AD99</f>
        <v>0</v>
      </c>
      <c r="AC103" s="49">
        <f t="shared" si="35"/>
        <v>0</v>
      </c>
      <c r="AD103" s="48">
        <f>'2016CV PREV GA00394601000126'!AF99</f>
        <v>0</v>
      </c>
      <c r="AE103" s="48">
        <f>'2016CV PREV GA00394601000126'!AG99</f>
        <v>0</v>
      </c>
      <c r="AF103" s="48">
        <f>'2016CV PREV GA00394601000126'!AH99</f>
        <v>0</v>
      </c>
      <c r="AG103" s="48">
        <f>'2016CV PREV GA00394601000126'!AI99</f>
        <v>0</v>
      </c>
      <c r="AH103" s="49">
        <f t="shared" si="36"/>
        <v>0</v>
      </c>
      <c r="AI103" s="48">
        <f>'2016CV PREV GA00394601000126'!AK99</f>
        <v>0</v>
      </c>
      <c r="AJ103" s="48">
        <f>'2016CV PREV GA00394601000126'!AL99</f>
        <v>0</v>
      </c>
      <c r="AK103" s="48">
        <f>'2016CV PREV GA00394601000126'!AM99</f>
        <v>0</v>
      </c>
      <c r="AL103" s="48">
        <f>'2016CV PREV GA00394601000126'!AN99</f>
        <v>0</v>
      </c>
      <c r="AM103" s="48">
        <f>'2016CV PREV GA00394601000126'!AO99</f>
        <v>0</v>
      </c>
      <c r="AN103" s="48">
        <f>'2016CV PREV GA00394601000126'!AP99</f>
        <v>0</v>
      </c>
      <c r="AO103" s="48">
        <f>'2016CV PREV GA00394601000126'!AQ99</f>
        <v>0</v>
      </c>
      <c r="AP103" s="48">
        <f>'2016CV PREV GA00394601000126'!AR99</f>
        <v>0</v>
      </c>
      <c r="AQ103" s="48">
        <f>'2016CV PREV GA00394601000126'!AS99</f>
        <v>0</v>
      </c>
      <c r="AR103" s="49">
        <f t="shared" si="37"/>
        <v>847.05</v>
      </c>
      <c r="AS103" s="49">
        <f t="shared" si="38"/>
        <v>16941.599999999999</v>
      </c>
      <c r="AT103" s="48">
        <f>'2016CV PREV GA00394601000126'!AV99</f>
        <v>0</v>
      </c>
      <c r="AU103" s="48">
        <f>'2016CV PREV GA00394601000126'!AW99</f>
        <v>0</v>
      </c>
      <c r="AV103" s="48">
        <f>'2016CV PREV GA00394601000126'!AX99</f>
        <v>0</v>
      </c>
      <c r="AW103" s="48">
        <f>'2016CV PREV GA00394601000126'!AY99</f>
        <v>0</v>
      </c>
      <c r="AX103" s="48">
        <f>'2016CV PREV GA00394601000126'!AZ99</f>
        <v>16941.599999999999</v>
      </c>
      <c r="AY103" s="48">
        <f>'2016CV PREV GA00394601000126'!BA99</f>
        <v>0</v>
      </c>
      <c r="AZ103" s="49">
        <f t="shared" si="39"/>
        <v>0</v>
      </c>
      <c r="BA103" s="48">
        <f>'2016CV PREV GA00394601000126'!BC99</f>
        <v>0</v>
      </c>
      <c r="BB103" s="48">
        <f>'2016CV PREV GA00394601000126'!BD99</f>
        <v>0</v>
      </c>
      <c r="BC103" s="48">
        <f>'2016CV PREV GA00394601000126'!BE99</f>
        <v>0</v>
      </c>
      <c r="BD103" s="48">
        <f>'2016CV PREV GA00394601000126'!BF99</f>
        <v>0</v>
      </c>
      <c r="BE103" s="48">
        <f>'2016CV PREV GA00394601000126'!BG99</f>
        <v>0</v>
      </c>
      <c r="BF103" s="48">
        <f>'2016CV PREV GA00394601000126'!BH99</f>
        <v>0</v>
      </c>
      <c r="BG103" s="48">
        <f>'2016CV PREV GA00394601000126'!BI99</f>
        <v>0</v>
      </c>
      <c r="BH103" s="48">
        <f>'2016CV PREV GA00394601000126'!BJ99</f>
        <v>0</v>
      </c>
      <c r="BI103" s="48">
        <f>'2016CV PREV GA00394601000126'!BK99</f>
        <v>0</v>
      </c>
      <c r="BJ103" s="49">
        <f t="shared" si="40"/>
        <v>16941.599999999999</v>
      </c>
      <c r="BK103" s="49">
        <f t="shared" si="41"/>
        <v>-16094.55</v>
      </c>
      <c r="BL103" s="49">
        <f>$BO$9+SUMPRODUCT($D$10:D103,$BK$10:BK103)</f>
        <v>751185580.88639855</v>
      </c>
      <c r="BM103" s="50">
        <f t="shared" si="42"/>
        <v>5.5</v>
      </c>
      <c r="BN103" s="49">
        <f t="shared" si="46"/>
        <v>6006638652.6038198</v>
      </c>
      <c r="BO103" s="51">
        <f t="shared" si="43"/>
        <v>115218234423.578</v>
      </c>
      <c r="BP103" s="89">
        <f t="shared" si="47"/>
        <v>111.73734017369902</v>
      </c>
      <c r="BQ103" s="89">
        <f t="shared" si="48"/>
        <v>10447.441306240858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2">
        <f t="shared" si="44"/>
        <v>95</v>
      </c>
      <c r="B104" s="72">
        <f t="shared" si="45"/>
        <v>2110</v>
      </c>
      <c r="C104" s="48">
        <f>'2016CV PREV GA00394601000126'!E100</f>
        <v>5.5</v>
      </c>
      <c r="D104" s="49">
        <f t="shared" si="49"/>
        <v>6.1900000000000002E-3</v>
      </c>
      <c r="E104" s="48">
        <f>'2016CV PREV GA00394601000126'!G100</f>
        <v>0</v>
      </c>
      <c r="F104" s="49">
        <f t="shared" si="32"/>
        <v>0</v>
      </c>
      <c r="G104" s="48">
        <f>'2016CV PREV GA00394601000126'!I100</f>
        <v>0</v>
      </c>
      <c r="H104" s="48">
        <f>'2016CV PREV GA00394601000126'!J100</f>
        <v>0</v>
      </c>
      <c r="I104" s="48">
        <f>'2016CV PREV GA00394601000126'!K100</f>
        <v>0</v>
      </c>
      <c r="J104" s="48">
        <f>'2016CV PREV GA00394601000126'!L100</f>
        <v>0</v>
      </c>
      <c r="K104" s="48">
        <f>'2016CV PREV GA00394601000126'!M100</f>
        <v>201.18</v>
      </c>
      <c r="L104" s="48">
        <f>'2016CV PREV GA00394601000126'!N100</f>
        <v>449.87</v>
      </c>
      <c r="M104" s="49">
        <f t="shared" si="33"/>
        <v>0</v>
      </c>
      <c r="N104" s="48">
        <f>'2016CV PREV GA00394601000126'!P100</f>
        <v>0</v>
      </c>
      <c r="O104" s="48">
        <f>'2016CV PREV GA00394601000126'!Q100</f>
        <v>0</v>
      </c>
      <c r="P104" s="48">
        <f>'2016CV PREV GA00394601000126'!R100</f>
        <v>0</v>
      </c>
      <c r="Q104" s="48">
        <f>'2016CV PREV GA00394601000126'!S100</f>
        <v>0</v>
      </c>
      <c r="R104" s="48">
        <f>'2016CV PREV GA00394601000126'!T100</f>
        <v>0</v>
      </c>
      <c r="S104" s="48">
        <f>'2016CV PREV GA00394601000126'!U100</f>
        <v>0</v>
      </c>
      <c r="T104" s="48">
        <f>'2016CV PREV GA00394601000126'!V100</f>
        <v>0</v>
      </c>
      <c r="U104" s="49">
        <f t="shared" si="34"/>
        <v>0</v>
      </c>
      <c r="V104" s="48">
        <f>'2016CV PREV GA00394601000126'!X100</f>
        <v>0</v>
      </c>
      <c r="W104" s="48">
        <f>'2016CV PREV GA00394601000126'!Y100</f>
        <v>0</v>
      </c>
      <c r="X104" s="48">
        <f>'2016CV PREV GA00394601000126'!Z100</f>
        <v>0</v>
      </c>
      <c r="Y104" s="48">
        <f>'2016CV PREV GA00394601000126'!AA100</f>
        <v>0</v>
      </c>
      <c r="Z104" s="48">
        <f>'2016CV PREV GA00394601000126'!AB100</f>
        <v>0</v>
      </c>
      <c r="AA104" s="48">
        <f>'2016CV PREV GA00394601000126'!AC100</f>
        <v>0</v>
      </c>
      <c r="AB104" s="48">
        <f>'2016CV PREV GA00394601000126'!AD100</f>
        <v>0</v>
      </c>
      <c r="AC104" s="49">
        <f t="shared" si="35"/>
        <v>0</v>
      </c>
      <c r="AD104" s="48">
        <f>'2016CV PREV GA00394601000126'!AF100</f>
        <v>0</v>
      </c>
      <c r="AE104" s="48">
        <f>'2016CV PREV GA00394601000126'!AG100</f>
        <v>0</v>
      </c>
      <c r="AF104" s="48">
        <f>'2016CV PREV GA00394601000126'!AH100</f>
        <v>0</v>
      </c>
      <c r="AG104" s="48">
        <f>'2016CV PREV GA00394601000126'!AI100</f>
        <v>0</v>
      </c>
      <c r="AH104" s="49">
        <f t="shared" si="36"/>
        <v>0</v>
      </c>
      <c r="AI104" s="48">
        <f>'2016CV PREV GA00394601000126'!AK100</f>
        <v>0</v>
      </c>
      <c r="AJ104" s="48">
        <f>'2016CV PREV GA00394601000126'!AL100</f>
        <v>0</v>
      </c>
      <c r="AK104" s="48">
        <f>'2016CV PREV GA00394601000126'!AM100</f>
        <v>0</v>
      </c>
      <c r="AL104" s="48">
        <f>'2016CV PREV GA00394601000126'!AN100</f>
        <v>0</v>
      </c>
      <c r="AM104" s="48">
        <f>'2016CV PREV GA00394601000126'!AO100</f>
        <v>0</v>
      </c>
      <c r="AN104" s="48">
        <f>'2016CV PREV GA00394601000126'!AP100</f>
        <v>0</v>
      </c>
      <c r="AO104" s="48">
        <f>'2016CV PREV GA00394601000126'!AQ100</f>
        <v>0</v>
      </c>
      <c r="AP104" s="48">
        <f>'2016CV PREV GA00394601000126'!AR100</f>
        <v>0</v>
      </c>
      <c r="AQ104" s="48">
        <f>'2016CV PREV GA00394601000126'!AS100</f>
        <v>0</v>
      </c>
      <c r="AR104" s="49">
        <f t="shared" si="37"/>
        <v>651.04999999999995</v>
      </c>
      <c r="AS104" s="49">
        <f t="shared" si="38"/>
        <v>12927.16</v>
      </c>
      <c r="AT104" s="48">
        <f>'2016CV PREV GA00394601000126'!AV100</f>
        <v>0</v>
      </c>
      <c r="AU104" s="48">
        <f>'2016CV PREV GA00394601000126'!AW100</f>
        <v>0</v>
      </c>
      <c r="AV104" s="48">
        <f>'2016CV PREV GA00394601000126'!AX100</f>
        <v>0</v>
      </c>
      <c r="AW104" s="48">
        <f>'2016CV PREV GA00394601000126'!AY100</f>
        <v>0</v>
      </c>
      <c r="AX104" s="48">
        <f>'2016CV PREV GA00394601000126'!AZ100</f>
        <v>12927.16</v>
      </c>
      <c r="AY104" s="48">
        <f>'2016CV PREV GA00394601000126'!BA100</f>
        <v>0</v>
      </c>
      <c r="AZ104" s="49">
        <f t="shared" si="39"/>
        <v>0</v>
      </c>
      <c r="BA104" s="48">
        <f>'2016CV PREV GA00394601000126'!BC100</f>
        <v>0</v>
      </c>
      <c r="BB104" s="48">
        <f>'2016CV PREV GA00394601000126'!BD100</f>
        <v>0</v>
      </c>
      <c r="BC104" s="48">
        <f>'2016CV PREV GA00394601000126'!BE100</f>
        <v>0</v>
      </c>
      <c r="BD104" s="48">
        <f>'2016CV PREV GA00394601000126'!BF100</f>
        <v>0</v>
      </c>
      <c r="BE104" s="48">
        <f>'2016CV PREV GA00394601000126'!BG100</f>
        <v>0</v>
      </c>
      <c r="BF104" s="48">
        <f>'2016CV PREV GA00394601000126'!BH100</f>
        <v>0</v>
      </c>
      <c r="BG104" s="48">
        <f>'2016CV PREV GA00394601000126'!BI100</f>
        <v>0</v>
      </c>
      <c r="BH104" s="48">
        <f>'2016CV PREV GA00394601000126'!BJ100</f>
        <v>0</v>
      </c>
      <c r="BI104" s="48">
        <f>'2016CV PREV GA00394601000126'!BK100</f>
        <v>0</v>
      </c>
      <c r="BJ104" s="49">
        <f t="shared" si="40"/>
        <v>12927.16</v>
      </c>
      <c r="BK104" s="49">
        <f t="shared" si="41"/>
        <v>-12276.11</v>
      </c>
      <c r="BL104" s="49">
        <f>$BO$9+SUMPRODUCT($D$10:D104,$BK$10:BK104)</f>
        <v>751185504.89727759</v>
      </c>
      <c r="BM104" s="50">
        <f t="shared" si="42"/>
        <v>5.5</v>
      </c>
      <c r="BN104" s="49">
        <f t="shared" si="46"/>
        <v>6337002893.2967901</v>
      </c>
      <c r="BO104" s="51">
        <f t="shared" si="43"/>
        <v>121555225040.765</v>
      </c>
      <c r="BP104" s="89">
        <f t="shared" si="47"/>
        <v>80.785571376404747</v>
      </c>
      <c r="BQ104" s="89">
        <f t="shared" si="48"/>
        <v>7634.2364950702486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2">
        <f t="shared" si="44"/>
        <v>96</v>
      </c>
      <c r="B105" s="72">
        <f t="shared" si="45"/>
        <v>2111</v>
      </c>
      <c r="C105" s="48">
        <f>'2016CV PREV GA00394601000126'!E101</f>
        <v>5.5</v>
      </c>
      <c r="D105" s="49">
        <f t="shared" si="49"/>
        <v>5.8700000000000002E-3</v>
      </c>
      <c r="E105" s="48">
        <f>'2016CV PREV GA00394601000126'!G101</f>
        <v>0</v>
      </c>
      <c r="F105" s="49">
        <f t="shared" si="32"/>
        <v>0</v>
      </c>
      <c r="G105" s="48">
        <f>'2016CV PREV GA00394601000126'!I101</f>
        <v>0</v>
      </c>
      <c r="H105" s="48">
        <f>'2016CV PREV GA00394601000126'!J101</f>
        <v>0</v>
      </c>
      <c r="I105" s="48">
        <f>'2016CV PREV GA00394601000126'!K101</f>
        <v>0</v>
      </c>
      <c r="J105" s="48">
        <f>'2016CV PREV GA00394601000126'!L101</f>
        <v>0</v>
      </c>
      <c r="K105" s="48">
        <f>'2016CV PREV GA00394601000126'!M101</f>
        <v>154.22999999999999</v>
      </c>
      <c r="L105" s="48">
        <f>'2016CV PREV GA00394601000126'!N101</f>
        <v>336.45</v>
      </c>
      <c r="M105" s="49">
        <f t="shared" si="33"/>
        <v>0</v>
      </c>
      <c r="N105" s="48">
        <f>'2016CV PREV GA00394601000126'!P101</f>
        <v>0</v>
      </c>
      <c r="O105" s="48">
        <f>'2016CV PREV GA00394601000126'!Q101</f>
        <v>0</v>
      </c>
      <c r="P105" s="48">
        <f>'2016CV PREV GA00394601000126'!R101</f>
        <v>0</v>
      </c>
      <c r="Q105" s="48">
        <f>'2016CV PREV GA00394601000126'!S101</f>
        <v>0</v>
      </c>
      <c r="R105" s="48">
        <f>'2016CV PREV GA00394601000126'!T101</f>
        <v>0</v>
      </c>
      <c r="S105" s="48">
        <f>'2016CV PREV GA00394601000126'!U101</f>
        <v>0</v>
      </c>
      <c r="T105" s="48">
        <f>'2016CV PREV GA00394601000126'!V101</f>
        <v>0</v>
      </c>
      <c r="U105" s="49">
        <f t="shared" si="34"/>
        <v>0</v>
      </c>
      <c r="V105" s="48">
        <f>'2016CV PREV GA00394601000126'!X101</f>
        <v>0</v>
      </c>
      <c r="W105" s="48">
        <f>'2016CV PREV GA00394601000126'!Y101</f>
        <v>0</v>
      </c>
      <c r="X105" s="48">
        <f>'2016CV PREV GA00394601000126'!Z101</f>
        <v>0</v>
      </c>
      <c r="Y105" s="48">
        <f>'2016CV PREV GA00394601000126'!AA101</f>
        <v>0</v>
      </c>
      <c r="Z105" s="48">
        <f>'2016CV PREV GA00394601000126'!AB101</f>
        <v>0</v>
      </c>
      <c r="AA105" s="48">
        <f>'2016CV PREV GA00394601000126'!AC101</f>
        <v>0</v>
      </c>
      <c r="AB105" s="48">
        <f>'2016CV PREV GA00394601000126'!AD101</f>
        <v>0</v>
      </c>
      <c r="AC105" s="49">
        <f t="shared" si="35"/>
        <v>0</v>
      </c>
      <c r="AD105" s="48">
        <f>'2016CV PREV GA00394601000126'!AF101</f>
        <v>0</v>
      </c>
      <c r="AE105" s="48">
        <f>'2016CV PREV GA00394601000126'!AG101</f>
        <v>0</v>
      </c>
      <c r="AF105" s="48">
        <f>'2016CV PREV GA00394601000126'!AH101</f>
        <v>0</v>
      </c>
      <c r="AG105" s="48">
        <f>'2016CV PREV GA00394601000126'!AI101</f>
        <v>0</v>
      </c>
      <c r="AH105" s="49">
        <f t="shared" si="36"/>
        <v>0</v>
      </c>
      <c r="AI105" s="48">
        <f>'2016CV PREV GA00394601000126'!AK101</f>
        <v>0</v>
      </c>
      <c r="AJ105" s="48">
        <f>'2016CV PREV GA00394601000126'!AL101</f>
        <v>0</v>
      </c>
      <c r="AK105" s="48">
        <f>'2016CV PREV GA00394601000126'!AM101</f>
        <v>0</v>
      </c>
      <c r="AL105" s="48">
        <f>'2016CV PREV GA00394601000126'!AN101</f>
        <v>0</v>
      </c>
      <c r="AM105" s="48">
        <f>'2016CV PREV GA00394601000126'!AO101</f>
        <v>0</v>
      </c>
      <c r="AN105" s="48">
        <f>'2016CV PREV GA00394601000126'!AP101</f>
        <v>0</v>
      </c>
      <c r="AO105" s="48">
        <f>'2016CV PREV GA00394601000126'!AQ101</f>
        <v>0</v>
      </c>
      <c r="AP105" s="48">
        <f>'2016CV PREV GA00394601000126'!AR101</f>
        <v>0</v>
      </c>
      <c r="AQ105" s="48">
        <f>'2016CV PREV GA00394601000126'!AS101</f>
        <v>0</v>
      </c>
      <c r="AR105" s="49">
        <f t="shared" si="37"/>
        <v>490.68</v>
      </c>
      <c r="AS105" s="49">
        <f t="shared" si="38"/>
        <v>9668.08</v>
      </c>
      <c r="AT105" s="48">
        <f>'2016CV PREV GA00394601000126'!AV101</f>
        <v>0</v>
      </c>
      <c r="AU105" s="48">
        <f>'2016CV PREV GA00394601000126'!AW101</f>
        <v>0</v>
      </c>
      <c r="AV105" s="48">
        <f>'2016CV PREV GA00394601000126'!AX101</f>
        <v>0</v>
      </c>
      <c r="AW105" s="48">
        <f>'2016CV PREV GA00394601000126'!AY101</f>
        <v>0</v>
      </c>
      <c r="AX105" s="48">
        <f>'2016CV PREV GA00394601000126'!AZ101</f>
        <v>9668.08</v>
      </c>
      <c r="AY105" s="48">
        <f>'2016CV PREV GA00394601000126'!BA101</f>
        <v>0</v>
      </c>
      <c r="AZ105" s="49">
        <f t="shared" si="39"/>
        <v>0</v>
      </c>
      <c r="BA105" s="48">
        <f>'2016CV PREV GA00394601000126'!BC101</f>
        <v>0</v>
      </c>
      <c r="BB105" s="48">
        <f>'2016CV PREV GA00394601000126'!BD101</f>
        <v>0</v>
      </c>
      <c r="BC105" s="48">
        <f>'2016CV PREV GA00394601000126'!BE101</f>
        <v>0</v>
      </c>
      <c r="BD105" s="48">
        <f>'2016CV PREV GA00394601000126'!BF101</f>
        <v>0</v>
      </c>
      <c r="BE105" s="48">
        <f>'2016CV PREV GA00394601000126'!BG101</f>
        <v>0</v>
      </c>
      <c r="BF105" s="48">
        <f>'2016CV PREV GA00394601000126'!BH101</f>
        <v>0</v>
      </c>
      <c r="BG105" s="48">
        <f>'2016CV PREV GA00394601000126'!BI101</f>
        <v>0</v>
      </c>
      <c r="BH105" s="48">
        <f>'2016CV PREV GA00394601000126'!BJ101</f>
        <v>0</v>
      </c>
      <c r="BI105" s="48">
        <f>'2016CV PREV GA00394601000126'!BK101</f>
        <v>0</v>
      </c>
      <c r="BJ105" s="49">
        <f t="shared" si="40"/>
        <v>9668.08</v>
      </c>
      <c r="BK105" s="49">
        <f t="shared" si="41"/>
        <v>-9177.4</v>
      </c>
      <c r="BL105" s="49">
        <f>$BO$9+SUMPRODUCT($D$10:D105,$BK$10:BK105)</f>
        <v>751185451.0259397</v>
      </c>
      <c r="BM105" s="50">
        <f t="shared" si="42"/>
        <v>5.5</v>
      </c>
      <c r="BN105" s="49">
        <f t="shared" si="46"/>
        <v>6685537377.2420702</v>
      </c>
      <c r="BO105" s="51">
        <f t="shared" si="43"/>
        <v>128240753240.60699</v>
      </c>
      <c r="BP105" s="89">
        <f t="shared" si="47"/>
        <v>57.246165899383442</v>
      </c>
      <c r="BQ105" s="89">
        <f t="shared" si="48"/>
        <v>5467.0088433911187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2">
        <f t="shared" si="44"/>
        <v>97</v>
      </c>
      <c r="B106" s="72">
        <f t="shared" si="45"/>
        <v>2112</v>
      </c>
      <c r="C106" s="48">
        <f>'2016CV PREV GA00394601000126'!E102</f>
        <v>5.5</v>
      </c>
      <c r="D106" s="49">
        <f t="shared" si="49"/>
        <v>5.5599999999999998E-3</v>
      </c>
      <c r="E106" s="48">
        <f>'2016CV PREV GA00394601000126'!G102</f>
        <v>0</v>
      </c>
      <c r="F106" s="49">
        <f t="shared" ref="F106:F137" si="50">ROUND(SUM(G106:J106),5)</f>
        <v>0</v>
      </c>
      <c r="G106" s="48">
        <f>'2016CV PREV GA00394601000126'!I102</f>
        <v>0</v>
      </c>
      <c r="H106" s="48">
        <f>'2016CV PREV GA00394601000126'!J102</f>
        <v>0</v>
      </c>
      <c r="I106" s="48">
        <f>'2016CV PREV GA00394601000126'!K102</f>
        <v>0</v>
      </c>
      <c r="J106" s="48">
        <f>'2016CV PREV GA00394601000126'!L102</f>
        <v>0</v>
      </c>
      <c r="K106" s="48">
        <f>'2016CV PREV GA00394601000126'!M102</f>
        <v>115.72</v>
      </c>
      <c r="L106" s="48">
        <f>'2016CV PREV GA00394601000126'!N102</f>
        <v>246</v>
      </c>
      <c r="M106" s="49">
        <f t="shared" ref="M106:M137" si="51">ROUND(SUM(N106:T106),5)</f>
        <v>0</v>
      </c>
      <c r="N106" s="48">
        <f>'2016CV PREV GA00394601000126'!P102</f>
        <v>0</v>
      </c>
      <c r="O106" s="48">
        <f>'2016CV PREV GA00394601000126'!Q102</f>
        <v>0</v>
      </c>
      <c r="P106" s="48">
        <f>'2016CV PREV GA00394601000126'!R102</f>
        <v>0</v>
      </c>
      <c r="Q106" s="48">
        <f>'2016CV PREV GA00394601000126'!S102</f>
        <v>0</v>
      </c>
      <c r="R106" s="48">
        <f>'2016CV PREV GA00394601000126'!T102</f>
        <v>0</v>
      </c>
      <c r="S106" s="48">
        <f>'2016CV PREV GA00394601000126'!U102</f>
        <v>0</v>
      </c>
      <c r="T106" s="48">
        <f>'2016CV PREV GA00394601000126'!V102</f>
        <v>0</v>
      </c>
      <c r="U106" s="49">
        <f t="shared" ref="U106:U137" si="52">ROUND(SUM(V106:AB106),5)</f>
        <v>0</v>
      </c>
      <c r="V106" s="48">
        <f>'2016CV PREV GA00394601000126'!X102</f>
        <v>0</v>
      </c>
      <c r="W106" s="48">
        <f>'2016CV PREV GA00394601000126'!Y102</f>
        <v>0</v>
      </c>
      <c r="X106" s="48">
        <f>'2016CV PREV GA00394601000126'!Z102</f>
        <v>0</v>
      </c>
      <c r="Y106" s="48">
        <f>'2016CV PREV GA00394601000126'!AA102</f>
        <v>0</v>
      </c>
      <c r="Z106" s="48">
        <f>'2016CV PREV GA00394601000126'!AB102</f>
        <v>0</v>
      </c>
      <c r="AA106" s="48">
        <f>'2016CV PREV GA00394601000126'!AC102</f>
        <v>0</v>
      </c>
      <c r="AB106" s="48">
        <f>'2016CV PREV GA00394601000126'!AD102</f>
        <v>0</v>
      </c>
      <c r="AC106" s="49">
        <f t="shared" ref="AC106:AC137" si="53">ROUND(SUM(AD106:AG106),5)</f>
        <v>0</v>
      </c>
      <c r="AD106" s="48">
        <f>'2016CV PREV GA00394601000126'!AF102</f>
        <v>0</v>
      </c>
      <c r="AE106" s="48">
        <f>'2016CV PREV GA00394601000126'!AG102</f>
        <v>0</v>
      </c>
      <c r="AF106" s="48">
        <f>'2016CV PREV GA00394601000126'!AH102</f>
        <v>0</v>
      </c>
      <c r="AG106" s="48">
        <f>'2016CV PREV GA00394601000126'!AI102</f>
        <v>0</v>
      </c>
      <c r="AH106" s="49">
        <f t="shared" ref="AH106:AH137" si="54">ROUND(SUM(AI106:AM106),5)</f>
        <v>0</v>
      </c>
      <c r="AI106" s="48">
        <f>'2016CV PREV GA00394601000126'!AK102</f>
        <v>0</v>
      </c>
      <c r="AJ106" s="48">
        <f>'2016CV PREV GA00394601000126'!AL102</f>
        <v>0</v>
      </c>
      <c r="AK106" s="48">
        <f>'2016CV PREV GA00394601000126'!AM102</f>
        <v>0</v>
      </c>
      <c r="AL106" s="48">
        <f>'2016CV PREV GA00394601000126'!AN102</f>
        <v>0</v>
      </c>
      <c r="AM106" s="48">
        <f>'2016CV PREV GA00394601000126'!AO102</f>
        <v>0</v>
      </c>
      <c r="AN106" s="48">
        <f>'2016CV PREV GA00394601000126'!AP102</f>
        <v>0</v>
      </c>
      <c r="AO106" s="48">
        <f>'2016CV PREV GA00394601000126'!AQ102</f>
        <v>0</v>
      </c>
      <c r="AP106" s="48">
        <f>'2016CV PREV GA00394601000126'!AR102</f>
        <v>0</v>
      </c>
      <c r="AQ106" s="48">
        <f>'2016CV PREV GA00394601000126'!AS102</f>
        <v>0</v>
      </c>
      <c r="AR106" s="49">
        <f t="shared" ref="AR106:AR137" si="55">ROUND(F106+K106+L106+M106+U106+AC106+AH106+AN106+AO106+AP106+AQ106,5)</f>
        <v>361.72</v>
      </c>
      <c r="AS106" s="49">
        <f t="shared" ref="AS106:AS137" si="56">ROUND(SUM(AT106:AY106),5)</f>
        <v>7068.96</v>
      </c>
      <c r="AT106" s="48">
        <f>'2016CV PREV GA00394601000126'!AV102</f>
        <v>0</v>
      </c>
      <c r="AU106" s="48">
        <f>'2016CV PREV GA00394601000126'!AW102</f>
        <v>0</v>
      </c>
      <c r="AV106" s="48">
        <f>'2016CV PREV GA00394601000126'!AX102</f>
        <v>0</v>
      </c>
      <c r="AW106" s="48">
        <f>'2016CV PREV GA00394601000126'!AY102</f>
        <v>0</v>
      </c>
      <c r="AX106" s="48">
        <f>'2016CV PREV GA00394601000126'!AZ102</f>
        <v>7068.96</v>
      </c>
      <c r="AY106" s="48">
        <f>'2016CV PREV GA00394601000126'!BA102</f>
        <v>0</v>
      </c>
      <c r="AZ106" s="49">
        <f t="shared" ref="AZ106:AZ137" si="57">ROUND(SUM(BA106:BI106),5)</f>
        <v>0</v>
      </c>
      <c r="BA106" s="48">
        <f>'2016CV PREV GA00394601000126'!BC102</f>
        <v>0</v>
      </c>
      <c r="BB106" s="48">
        <f>'2016CV PREV GA00394601000126'!BD102</f>
        <v>0</v>
      </c>
      <c r="BC106" s="48">
        <f>'2016CV PREV GA00394601000126'!BE102</f>
        <v>0</v>
      </c>
      <c r="BD106" s="48">
        <f>'2016CV PREV GA00394601000126'!BF102</f>
        <v>0</v>
      </c>
      <c r="BE106" s="48">
        <f>'2016CV PREV GA00394601000126'!BG102</f>
        <v>0</v>
      </c>
      <c r="BF106" s="48">
        <f>'2016CV PREV GA00394601000126'!BH102</f>
        <v>0</v>
      </c>
      <c r="BG106" s="48">
        <f>'2016CV PREV GA00394601000126'!BI102</f>
        <v>0</v>
      </c>
      <c r="BH106" s="48">
        <f>'2016CV PREV GA00394601000126'!BJ102</f>
        <v>0</v>
      </c>
      <c r="BI106" s="48">
        <f>'2016CV PREV GA00394601000126'!BK102</f>
        <v>0</v>
      </c>
      <c r="BJ106" s="49">
        <f t="shared" ref="BJ106:BJ137" si="58">ROUND(AS106+AZ106,5)</f>
        <v>7068.96</v>
      </c>
      <c r="BK106" s="49">
        <f t="shared" ref="BK106:BK137" si="59">ROUND(AR106-BJ106,5)</f>
        <v>-6707.24</v>
      </c>
      <c r="BL106" s="49">
        <f>$BO$9+SUMPRODUCT($D$10:D106,$BK$10:BK106)</f>
        <v>751185413.73368526</v>
      </c>
      <c r="BM106" s="50">
        <f t="shared" ref="BM106:BM137" si="60">ROUND(C106,5)</f>
        <v>5.5</v>
      </c>
      <c r="BN106" s="49">
        <f t="shared" si="46"/>
        <v>7053241428.2333899</v>
      </c>
      <c r="BO106" s="51">
        <f t="shared" ref="BO106:BO137" si="61">IF(BO105+BK106+BN106&gt;0,ROUND(BO105+BK106+BN106,5),0)</f>
        <v>135293987961.60001</v>
      </c>
      <c r="BP106" s="89">
        <f t="shared" si="47"/>
        <v>39.657457293750767</v>
      </c>
      <c r="BQ106" s="89">
        <f t="shared" si="48"/>
        <v>3826.9446288469489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2">
        <f t="shared" ref="A107:A138" si="62">A106+1</f>
        <v>98</v>
      </c>
      <c r="B107" s="72">
        <f t="shared" ref="B107:B138" si="63">B106+1</f>
        <v>2113</v>
      </c>
      <c r="C107" s="48">
        <f>'2016CV PREV GA00394601000126'!E103</f>
        <v>5.5</v>
      </c>
      <c r="D107" s="49">
        <f t="shared" si="49"/>
        <v>5.2700000000000004E-3</v>
      </c>
      <c r="E107" s="48">
        <f>'2016CV PREV GA00394601000126'!G103</f>
        <v>0</v>
      </c>
      <c r="F107" s="49">
        <f t="shared" si="50"/>
        <v>0</v>
      </c>
      <c r="G107" s="48">
        <f>'2016CV PREV GA00394601000126'!I103</f>
        <v>0</v>
      </c>
      <c r="H107" s="48">
        <f>'2016CV PREV GA00394601000126'!J103</f>
        <v>0</v>
      </c>
      <c r="I107" s="48">
        <f>'2016CV PREV GA00394601000126'!K103</f>
        <v>0</v>
      </c>
      <c r="J107" s="48">
        <f>'2016CV PREV GA00394601000126'!L103</f>
        <v>0</v>
      </c>
      <c r="K107" s="48">
        <f>'2016CV PREV GA00394601000126'!M103</f>
        <v>84.68</v>
      </c>
      <c r="L107" s="48">
        <f>'2016CV PREV GA00394601000126'!N103</f>
        <v>175.28</v>
      </c>
      <c r="M107" s="49">
        <f t="shared" si="51"/>
        <v>0</v>
      </c>
      <c r="N107" s="48">
        <f>'2016CV PREV GA00394601000126'!P103</f>
        <v>0</v>
      </c>
      <c r="O107" s="48">
        <f>'2016CV PREV GA00394601000126'!Q103</f>
        <v>0</v>
      </c>
      <c r="P107" s="48">
        <f>'2016CV PREV GA00394601000126'!R103</f>
        <v>0</v>
      </c>
      <c r="Q107" s="48">
        <f>'2016CV PREV GA00394601000126'!S103</f>
        <v>0</v>
      </c>
      <c r="R107" s="48">
        <f>'2016CV PREV GA00394601000126'!T103</f>
        <v>0</v>
      </c>
      <c r="S107" s="48">
        <f>'2016CV PREV GA00394601000126'!U103</f>
        <v>0</v>
      </c>
      <c r="T107" s="48">
        <f>'2016CV PREV GA00394601000126'!V103</f>
        <v>0</v>
      </c>
      <c r="U107" s="49">
        <f t="shared" si="52"/>
        <v>0</v>
      </c>
      <c r="V107" s="48">
        <f>'2016CV PREV GA00394601000126'!X103</f>
        <v>0</v>
      </c>
      <c r="W107" s="48">
        <f>'2016CV PREV GA00394601000126'!Y103</f>
        <v>0</v>
      </c>
      <c r="X107" s="48">
        <f>'2016CV PREV GA00394601000126'!Z103</f>
        <v>0</v>
      </c>
      <c r="Y107" s="48">
        <f>'2016CV PREV GA00394601000126'!AA103</f>
        <v>0</v>
      </c>
      <c r="Z107" s="48">
        <f>'2016CV PREV GA00394601000126'!AB103</f>
        <v>0</v>
      </c>
      <c r="AA107" s="48">
        <f>'2016CV PREV GA00394601000126'!AC103</f>
        <v>0</v>
      </c>
      <c r="AB107" s="48">
        <f>'2016CV PREV GA00394601000126'!AD103</f>
        <v>0</v>
      </c>
      <c r="AC107" s="49">
        <f t="shared" si="53"/>
        <v>0</v>
      </c>
      <c r="AD107" s="48">
        <f>'2016CV PREV GA00394601000126'!AF103</f>
        <v>0</v>
      </c>
      <c r="AE107" s="48">
        <f>'2016CV PREV GA00394601000126'!AG103</f>
        <v>0</v>
      </c>
      <c r="AF107" s="48">
        <f>'2016CV PREV GA00394601000126'!AH103</f>
        <v>0</v>
      </c>
      <c r="AG107" s="48">
        <f>'2016CV PREV GA00394601000126'!AI103</f>
        <v>0</v>
      </c>
      <c r="AH107" s="49">
        <f t="shared" si="54"/>
        <v>0</v>
      </c>
      <c r="AI107" s="48">
        <f>'2016CV PREV GA00394601000126'!AK103</f>
        <v>0</v>
      </c>
      <c r="AJ107" s="48">
        <f>'2016CV PREV GA00394601000126'!AL103</f>
        <v>0</v>
      </c>
      <c r="AK107" s="48">
        <f>'2016CV PREV GA00394601000126'!AM103</f>
        <v>0</v>
      </c>
      <c r="AL107" s="48">
        <f>'2016CV PREV GA00394601000126'!AN103</f>
        <v>0</v>
      </c>
      <c r="AM107" s="48">
        <f>'2016CV PREV GA00394601000126'!AO103</f>
        <v>0</v>
      </c>
      <c r="AN107" s="48">
        <f>'2016CV PREV GA00394601000126'!AP103</f>
        <v>0</v>
      </c>
      <c r="AO107" s="48">
        <f>'2016CV PREV GA00394601000126'!AQ103</f>
        <v>0</v>
      </c>
      <c r="AP107" s="48">
        <f>'2016CV PREV GA00394601000126'!AR103</f>
        <v>0</v>
      </c>
      <c r="AQ107" s="48">
        <f>'2016CV PREV GA00394601000126'!AS103</f>
        <v>0</v>
      </c>
      <c r="AR107" s="49">
        <f t="shared" si="55"/>
        <v>259.95999999999998</v>
      </c>
      <c r="AS107" s="49">
        <f t="shared" si="56"/>
        <v>5036.71</v>
      </c>
      <c r="AT107" s="48">
        <f>'2016CV PREV GA00394601000126'!AV103</f>
        <v>0</v>
      </c>
      <c r="AU107" s="48">
        <f>'2016CV PREV GA00394601000126'!AW103</f>
        <v>0</v>
      </c>
      <c r="AV107" s="48">
        <f>'2016CV PREV GA00394601000126'!AX103</f>
        <v>0</v>
      </c>
      <c r="AW107" s="48">
        <f>'2016CV PREV GA00394601000126'!AY103</f>
        <v>0</v>
      </c>
      <c r="AX107" s="48">
        <f>'2016CV PREV GA00394601000126'!AZ103</f>
        <v>5036.71</v>
      </c>
      <c r="AY107" s="48">
        <f>'2016CV PREV GA00394601000126'!BA103</f>
        <v>0</v>
      </c>
      <c r="AZ107" s="49">
        <f t="shared" si="57"/>
        <v>0</v>
      </c>
      <c r="BA107" s="48">
        <f>'2016CV PREV GA00394601000126'!BC103</f>
        <v>0</v>
      </c>
      <c r="BB107" s="48">
        <f>'2016CV PREV GA00394601000126'!BD103</f>
        <v>0</v>
      </c>
      <c r="BC107" s="48">
        <f>'2016CV PREV GA00394601000126'!BE103</f>
        <v>0</v>
      </c>
      <c r="BD107" s="48">
        <f>'2016CV PREV GA00394601000126'!BF103</f>
        <v>0</v>
      </c>
      <c r="BE107" s="48">
        <f>'2016CV PREV GA00394601000126'!BG103</f>
        <v>0</v>
      </c>
      <c r="BF107" s="48">
        <f>'2016CV PREV GA00394601000126'!BH103</f>
        <v>0</v>
      </c>
      <c r="BG107" s="48">
        <f>'2016CV PREV GA00394601000126'!BI103</f>
        <v>0</v>
      </c>
      <c r="BH107" s="48">
        <f>'2016CV PREV GA00394601000126'!BJ103</f>
        <v>0</v>
      </c>
      <c r="BI107" s="48">
        <f>'2016CV PREV GA00394601000126'!BK103</f>
        <v>0</v>
      </c>
      <c r="BJ107" s="49">
        <f t="shared" si="58"/>
        <v>5036.71</v>
      </c>
      <c r="BK107" s="49">
        <f t="shared" si="59"/>
        <v>-4776.75</v>
      </c>
      <c r="BL107" s="49">
        <f>$BO$9+SUMPRODUCT($D$10:D107,$BK$10:BK107)</f>
        <v>751185388.56021285</v>
      </c>
      <c r="BM107" s="50">
        <f t="shared" si="60"/>
        <v>5.5</v>
      </c>
      <c r="BN107" s="49">
        <f t="shared" si="46"/>
        <v>7441169337.8879995</v>
      </c>
      <c r="BO107" s="51">
        <f t="shared" si="61"/>
        <v>142735152522.73801</v>
      </c>
      <c r="BP107" s="89">
        <f t="shared" si="47"/>
        <v>26.771237859745689</v>
      </c>
      <c r="BQ107" s="89">
        <f t="shared" si="48"/>
        <v>2610.1956913252047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2">
        <f t="shared" si="62"/>
        <v>99</v>
      </c>
      <c r="B108" s="72">
        <f t="shared" si="63"/>
        <v>2114</v>
      </c>
      <c r="C108" s="48">
        <f>'2016CV PREV GA00394601000126'!E104</f>
        <v>5.5</v>
      </c>
      <c r="D108" s="49">
        <f t="shared" si="49"/>
        <v>5.0000000000000001E-3</v>
      </c>
      <c r="E108" s="48">
        <f>'2016CV PREV GA00394601000126'!G104</f>
        <v>0</v>
      </c>
      <c r="F108" s="49">
        <f t="shared" si="50"/>
        <v>0</v>
      </c>
      <c r="G108" s="48">
        <f>'2016CV PREV GA00394601000126'!I104</f>
        <v>0</v>
      </c>
      <c r="H108" s="48">
        <f>'2016CV PREV GA00394601000126'!J104</f>
        <v>0</v>
      </c>
      <c r="I108" s="48">
        <f>'2016CV PREV GA00394601000126'!K104</f>
        <v>0</v>
      </c>
      <c r="J108" s="48">
        <f>'2016CV PREV GA00394601000126'!L104</f>
        <v>0</v>
      </c>
      <c r="K108" s="48">
        <f>'2016CV PREV GA00394601000126'!M104</f>
        <v>60.19</v>
      </c>
      <c r="L108" s="48">
        <f>'2016CV PREV GA00394601000126'!N104</f>
        <v>121.21</v>
      </c>
      <c r="M108" s="49">
        <f t="shared" si="51"/>
        <v>0</v>
      </c>
      <c r="N108" s="48">
        <f>'2016CV PREV GA00394601000126'!P104</f>
        <v>0</v>
      </c>
      <c r="O108" s="48">
        <f>'2016CV PREV GA00394601000126'!Q104</f>
        <v>0</v>
      </c>
      <c r="P108" s="48">
        <f>'2016CV PREV GA00394601000126'!R104</f>
        <v>0</v>
      </c>
      <c r="Q108" s="48">
        <f>'2016CV PREV GA00394601000126'!S104</f>
        <v>0</v>
      </c>
      <c r="R108" s="48">
        <f>'2016CV PREV GA00394601000126'!T104</f>
        <v>0</v>
      </c>
      <c r="S108" s="48">
        <f>'2016CV PREV GA00394601000126'!U104</f>
        <v>0</v>
      </c>
      <c r="T108" s="48">
        <f>'2016CV PREV GA00394601000126'!V104</f>
        <v>0</v>
      </c>
      <c r="U108" s="49">
        <f t="shared" si="52"/>
        <v>0</v>
      </c>
      <c r="V108" s="48">
        <f>'2016CV PREV GA00394601000126'!X104</f>
        <v>0</v>
      </c>
      <c r="W108" s="48">
        <f>'2016CV PREV GA00394601000126'!Y104</f>
        <v>0</v>
      </c>
      <c r="X108" s="48">
        <f>'2016CV PREV GA00394601000126'!Z104</f>
        <v>0</v>
      </c>
      <c r="Y108" s="48">
        <f>'2016CV PREV GA00394601000126'!AA104</f>
        <v>0</v>
      </c>
      <c r="Z108" s="48">
        <f>'2016CV PREV GA00394601000126'!AB104</f>
        <v>0</v>
      </c>
      <c r="AA108" s="48">
        <f>'2016CV PREV GA00394601000126'!AC104</f>
        <v>0</v>
      </c>
      <c r="AB108" s="48">
        <f>'2016CV PREV GA00394601000126'!AD104</f>
        <v>0</v>
      </c>
      <c r="AC108" s="49">
        <f t="shared" si="53"/>
        <v>0</v>
      </c>
      <c r="AD108" s="48">
        <f>'2016CV PREV GA00394601000126'!AF104</f>
        <v>0</v>
      </c>
      <c r="AE108" s="48">
        <f>'2016CV PREV GA00394601000126'!AG104</f>
        <v>0</v>
      </c>
      <c r="AF108" s="48">
        <f>'2016CV PREV GA00394601000126'!AH104</f>
        <v>0</v>
      </c>
      <c r="AG108" s="48">
        <f>'2016CV PREV GA00394601000126'!AI104</f>
        <v>0</v>
      </c>
      <c r="AH108" s="49">
        <f t="shared" si="54"/>
        <v>0</v>
      </c>
      <c r="AI108" s="48">
        <f>'2016CV PREV GA00394601000126'!AK104</f>
        <v>0</v>
      </c>
      <c r="AJ108" s="48">
        <f>'2016CV PREV GA00394601000126'!AL104</f>
        <v>0</v>
      </c>
      <c r="AK108" s="48">
        <f>'2016CV PREV GA00394601000126'!AM104</f>
        <v>0</v>
      </c>
      <c r="AL108" s="48">
        <f>'2016CV PREV GA00394601000126'!AN104</f>
        <v>0</v>
      </c>
      <c r="AM108" s="48">
        <f>'2016CV PREV GA00394601000126'!AO104</f>
        <v>0</v>
      </c>
      <c r="AN108" s="48">
        <f>'2016CV PREV GA00394601000126'!AP104</f>
        <v>0</v>
      </c>
      <c r="AO108" s="48">
        <f>'2016CV PREV GA00394601000126'!AQ104</f>
        <v>0</v>
      </c>
      <c r="AP108" s="48">
        <f>'2016CV PREV GA00394601000126'!AR104</f>
        <v>0</v>
      </c>
      <c r="AQ108" s="48">
        <f>'2016CV PREV GA00394601000126'!AS104</f>
        <v>0</v>
      </c>
      <c r="AR108" s="49">
        <f t="shared" si="55"/>
        <v>181.4</v>
      </c>
      <c r="AS108" s="49">
        <f t="shared" si="56"/>
        <v>3483.09</v>
      </c>
      <c r="AT108" s="48">
        <f>'2016CV PREV GA00394601000126'!AV104</f>
        <v>0</v>
      </c>
      <c r="AU108" s="48">
        <f>'2016CV PREV GA00394601000126'!AW104</f>
        <v>0</v>
      </c>
      <c r="AV108" s="48">
        <f>'2016CV PREV GA00394601000126'!AX104</f>
        <v>0</v>
      </c>
      <c r="AW108" s="48">
        <f>'2016CV PREV GA00394601000126'!AY104</f>
        <v>0</v>
      </c>
      <c r="AX108" s="48">
        <f>'2016CV PREV GA00394601000126'!AZ104</f>
        <v>3483.09</v>
      </c>
      <c r="AY108" s="48">
        <f>'2016CV PREV GA00394601000126'!BA104</f>
        <v>0</v>
      </c>
      <c r="AZ108" s="49">
        <f t="shared" si="57"/>
        <v>0</v>
      </c>
      <c r="BA108" s="48">
        <f>'2016CV PREV GA00394601000126'!BC104</f>
        <v>0</v>
      </c>
      <c r="BB108" s="48">
        <f>'2016CV PREV GA00394601000126'!BD104</f>
        <v>0</v>
      </c>
      <c r="BC108" s="48">
        <f>'2016CV PREV GA00394601000126'!BE104</f>
        <v>0</v>
      </c>
      <c r="BD108" s="48">
        <f>'2016CV PREV GA00394601000126'!BF104</f>
        <v>0</v>
      </c>
      <c r="BE108" s="48">
        <f>'2016CV PREV GA00394601000126'!BG104</f>
        <v>0</v>
      </c>
      <c r="BF108" s="48">
        <f>'2016CV PREV GA00394601000126'!BH104</f>
        <v>0</v>
      </c>
      <c r="BG108" s="48">
        <f>'2016CV PREV GA00394601000126'!BI104</f>
        <v>0</v>
      </c>
      <c r="BH108" s="48">
        <f>'2016CV PREV GA00394601000126'!BJ104</f>
        <v>0</v>
      </c>
      <c r="BI108" s="48">
        <f>'2016CV PREV GA00394601000126'!BK104</f>
        <v>0</v>
      </c>
      <c r="BJ108" s="49">
        <f t="shared" si="58"/>
        <v>3483.09</v>
      </c>
      <c r="BK108" s="49">
        <f t="shared" si="59"/>
        <v>-3301.69</v>
      </c>
      <c r="BL108" s="49">
        <f>$BO$9+SUMPRODUCT($D$10:D108,$BK$10:BK108)</f>
        <v>751185372.05176282</v>
      </c>
      <c r="BM108" s="50">
        <f t="shared" si="60"/>
        <v>5.5</v>
      </c>
      <c r="BN108" s="49">
        <f t="shared" si="46"/>
        <v>7850433388.7505903</v>
      </c>
      <c r="BO108" s="51">
        <f t="shared" si="61"/>
        <v>150585582609.79901</v>
      </c>
      <c r="BP108" s="89">
        <f t="shared" si="47"/>
        <v>17.539892911765822</v>
      </c>
      <c r="BQ108" s="89">
        <f t="shared" si="48"/>
        <v>1727.6794518089334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2">
        <f t="shared" si="62"/>
        <v>100</v>
      </c>
      <c r="B109" s="72">
        <f t="shared" si="63"/>
        <v>2115</v>
      </c>
      <c r="C109" s="48">
        <f>'2016CV PREV GA00394601000126'!E105</f>
        <v>5.5</v>
      </c>
      <c r="D109" s="49">
        <f t="shared" si="49"/>
        <v>4.7400000000000003E-3</v>
      </c>
      <c r="E109" s="48">
        <f>'2016CV PREV GA00394601000126'!G105</f>
        <v>0</v>
      </c>
      <c r="F109" s="49">
        <f t="shared" si="50"/>
        <v>0</v>
      </c>
      <c r="G109" s="48">
        <f>'2016CV PREV GA00394601000126'!I105</f>
        <v>0</v>
      </c>
      <c r="H109" s="48">
        <f>'2016CV PREV GA00394601000126'!J105</f>
        <v>0</v>
      </c>
      <c r="I109" s="48">
        <f>'2016CV PREV GA00394601000126'!K105</f>
        <v>0</v>
      </c>
      <c r="J109" s="48">
        <f>'2016CV PREV GA00394601000126'!L105</f>
        <v>0</v>
      </c>
      <c r="K109" s="48">
        <f>'2016CV PREV GA00394601000126'!M105</f>
        <v>41.33</v>
      </c>
      <c r="L109" s="48">
        <f>'2016CV PREV GA00394601000126'!N105</f>
        <v>80.95</v>
      </c>
      <c r="M109" s="49">
        <f t="shared" si="51"/>
        <v>0</v>
      </c>
      <c r="N109" s="48">
        <f>'2016CV PREV GA00394601000126'!P105</f>
        <v>0</v>
      </c>
      <c r="O109" s="48">
        <f>'2016CV PREV GA00394601000126'!Q105</f>
        <v>0</v>
      </c>
      <c r="P109" s="48">
        <f>'2016CV PREV GA00394601000126'!R105</f>
        <v>0</v>
      </c>
      <c r="Q109" s="48">
        <f>'2016CV PREV GA00394601000126'!S105</f>
        <v>0</v>
      </c>
      <c r="R109" s="48">
        <f>'2016CV PREV GA00394601000126'!T105</f>
        <v>0</v>
      </c>
      <c r="S109" s="48">
        <f>'2016CV PREV GA00394601000126'!U105</f>
        <v>0</v>
      </c>
      <c r="T109" s="48">
        <f>'2016CV PREV GA00394601000126'!V105</f>
        <v>0</v>
      </c>
      <c r="U109" s="49">
        <f t="shared" si="52"/>
        <v>0</v>
      </c>
      <c r="V109" s="48">
        <f>'2016CV PREV GA00394601000126'!X105</f>
        <v>0</v>
      </c>
      <c r="W109" s="48">
        <f>'2016CV PREV GA00394601000126'!Y105</f>
        <v>0</v>
      </c>
      <c r="X109" s="48">
        <f>'2016CV PREV GA00394601000126'!Z105</f>
        <v>0</v>
      </c>
      <c r="Y109" s="48">
        <f>'2016CV PREV GA00394601000126'!AA105</f>
        <v>0</v>
      </c>
      <c r="Z109" s="48">
        <f>'2016CV PREV GA00394601000126'!AB105</f>
        <v>0</v>
      </c>
      <c r="AA109" s="48">
        <f>'2016CV PREV GA00394601000126'!AC105</f>
        <v>0</v>
      </c>
      <c r="AB109" s="48">
        <f>'2016CV PREV GA00394601000126'!AD105</f>
        <v>0</v>
      </c>
      <c r="AC109" s="49">
        <f t="shared" si="53"/>
        <v>0</v>
      </c>
      <c r="AD109" s="48">
        <f>'2016CV PREV GA00394601000126'!AF105</f>
        <v>0</v>
      </c>
      <c r="AE109" s="48">
        <f>'2016CV PREV GA00394601000126'!AG105</f>
        <v>0</v>
      </c>
      <c r="AF109" s="48">
        <f>'2016CV PREV GA00394601000126'!AH105</f>
        <v>0</v>
      </c>
      <c r="AG109" s="48">
        <f>'2016CV PREV GA00394601000126'!AI105</f>
        <v>0</v>
      </c>
      <c r="AH109" s="49">
        <f t="shared" si="54"/>
        <v>0</v>
      </c>
      <c r="AI109" s="48">
        <f>'2016CV PREV GA00394601000126'!AK105</f>
        <v>0</v>
      </c>
      <c r="AJ109" s="48">
        <f>'2016CV PREV GA00394601000126'!AL105</f>
        <v>0</v>
      </c>
      <c r="AK109" s="48">
        <f>'2016CV PREV GA00394601000126'!AM105</f>
        <v>0</v>
      </c>
      <c r="AL109" s="48">
        <f>'2016CV PREV GA00394601000126'!AN105</f>
        <v>0</v>
      </c>
      <c r="AM109" s="48">
        <f>'2016CV PREV GA00394601000126'!AO105</f>
        <v>0</v>
      </c>
      <c r="AN109" s="48">
        <f>'2016CV PREV GA00394601000126'!AP105</f>
        <v>0</v>
      </c>
      <c r="AO109" s="48">
        <f>'2016CV PREV GA00394601000126'!AQ105</f>
        <v>0</v>
      </c>
      <c r="AP109" s="48">
        <f>'2016CV PREV GA00394601000126'!AR105</f>
        <v>0</v>
      </c>
      <c r="AQ109" s="48">
        <f>'2016CV PREV GA00394601000126'!AS105</f>
        <v>0</v>
      </c>
      <c r="AR109" s="49">
        <f t="shared" si="55"/>
        <v>122.28</v>
      </c>
      <c r="AS109" s="49">
        <f t="shared" si="56"/>
        <v>2326.17</v>
      </c>
      <c r="AT109" s="48">
        <f>'2016CV PREV GA00394601000126'!AV105</f>
        <v>0</v>
      </c>
      <c r="AU109" s="48">
        <f>'2016CV PREV GA00394601000126'!AW105</f>
        <v>0</v>
      </c>
      <c r="AV109" s="48">
        <f>'2016CV PREV GA00394601000126'!AX105</f>
        <v>0</v>
      </c>
      <c r="AW109" s="48">
        <f>'2016CV PREV GA00394601000126'!AY105</f>
        <v>0</v>
      </c>
      <c r="AX109" s="48">
        <f>'2016CV PREV GA00394601000126'!AZ105</f>
        <v>2326.17</v>
      </c>
      <c r="AY109" s="48">
        <f>'2016CV PREV GA00394601000126'!BA105</f>
        <v>0</v>
      </c>
      <c r="AZ109" s="49">
        <f t="shared" si="57"/>
        <v>0</v>
      </c>
      <c r="BA109" s="48">
        <f>'2016CV PREV GA00394601000126'!BC105</f>
        <v>0</v>
      </c>
      <c r="BB109" s="48">
        <f>'2016CV PREV GA00394601000126'!BD105</f>
        <v>0</v>
      </c>
      <c r="BC109" s="48">
        <f>'2016CV PREV GA00394601000126'!BE105</f>
        <v>0</v>
      </c>
      <c r="BD109" s="48">
        <f>'2016CV PREV GA00394601000126'!BF105</f>
        <v>0</v>
      </c>
      <c r="BE109" s="48">
        <f>'2016CV PREV GA00394601000126'!BG105</f>
        <v>0</v>
      </c>
      <c r="BF109" s="48">
        <f>'2016CV PREV GA00394601000126'!BH105</f>
        <v>0</v>
      </c>
      <c r="BG109" s="48">
        <f>'2016CV PREV GA00394601000126'!BI105</f>
        <v>0</v>
      </c>
      <c r="BH109" s="48">
        <f>'2016CV PREV GA00394601000126'!BJ105</f>
        <v>0</v>
      </c>
      <c r="BI109" s="48">
        <f>'2016CV PREV GA00394601000126'!BK105</f>
        <v>0</v>
      </c>
      <c r="BJ109" s="49">
        <f t="shared" si="58"/>
        <v>2326.17</v>
      </c>
      <c r="BK109" s="49">
        <f t="shared" si="59"/>
        <v>-2203.89</v>
      </c>
      <c r="BL109" s="49">
        <f>$BO$9+SUMPRODUCT($D$10:D109,$BK$10:BK109)</f>
        <v>751185361.60532427</v>
      </c>
      <c r="BM109" s="50">
        <f t="shared" si="60"/>
        <v>5.5</v>
      </c>
      <c r="BN109" s="49">
        <f t="shared" si="46"/>
        <v>8282207043.53895</v>
      </c>
      <c r="BO109" s="51">
        <f t="shared" si="61"/>
        <v>158867787449.448</v>
      </c>
      <c r="BP109" s="89">
        <f t="shared" si="47"/>
        <v>11.097778683140151</v>
      </c>
      <c r="BQ109" s="89">
        <f t="shared" si="48"/>
        <v>1104.228978972445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2">
        <f t="shared" si="62"/>
        <v>101</v>
      </c>
      <c r="B110" s="72">
        <f t="shared" si="63"/>
        <v>2116</v>
      </c>
      <c r="C110" s="48">
        <f>'2016CV PREV GA00394601000126'!E106</f>
        <v>5.5</v>
      </c>
      <c r="D110" s="49">
        <f t="shared" si="49"/>
        <v>4.4900000000000001E-3</v>
      </c>
      <c r="E110" s="48">
        <f>'2016CV PREV GA00394601000126'!G106</f>
        <v>0</v>
      </c>
      <c r="F110" s="49">
        <f t="shared" si="50"/>
        <v>0</v>
      </c>
      <c r="G110" s="48">
        <f>'2016CV PREV GA00394601000126'!I106</f>
        <v>0</v>
      </c>
      <c r="H110" s="48">
        <f>'2016CV PREV GA00394601000126'!J106</f>
        <v>0</v>
      </c>
      <c r="I110" s="48">
        <f>'2016CV PREV GA00394601000126'!K106</f>
        <v>0</v>
      </c>
      <c r="J110" s="48">
        <f>'2016CV PREV GA00394601000126'!L106</f>
        <v>0</v>
      </c>
      <c r="K110" s="48">
        <f>'2016CV PREV GA00394601000126'!M106</f>
        <v>27.24</v>
      </c>
      <c r="L110" s="48">
        <f>'2016CV PREV GA00394601000126'!N106</f>
        <v>51.89</v>
      </c>
      <c r="M110" s="49">
        <f t="shared" si="51"/>
        <v>0</v>
      </c>
      <c r="N110" s="48">
        <f>'2016CV PREV GA00394601000126'!P106</f>
        <v>0</v>
      </c>
      <c r="O110" s="48">
        <f>'2016CV PREV GA00394601000126'!Q106</f>
        <v>0</v>
      </c>
      <c r="P110" s="48">
        <f>'2016CV PREV GA00394601000126'!R106</f>
        <v>0</v>
      </c>
      <c r="Q110" s="48">
        <f>'2016CV PREV GA00394601000126'!S106</f>
        <v>0</v>
      </c>
      <c r="R110" s="48">
        <f>'2016CV PREV GA00394601000126'!T106</f>
        <v>0</v>
      </c>
      <c r="S110" s="48">
        <f>'2016CV PREV GA00394601000126'!U106</f>
        <v>0</v>
      </c>
      <c r="T110" s="48">
        <f>'2016CV PREV GA00394601000126'!V106</f>
        <v>0</v>
      </c>
      <c r="U110" s="49">
        <f t="shared" si="52"/>
        <v>0</v>
      </c>
      <c r="V110" s="48">
        <f>'2016CV PREV GA00394601000126'!X106</f>
        <v>0</v>
      </c>
      <c r="W110" s="48">
        <f>'2016CV PREV GA00394601000126'!Y106</f>
        <v>0</v>
      </c>
      <c r="X110" s="48">
        <f>'2016CV PREV GA00394601000126'!Z106</f>
        <v>0</v>
      </c>
      <c r="Y110" s="48">
        <f>'2016CV PREV GA00394601000126'!AA106</f>
        <v>0</v>
      </c>
      <c r="Z110" s="48">
        <f>'2016CV PREV GA00394601000126'!AB106</f>
        <v>0</v>
      </c>
      <c r="AA110" s="48">
        <f>'2016CV PREV GA00394601000126'!AC106</f>
        <v>0</v>
      </c>
      <c r="AB110" s="48">
        <f>'2016CV PREV GA00394601000126'!AD106</f>
        <v>0</v>
      </c>
      <c r="AC110" s="49">
        <f t="shared" si="53"/>
        <v>0</v>
      </c>
      <c r="AD110" s="48">
        <f>'2016CV PREV GA00394601000126'!AF106</f>
        <v>0</v>
      </c>
      <c r="AE110" s="48">
        <f>'2016CV PREV GA00394601000126'!AG106</f>
        <v>0</v>
      </c>
      <c r="AF110" s="48">
        <f>'2016CV PREV GA00394601000126'!AH106</f>
        <v>0</v>
      </c>
      <c r="AG110" s="48">
        <f>'2016CV PREV GA00394601000126'!AI106</f>
        <v>0</v>
      </c>
      <c r="AH110" s="49">
        <f t="shared" si="54"/>
        <v>0</v>
      </c>
      <c r="AI110" s="48">
        <f>'2016CV PREV GA00394601000126'!AK106</f>
        <v>0</v>
      </c>
      <c r="AJ110" s="48">
        <f>'2016CV PREV GA00394601000126'!AL106</f>
        <v>0</v>
      </c>
      <c r="AK110" s="48">
        <f>'2016CV PREV GA00394601000126'!AM106</f>
        <v>0</v>
      </c>
      <c r="AL110" s="48">
        <f>'2016CV PREV GA00394601000126'!AN106</f>
        <v>0</v>
      </c>
      <c r="AM110" s="48">
        <f>'2016CV PREV GA00394601000126'!AO106</f>
        <v>0</v>
      </c>
      <c r="AN110" s="48">
        <f>'2016CV PREV GA00394601000126'!AP106</f>
        <v>0</v>
      </c>
      <c r="AO110" s="48">
        <f>'2016CV PREV GA00394601000126'!AQ106</f>
        <v>0</v>
      </c>
      <c r="AP110" s="48">
        <f>'2016CV PREV GA00394601000126'!AR106</f>
        <v>0</v>
      </c>
      <c r="AQ110" s="48">
        <f>'2016CV PREV GA00394601000126'!AS106</f>
        <v>0</v>
      </c>
      <c r="AR110" s="49">
        <f t="shared" si="55"/>
        <v>79.13</v>
      </c>
      <c r="AS110" s="49">
        <f t="shared" si="56"/>
        <v>1491.1</v>
      </c>
      <c r="AT110" s="48">
        <f>'2016CV PREV GA00394601000126'!AV106</f>
        <v>0</v>
      </c>
      <c r="AU110" s="48">
        <f>'2016CV PREV GA00394601000126'!AW106</f>
        <v>0</v>
      </c>
      <c r="AV110" s="48">
        <f>'2016CV PREV GA00394601000126'!AX106</f>
        <v>0</v>
      </c>
      <c r="AW110" s="48">
        <f>'2016CV PREV GA00394601000126'!AY106</f>
        <v>0</v>
      </c>
      <c r="AX110" s="48">
        <f>'2016CV PREV GA00394601000126'!AZ106</f>
        <v>1491.1</v>
      </c>
      <c r="AY110" s="48">
        <f>'2016CV PREV GA00394601000126'!BA106</f>
        <v>0</v>
      </c>
      <c r="AZ110" s="49">
        <f t="shared" si="57"/>
        <v>0</v>
      </c>
      <c r="BA110" s="48">
        <f>'2016CV PREV GA00394601000126'!BC106</f>
        <v>0</v>
      </c>
      <c r="BB110" s="48">
        <f>'2016CV PREV GA00394601000126'!BD106</f>
        <v>0</v>
      </c>
      <c r="BC110" s="48">
        <f>'2016CV PREV GA00394601000126'!BE106</f>
        <v>0</v>
      </c>
      <c r="BD110" s="48">
        <f>'2016CV PREV GA00394601000126'!BF106</f>
        <v>0</v>
      </c>
      <c r="BE110" s="48">
        <f>'2016CV PREV GA00394601000126'!BG106</f>
        <v>0</v>
      </c>
      <c r="BF110" s="48">
        <f>'2016CV PREV GA00394601000126'!BH106</f>
        <v>0</v>
      </c>
      <c r="BG110" s="48">
        <f>'2016CV PREV GA00394601000126'!BI106</f>
        <v>0</v>
      </c>
      <c r="BH110" s="48">
        <f>'2016CV PREV GA00394601000126'!BJ106</f>
        <v>0</v>
      </c>
      <c r="BI110" s="48">
        <f>'2016CV PREV GA00394601000126'!BK106</f>
        <v>0</v>
      </c>
      <c r="BJ110" s="49">
        <f t="shared" si="58"/>
        <v>1491.1</v>
      </c>
      <c r="BK110" s="49">
        <f t="shared" si="59"/>
        <v>-1411.97</v>
      </c>
      <c r="BL110" s="49">
        <f>$BO$9+SUMPRODUCT($D$10:D110,$BK$10:BK110)</f>
        <v>751185355.26557899</v>
      </c>
      <c r="BM110" s="50">
        <f t="shared" si="60"/>
        <v>5.5</v>
      </c>
      <c r="BN110" s="49">
        <f t="shared" si="46"/>
        <v>8737728309.7196407</v>
      </c>
      <c r="BO110" s="51">
        <f t="shared" si="61"/>
        <v>167605514347.198</v>
      </c>
      <c r="BP110" s="89">
        <f t="shared" si="47"/>
        <v>6.7394949256307788</v>
      </c>
      <c r="BQ110" s="89">
        <f t="shared" si="48"/>
        <v>677.31924002589324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2">
        <f t="shared" si="62"/>
        <v>102</v>
      </c>
      <c r="B111" s="72">
        <f t="shared" si="63"/>
        <v>2117</v>
      </c>
      <c r="C111" s="48">
        <f>'2016CV PREV GA00394601000126'!E107</f>
        <v>5.5</v>
      </c>
      <c r="D111" s="49">
        <f t="shared" si="49"/>
        <v>4.2599999999999999E-3</v>
      </c>
      <c r="E111" s="48">
        <f>'2016CV PREV GA00394601000126'!G107</f>
        <v>0</v>
      </c>
      <c r="F111" s="49">
        <f t="shared" si="50"/>
        <v>0</v>
      </c>
      <c r="G111" s="48">
        <f>'2016CV PREV GA00394601000126'!I107</f>
        <v>0</v>
      </c>
      <c r="H111" s="48">
        <f>'2016CV PREV GA00394601000126'!J107</f>
        <v>0</v>
      </c>
      <c r="I111" s="48">
        <f>'2016CV PREV GA00394601000126'!K107</f>
        <v>0</v>
      </c>
      <c r="J111" s="48">
        <f>'2016CV PREV GA00394601000126'!L107</f>
        <v>0</v>
      </c>
      <c r="K111" s="48">
        <f>'2016CV PREV GA00394601000126'!M107</f>
        <v>0</v>
      </c>
      <c r="L111" s="48">
        <f>'2016CV PREV GA00394601000126'!N107</f>
        <v>0</v>
      </c>
      <c r="M111" s="49">
        <f t="shared" si="51"/>
        <v>0</v>
      </c>
      <c r="N111" s="48">
        <f>'2016CV PREV GA00394601000126'!P107</f>
        <v>0</v>
      </c>
      <c r="O111" s="48">
        <f>'2016CV PREV GA00394601000126'!Q107</f>
        <v>0</v>
      </c>
      <c r="P111" s="48">
        <f>'2016CV PREV GA00394601000126'!R107</f>
        <v>0</v>
      </c>
      <c r="Q111" s="48">
        <f>'2016CV PREV GA00394601000126'!S107</f>
        <v>0</v>
      </c>
      <c r="R111" s="48">
        <f>'2016CV PREV GA00394601000126'!T107</f>
        <v>0</v>
      </c>
      <c r="S111" s="48">
        <f>'2016CV PREV GA00394601000126'!U107</f>
        <v>0</v>
      </c>
      <c r="T111" s="48">
        <f>'2016CV PREV GA00394601000126'!V107</f>
        <v>0</v>
      </c>
      <c r="U111" s="49">
        <f t="shared" si="52"/>
        <v>0</v>
      </c>
      <c r="V111" s="48">
        <f>'2016CV PREV GA00394601000126'!X107</f>
        <v>0</v>
      </c>
      <c r="W111" s="48">
        <f>'2016CV PREV GA00394601000126'!Y107</f>
        <v>0</v>
      </c>
      <c r="X111" s="48">
        <f>'2016CV PREV GA00394601000126'!Z107</f>
        <v>0</v>
      </c>
      <c r="Y111" s="48">
        <f>'2016CV PREV GA00394601000126'!AA107</f>
        <v>0</v>
      </c>
      <c r="Z111" s="48">
        <f>'2016CV PREV GA00394601000126'!AB107</f>
        <v>0</v>
      </c>
      <c r="AA111" s="48">
        <f>'2016CV PREV GA00394601000126'!AC107</f>
        <v>0</v>
      </c>
      <c r="AB111" s="48">
        <f>'2016CV PREV GA00394601000126'!AD107</f>
        <v>0</v>
      </c>
      <c r="AC111" s="49">
        <f t="shared" si="53"/>
        <v>0</v>
      </c>
      <c r="AD111" s="48">
        <f>'2016CV PREV GA00394601000126'!AF107</f>
        <v>0</v>
      </c>
      <c r="AE111" s="48">
        <f>'2016CV PREV GA00394601000126'!AG107</f>
        <v>0</v>
      </c>
      <c r="AF111" s="48">
        <f>'2016CV PREV GA00394601000126'!AH107</f>
        <v>0</v>
      </c>
      <c r="AG111" s="48">
        <f>'2016CV PREV GA00394601000126'!AI107</f>
        <v>0</v>
      </c>
      <c r="AH111" s="49">
        <f t="shared" si="54"/>
        <v>0</v>
      </c>
      <c r="AI111" s="48">
        <f>'2016CV PREV GA00394601000126'!AK107</f>
        <v>0</v>
      </c>
      <c r="AJ111" s="48">
        <f>'2016CV PREV GA00394601000126'!AL107</f>
        <v>0</v>
      </c>
      <c r="AK111" s="48">
        <f>'2016CV PREV GA00394601000126'!AM107</f>
        <v>0</v>
      </c>
      <c r="AL111" s="48">
        <f>'2016CV PREV GA00394601000126'!AN107</f>
        <v>0</v>
      </c>
      <c r="AM111" s="48">
        <f>'2016CV PREV GA00394601000126'!AO107</f>
        <v>0</v>
      </c>
      <c r="AN111" s="48">
        <f>'2016CV PREV GA00394601000126'!AP107</f>
        <v>0</v>
      </c>
      <c r="AO111" s="48">
        <f>'2016CV PREV GA00394601000126'!AQ107</f>
        <v>0</v>
      </c>
      <c r="AP111" s="48">
        <f>'2016CV PREV GA00394601000126'!AR107</f>
        <v>0</v>
      </c>
      <c r="AQ111" s="48">
        <f>'2016CV PREV GA00394601000126'!AS107</f>
        <v>0</v>
      </c>
      <c r="AR111" s="49">
        <f t="shared" si="55"/>
        <v>0</v>
      </c>
      <c r="AS111" s="49">
        <f t="shared" si="56"/>
        <v>0</v>
      </c>
      <c r="AT111" s="48">
        <f>'2016CV PREV GA00394601000126'!AV107</f>
        <v>0</v>
      </c>
      <c r="AU111" s="48">
        <f>'2016CV PREV GA00394601000126'!AW107</f>
        <v>0</v>
      </c>
      <c r="AV111" s="48">
        <f>'2016CV PREV GA00394601000126'!AX107</f>
        <v>0</v>
      </c>
      <c r="AW111" s="48">
        <f>'2016CV PREV GA00394601000126'!AY107</f>
        <v>0</v>
      </c>
      <c r="AX111" s="48">
        <f>'2016CV PREV GA00394601000126'!AZ107</f>
        <v>0</v>
      </c>
      <c r="AY111" s="48">
        <f>'2016CV PREV GA00394601000126'!BA107</f>
        <v>0</v>
      </c>
      <c r="AZ111" s="49">
        <f t="shared" si="57"/>
        <v>0</v>
      </c>
      <c r="BA111" s="48">
        <f>'2016CV PREV GA00394601000126'!BC107</f>
        <v>0</v>
      </c>
      <c r="BB111" s="48">
        <f>'2016CV PREV GA00394601000126'!BD107</f>
        <v>0</v>
      </c>
      <c r="BC111" s="48">
        <f>'2016CV PREV GA00394601000126'!BE107</f>
        <v>0</v>
      </c>
      <c r="BD111" s="48">
        <f>'2016CV PREV GA00394601000126'!BF107</f>
        <v>0</v>
      </c>
      <c r="BE111" s="48">
        <f>'2016CV PREV GA00394601000126'!BG107</f>
        <v>0</v>
      </c>
      <c r="BF111" s="48">
        <f>'2016CV PREV GA00394601000126'!BH107</f>
        <v>0</v>
      </c>
      <c r="BG111" s="48">
        <f>'2016CV PREV GA00394601000126'!BI107</f>
        <v>0</v>
      </c>
      <c r="BH111" s="48">
        <f>'2016CV PREV GA00394601000126'!BJ107</f>
        <v>0</v>
      </c>
      <c r="BI111" s="48">
        <f>'2016CV PREV GA00394601000126'!BK107</f>
        <v>0</v>
      </c>
      <c r="BJ111" s="49">
        <f t="shared" si="58"/>
        <v>0</v>
      </c>
      <c r="BK111" s="49">
        <f t="shared" si="59"/>
        <v>0</v>
      </c>
      <c r="BL111" s="49">
        <f>$BO$9+SUMPRODUCT($D$10:D111,$BK$10:BK111)</f>
        <v>751185355.26557899</v>
      </c>
      <c r="BM111" s="50">
        <f t="shared" si="60"/>
        <v>5.5</v>
      </c>
      <c r="BN111" s="49">
        <f t="shared" si="46"/>
        <v>9218303289.09589</v>
      </c>
      <c r="BO111" s="51">
        <f t="shared" si="61"/>
        <v>176823817636.29401</v>
      </c>
      <c r="BP111" s="89">
        <f t="shared" si="47"/>
        <v>0</v>
      </c>
      <c r="BQ111" s="89">
        <f t="shared" si="48"/>
        <v>0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2">
        <f t="shared" si="62"/>
        <v>103</v>
      </c>
      <c r="B112" s="72">
        <f t="shared" si="63"/>
        <v>2118</v>
      </c>
      <c r="C112" s="48">
        <f>'2016CV PREV GA00394601000126'!E108</f>
        <v>5.5</v>
      </c>
      <c r="D112" s="49">
        <f t="shared" si="49"/>
        <v>4.0400000000000002E-3</v>
      </c>
      <c r="E112" s="48">
        <f>'2016CV PREV GA00394601000126'!G108</f>
        <v>0</v>
      </c>
      <c r="F112" s="49">
        <f t="shared" si="50"/>
        <v>0</v>
      </c>
      <c r="G112" s="48">
        <f>'2016CV PREV GA00394601000126'!I108</f>
        <v>0</v>
      </c>
      <c r="H112" s="48">
        <f>'2016CV PREV GA00394601000126'!J108</f>
        <v>0</v>
      </c>
      <c r="I112" s="48">
        <f>'2016CV PREV GA00394601000126'!K108</f>
        <v>0</v>
      </c>
      <c r="J112" s="48">
        <f>'2016CV PREV GA00394601000126'!L108</f>
        <v>0</v>
      </c>
      <c r="K112" s="48">
        <f>'2016CV PREV GA00394601000126'!M108</f>
        <v>0</v>
      </c>
      <c r="L112" s="48">
        <f>'2016CV PREV GA00394601000126'!N108</f>
        <v>0</v>
      </c>
      <c r="M112" s="49">
        <f t="shared" si="51"/>
        <v>0</v>
      </c>
      <c r="N112" s="48">
        <f>'2016CV PREV GA00394601000126'!P108</f>
        <v>0</v>
      </c>
      <c r="O112" s="48">
        <f>'2016CV PREV GA00394601000126'!Q108</f>
        <v>0</v>
      </c>
      <c r="P112" s="48">
        <f>'2016CV PREV GA00394601000126'!R108</f>
        <v>0</v>
      </c>
      <c r="Q112" s="48">
        <f>'2016CV PREV GA00394601000126'!S108</f>
        <v>0</v>
      </c>
      <c r="R112" s="48">
        <f>'2016CV PREV GA00394601000126'!T108</f>
        <v>0</v>
      </c>
      <c r="S112" s="48">
        <f>'2016CV PREV GA00394601000126'!U108</f>
        <v>0</v>
      </c>
      <c r="T112" s="48">
        <f>'2016CV PREV GA00394601000126'!V108</f>
        <v>0</v>
      </c>
      <c r="U112" s="49">
        <f t="shared" si="52"/>
        <v>0</v>
      </c>
      <c r="V112" s="48">
        <f>'2016CV PREV GA00394601000126'!X108</f>
        <v>0</v>
      </c>
      <c r="W112" s="48">
        <f>'2016CV PREV GA00394601000126'!Y108</f>
        <v>0</v>
      </c>
      <c r="X112" s="48">
        <f>'2016CV PREV GA00394601000126'!Z108</f>
        <v>0</v>
      </c>
      <c r="Y112" s="48">
        <f>'2016CV PREV GA00394601000126'!AA108</f>
        <v>0</v>
      </c>
      <c r="Z112" s="48">
        <f>'2016CV PREV GA00394601000126'!AB108</f>
        <v>0</v>
      </c>
      <c r="AA112" s="48">
        <f>'2016CV PREV GA00394601000126'!AC108</f>
        <v>0</v>
      </c>
      <c r="AB112" s="48">
        <f>'2016CV PREV GA00394601000126'!AD108</f>
        <v>0</v>
      </c>
      <c r="AC112" s="49">
        <f t="shared" si="53"/>
        <v>0</v>
      </c>
      <c r="AD112" s="48">
        <f>'2016CV PREV GA00394601000126'!AF108</f>
        <v>0</v>
      </c>
      <c r="AE112" s="48">
        <f>'2016CV PREV GA00394601000126'!AG108</f>
        <v>0</v>
      </c>
      <c r="AF112" s="48">
        <f>'2016CV PREV GA00394601000126'!AH108</f>
        <v>0</v>
      </c>
      <c r="AG112" s="48">
        <f>'2016CV PREV GA00394601000126'!AI108</f>
        <v>0</v>
      </c>
      <c r="AH112" s="49">
        <f t="shared" si="54"/>
        <v>0</v>
      </c>
      <c r="AI112" s="48">
        <f>'2016CV PREV GA00394601000126'!AK108</f>
        <v>0</v>
      </c>
      <c r="AJ112" s="48">
        <f>'2016CV PREV GA00394601000126'!AL108</f>
        <v>0</v>
      </c>
      <c r="AK112" s="48">
        <f>'2016CV PREV GA00394601000126'!AM108</f>
        <v>0</v>
      </c>
      <c r="AL112" s="48">
        <f>'2016CV PREV GA00394601000126'!AN108</f>
        <v>0</v>
      </c>
      <c r="AM112" s="48">
        <f>'2016CV PREV GA00394601000126'!AO108</f>
        <v>0</v>
      </c>
      <c r="AN112" s="48">
        <f>'2016CV PREV GA00394601000126'!AP108</f>
        <v>0</v>
      </c>
      <c r="AO112" s="48">
        <f>'2016CV PREV GA00394601000126'!AQ108</f>
        <v>0</v>
      </c>
      <c r="AP112" s="48">
        <f>'2016CV PREV GA00394601000126'!AR108</f>
        <v>0</v>
      </c>
      <c r="AQ112" s="48">
        <f>'2016CV PREV GA00394601000126'!AS108</f>
        <v>0</v>
      </c>
      <c r="AR112" s="49">
        <f t="shared" si="55"/>
        <v>0</v>
      </c>
      <c r="AS112" s="49">
        <f t="shared" si="56"/>
        <v>0</v>
      </c>
      <c r="AT112" s="48">
        <f>'2016CV PREV GA00394601000126'!AV108</f>
        <v>0</v>
      </c>
      <c r="AU112" s="48">
        <f>'2016CV PREV GA00394601000126'!AW108</f>
        <v>0</v>
      </c>
      <c r="AV112" s="48">
        <f>'2016CV PREV GA00394601000126'!AX108</f>
        <v>0</v>
      </c>
      <c r="AW112" s="48">
        <f>'2016CV PREV GA00394601000126'!AY108</f>
        <v>0</v>
      </c>
      <c r="AX112" s="48">
        <f>'2016CV PREV GA00394601000126'!AZ108</f>
        <v>0</v>
      </c>
      <c r="AY112" s="48">
        <f>'2016CV PREV GA00394601000126'!BA108</f>
        <v>0</v>
      </c>
      <c r="AZ112" s="49">
        <f t="shared" si="57"/>
        <v>0</v>
      </c>
      <c r="BA112" s="48">
        <f>'2016CV PREV GA00394601000126'!BC108</f>
        <v>0</v>
      </c>
      <c r="BB112" s="48">
        <f>'2016CV PREV GA00394601000126'!BD108</f>
        <v>0</v>
      </c>
      <c r="BC112" s="48">
        <f>'2016CV PREV GA00394601000126'!BE108</f>
        <v>0</v>
      </c>
      <c r="BD112" s="48">
        <f>'2016CV PREV GA00394601000126'!BF108</f>
        <v>0</v>
      </c>
      <c r="BE112" s="48">
        <f>'2016CV PREV GA00394601000126'!BG108</f>
        <v>0</v>
      </c>
      <c r="BF112" s="48">
        <f>'2016CV PREV GA00394601000126'!BH108</f>
        <v>0</v>
      </c>
      <c r="BG112" s="48">
        <f>'2016CV PREV GA00394601000126'!BI108</f>
        <v>0</v>
      </c>
      <c r="BH112" s="48">
        <f>'2016CV PREV GA00394601000126'!BJ108</f>
        <v>0</v>
      </c>
      <c r="BI112" s="48">
        <f>'2016CV PREV GA00394601000126'!BK108</f>
        <v>0</v>
      </c>
      <c r="BJ112" s="49">
        <f t="shared" si="58"/>
        <v>0</v>
      </c>
      <c r="BK112" s="49">
        <f t="shared" si="59"/>
        <v>0</v>
      </c>
      <c r="BL112" s="49">
        <f>$BO$9+SUMPRODUCT($D$10:D112,$BK$10:BK112)</f>
        <v>751185355.26557899</v>
      </c>
      <c r="BM112" s="50">
        <f t="shared" si="60"/>
        <v>5.5</v>
      </c>
      <c r="BN112" s="49">
        <f t="shared" si="46"/>
        <v>9725309969.99617</v>
      </c>
      <c r="BO112" s="51">
        <f t="shared" si="61"/>
        <v>186549127606.29001</v>
      </c>
      <c r="BP112" s="89">
        <f t="shared" si="47"/>
        <v>0</v>
      </c>
      <c r="BQ112" s="89">
        <f t="shared" si="48"/>
        <v>0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2">
        <f t="shared" si="62"/>
        <v>104</v>
      </c>
      <c r="B113" s="72">
        <f t="shared" si="63"/>
        <v>2119</v>
      </c>
      <c r="C113" s="48">
        <f>'2016CV PREV GA00394601000126'!E109</f>
        <v>5.5</v>
      </c>
      <c r="D113" s="49">
        <f t="shared" si="49"/>
        <v>3.8300000000000001E-3</v>
      </c>
      <c r="E113" s="48">
        <f>'2016CV PREV GA00394601000126'!G109</f>
        <v>0</v>
      </c>
      <c r="F113" s="49">
        <f t="shared" si="50"/>
        <v>0</v>
      </c>
      <c r="G113" s="48">
        <f>'2016CV PREV GA00394601000126'!I109</f>
        <v>0</v>
      </c>
      <c r="H113" s="48">
        <f>'2016CV PREV GA00394601000126'!J109</f>
        <v>0</v>
      </c>
      <c r="I113" s="48">
        <f>'2016CV PREV GA00394601000126'!K109</f>
        <v>0</v>
      </c>
      <c r="J113" s="48">
        <f>'2016CV PREV GA00394601000126'!L109</f>
        <v>0</v>
      </c>
      <c r="K113" s="48">
        <f>'2016CV PREV GA00394601000126'!M109</f>
        <v>0</v>
      </c>
      <c r="L113" s="48">
        <f>'2016CV PREV GA00394601000126'!N109</f>
        <v>0</v>
      </c>
      <c r="M113" s="49">
        <f t="shared" si="51"/>
        <v>0</v>
      </c>
      <c r="N113" s="48">
        <f>'2016CV PREV GA00394601000126'!P109</f>
        <v>0</v>
      </c>
      <c r="O113" s="48">
        <f>'2016CV PREV GA00394601000126'!Q109</f>
        <v>0</v>
      </c>
      <c r="P113" s="48">
        <f>'2016CV PREV GA00394601000126'!R109</f>
        <v>0</v>
      </c>
      <c r="Q113" s="48">
        <f>'2016CV PREV GA00394601000126'!S109</f>
        <v>0</v>
      </c>
      <c r="R113" s="48">
        <f>'2016CV PREV GA00394601000126'!T109</f>
        <v>0</v>
      </c>
      <c r="S113" s="48">
        <f>'2016CV PREV GA00394601000126'!U109</f>
        <v>0</v>
      </c>
      <c r="T113" s="48">
        <f>'2016CV PREV GA00394601000126'!V109</f>
        <v>0</v>
      </c>
      <c r="U113" s="49">
        <f t="shared" si="52"/>
        <v>0</v>
      </c>
      <c r="V113" s="48">
        <f>'2016CV PREV GA00394601000126'!X109</f>
        <v>0</v>
      </c>
      <c r="W113" s="48">
        <f>'2016CV PREV GA00394601000126'!Y109</f>
        <v>0</v>
      </c>
      <c r="X113" s="48">
        <f>'2016CV PREV GA00394601000126'!Z109</f>
        <v>0</v>
      </c>
      <c r="Y113" s="48">
        <f>'2016CV PREV GA00394601000126'!AA109</f>
        <v>0</v>
      </c>
      <c r="Z113" s="48">
        <f>'2016CV PREV GA00394601000126'!AB109</f>
        <v>0</v>
      </c>
      <c r="AA113" s="48">
        <f>'2016CV PREV GA00394601000126'!AC109</f>
        <v>0</v>
      </c>
      <c r="AB113" s="48">
        <f>'2016CV PREV GA00394601000126'!AD109</f>
        <v>0</v>
      </c>
      <c r="AC113" s="49">
        <f t="shared" si="53"/>
        <v>0</v>
      </c>
      <c r="AD113" s="48">
        <f>'2016CV PREV GA00394601000126'!AF109</f>
        <v>0</v>
      </c>
      <c r="AE113" s="48">
        <f>'2016CV PREV GA00394601000126'!AG109</f>
        <v>0</v>
      </c>
      <c r="AF113" s="48">
        <f>'2016CV PREV GA00394601000126'!AH109</f>
        <v>0</v>
      </c>
      <c r="AG113" s="48">
        <f>'2016CV PREV GA00394601000126'!AI109</f>
        <v>0</v>
      </c>
      <c r="AH113" s="49">
        <f t="shared" si="54"/>
        <v>0</v>
      </c>
      <c r="AI113" s="48">
        <f>'2016CV PREV GA00394601000126'!AK109</f>
        <v>0</v>
      </c>
      <c r="AJ113" s="48">
        <f>'2016CV PREV GA00394601000126'!AL109</f>
        <v>0</v>
      </c>
      <c r="AK113" s="48">
        <f>'2016CV PREV GA00394601000126'!AM109</f>
        <v>0</v>
      </c>
      <c r="AL113" s="48">
        <f>'2016CV PREV GA00394601000126'!AN109</f>
        <v>0</v>
      </c>
      <c r="AM113" s="48">
        <f>'2016CV PREV GA00394601000126'!AO109</f>
        <v>0</v>
      </c>
      <c r="AN113" s="48">
        <f>'2016CV PREV GA00394601000126'!AP109</f>
        <v>0</v>
      </c>
      <c r="AO113" s="48">
        <f>'2016CV PREV GA00394601000126'!AQ109</f>
        <v>0</v>
      </c>
      <c r="AP113" s="48">
        <f>'2016CV PREV GA00394601000126'!AR109</f>
        <v>0</v>
      </c>
      <c r="AQ113" s="48">
        <f>'2016CV PREV GA00394601000126'!AS109</f>
        <v>0</v>
      </c>
      <c r="AR113" s="49">
        <f t="shared" si="55"/>
        <v>0</v>
      </c>
      <c r="AS113" s="49">
        <f t="shared" si="56"/>
        <v>0</v>
      </c>
      <c r="AT113" s="48">
        <f>'2016CV PREV GA00394601000126'!AV109</f>
        <v>0</v>
      </c>
      <c r="AU113" s="48">
        <f>'2016CV PREV GA00394601000126'!AW109</f>
        <v>0</v>
      </c>
      <c r="AV113" s="48">
        <f>'2016CV PREV GA00394601000126'!AX109</f>
        <v>0</v>
      </c>
      <c r="AW113" s="48">
        <f>'2016CV PREV GA00394601000126'!AY109</f>
        <v>0</v>
      </c>
      <c r="AX113" s="48">
        <f>'2016CV PREV GA00394601000126'!AZ109</f>
        <v>0</v>
      </c>
      <c r="AY113" s="48">
        <f>'2016CV PREV GA00394601000126'!BA109</f>
        <v>0</v>
      </c>
      <c r="AZ113" s="49">
        <f t="shared" si="57"/>
        <v>0</v>
      </c>
      <c r="BA113" s="48">
        <f>'2016CV PREV GA00394601000126'!BC109</f>
        <v>0</v>
      </c>
      <c r="BB113" s="48">
        <f>'2016CV PREV GA00394601000126'!BD109</f>
        <v>0</v>
      </c>
      <c r="BC113" s="48">
        <f>'2016CV PREV GA00394601000126'!BE109</f>
        <v>0</v>
      </c>
      <c r="BD113" s="48">
        <f>'2016CV PREV GA00394601000126'!BF109</f>
        <v>0</v>
      </c>
      <c r="BE113" s="48">
        <f>'2016CV PREV GA00394601000126'!BG109</f>
        <v>0</v>
      </c>
      <c r="BF113" s="48">
        <f>'2016CV PREV GA00394601000126'!BH109</f>
        <v>0</v>
      </c>
      <c r="BG113" s="48">
        <f>'2016CV PREV GA00394601000126'!BI109</f>
        <v>0</v>
      </c>
      <c r="BH113" s="48">
        <f>'2016CV PREV GA00394601000126'!BJ109</f>
        <v>0</v>
      </c>
      <c r="BI113" s="48">
        <f>'2016CV PREV GA00394601000126'!BK109</f>
        <v>0</v>
      </c>
      <c r="BJ113" s="49">
        <f t="shared" si="58"/>
        <v>0</v>
      </c>
      <c r="BK113" s="49">
        <f t="shared" si="59"/>
        <v>0</v>
      </c>
      <c r="BL113" s="49">
        <f>$BO$9+SUMPRODUCT($D$10:D113,$BK$10:BK113)</f>
        <v>751185355.26557899</v>
      </c>
      <c r="BM113" s="50">
        <f t="shared" si="60"/>
        <v>5.5</v>
      </c>
      <c r="BN113" s="49">
        <f t="shared" si="46"/>
        <v>10260202018.346001</v>
      </c>
      <c r="BO113" s="51">
        <f t="shared" si="61"/>
        <v>196809329624.63599</v>
      </c>
      <c r="BP113" s="89">
        <f t="shared" si="47"/>
        <v>0</v>
      </c>
      <c r="BQ113" s="89">
        <f t="shared" si="48"/>
        <v>0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2">
        <f t="shared" si="62"/>
        <v>105</v>
      </c>
      <c r="B114" s="72">
        <f t="shared" si="63"/>
        <v>2120</v>
      </c>
      <c r="C114" s="48">
        <f>'2016CV PREV GA00394601000126'!E110</f>
        <v>5.5</v>
      </c>
      <c r="D114" s="49">
        <f t="shared" si="49"/>
        <v>3.63E-3</v>
      </c>
      <c r="E114" s="48">
        <f>'2016CV PREV GA00394601000126'!G110</f>
        <v>0</v>
      </c>
      <c r="F114" s="49">
        <f t="shared" si="50"/>
        <v>0</v>
      </c>
      <c r="G114" s="48">
        <f>'2016CV PREV GA00394601000126'!I110</f>
        <v>0</v>
      </c>
      <c r="H114" s="48">
        <f>'2016CV PREV GA00394601000126'!J110</f>
        <v>0</v>
      </c>
      <c r="I114" s="48">
        <f>'2016CV PREV GA00394601000126'!K110</f>
        <v>0</v>
      </c>
      <c r="J114" s="48">
        <f>'2016CV PREV GA00394601000126'!L110</f>
        <v>0</v>
      </c>
      <c r="K114" s="48">
        <f>'2016CV PREV GA00394601000126'!M110</f>
        <v>0</v>
      </c>
      <c r="L114" s="48">
        <f>'2016CV PREV GA00394601000126'!N110</f>
        <v>0</v>
      </c>
      <c r="M114" s="49">
        <f t="shared" si="51"/>
        <v>0</v>
      </c>
      <c r="N114" s="48">
        <f>'2016CV PREV GA00394601000126'!P110</f>
        <v>0</v>
      </c>
      <c r="O114" s="48">
        <f>'2016CV PREV GA00394601000126'!Q110</f>
        <v>0</v>
      </c>
      <c r="P114" s="48">
        <f>'2016CV PREV GA00394601000126'!R110</f>
        <v>0</v>
      </c>
      <c r="Q114" s="48">
        <f>'2016CV PREV GA00394601000126'!S110</f>
        <v>0</v>
      </c>
      <c r="R114" s="48">
        <f>'2016CV PREV GA00394601000126'!T110</f>
        <v>0</v>
      </c>
      <c r="S114" s="48">
        <f>'2016CV PREV GA00394601000126'!U110</f>
        <v>0</v>
      </c>
      <c r="T114" s="48">
        <f>'2016CV PREV GA00394601000126'!V110</f>
        <v>0</v>
      </c>
      <c r="U114" s="49">
        <f t="shared" si="52"/>
        <v>0</v>
      </c>
      <c r="V114" s="48">
        <f>'2016CV PREV GA00394601000126'!X110</f>
        <v>0</v>
      </c>
      <c r="W114" s="48">
        <f>'2016CV PREV GA00394601000126'!Y110</f>
        <v>0</v>
      </c>
      <c r="X114" s="48">
        <f>'2016CV PREV GA00394601000126'!Z110</f>
        <v>0</v>
      </c>
      <c r="Y114" s="48">
        <f>'2016CV PREV GA00394601000126'!AA110</f>
        <v>0</v>
      </c>
      <c r="Z114" s="48">
        <f>'2016CV PREV GA00394601000126'!AB110</f>
        <v>0</v>
      </c>
      <c r="AA114" s="48">
        <f>'2016CV PREV GA00394601000126'!AC110</f>
        <v>0</v>
      </c>
      <c r="AB114" s="48">
        <f>'2016CV PREV GA00394601000126'!AD110</f>
        <v>0</v>
      </c>
      <c r="AC114" s="49">
        <f t="shared" si="53"/>
        <v>0</v>
      </c>
      <c r="AD114" s="48">
        <f>'2016CV PREV GA00394601000126'!AF110</f>
        <v>0</v>
      </c>
      <c r="AE114" s="48">
        <f>'2016CV PREV GA00394601000126'!AG110</f>
        <v>0</v>
      </c>
      <c r="AF114" s="48">
        <f>'2016CV PREV GA00394601000126'!AH110</f>
        <v>0</v>
      </c>
      <c r="AG114" s="48">
        <f>'2016CV PREV GA00394601000126'!AI110</f>
        <v>0</v>
      </c>
      <c r="AH114" s="49">
        <f t="shared" si="54"/>
        <v>0</v>
      </c>
      <c r="AI114" s="48">
        <f>'2016CV PREV GA00394601000126'!AK110</f>
        <v>0</v>
      </c>
      <c r="AJ114" s="48">
        <f>'2016CV PREV GA00394601000126'!AL110</f>
        <v>0</v>
      </c>
      <c r="AK114" s="48">
        <f>'2016CV PREV GA00394601000126'!AM110</f>
        <v>0</v>
      </c>
      <c r="AL114" s="48">
        <f>'2016CV PREV GA00394601000126'!AN110</f>
        <v>0</v>
      </c>
      <c r="AM114" s="48">
        <f>'2016CV PREV GA00394601000126'!AO110</f>
        <v>0</v>
      </c>
      <c r="AN114" s="48">
        <f>'2016CV PREV GA00394601000126'!AP110</f>
        <v>0</v>
      </c>
      <c r="AO114" s="48">
        <f>'2016CV PREV GA00394601000126'!AQ110</f>
        <v>0</v>
      </c>
      <c r="AP114" s="48">
        <f>'2016CV PREV GA00394601000126'!AR110</f>
        <v>0</v>
      </c>
      <c r="AQ114" s="48">
        <f>'2016CV PREV GA00394601000126'!AS110</f>
        <v>0</v>
      </c>
      <c r="AR114" s="49">
        <f t="shared" si="55"/>
        <v>0</v>
      </c>
      <c r="AS114" s="49">
        <f t="shared" si="56"/>
        <v>0</v>
      </c>
      <c r="AT114" s="48">
        <f>'2016CV PREV GA00394601000126'!AV110</f>
        <v>0</v>
      </c>
      <c r="AU114" s="48">
        <f>'2016CV PREV GA00394601000126'!AW110</f>
        <v>0</v>
      </c>
      <c r="AV114" s="48">
        <f>'2016CV PREV GA00394601000126'!AX110</f>
        <v>0</v>
      </c>
      <c r="AW114" s="48">
        <f>'2016CV PREV GA00394601000126'!AY110</f>
        <v>0</v>
      </c>
      <c r="AX114" s="48">
        <f>'2016CV PREV GA00394601000126'!AZ110</f>
        <v>0</v>
      </c>
      <c r="AY114" s="48">
        <f>'2016CV PREV GA00394601000126'!BA110</f>
        <v>0</v>
      </c>
      <c r="AZ114" s="49">
        <f t="shared" si="57"/>
        <v>0</v>
      </c>
      <c r="BA114" s="48">
        <f>'2016CV PREV GA00394601000126'!BC110</f>
        <v>0</v>
      </c>
      <c r="BB114" s="48">
        <f>'2016CV PREV GA00394601000126'!BD110</f>
        <v>0</v>
      </c>
      <c r="BC114" s="48">
        <f>'2016CV PREV GA00394601000126'!BE110</f>
        <v>0</v>
      </c>
      <c r="BD114" s="48">
        <f>'2016CV PREV GA00394601000126'!BF110</f>
        <v>0</v>
      </c>
      <c r="BE114" s="48">
        <f>'2016CV PREV GA00394601000126'!BG110</f>
        <v>0</v>
      </c>
      <c r="BF114" s="48">
        <f>'2016CV PREV GA00394601000126'!BH110</f>
        <v>0</v>
      </c>
      <c r="BG114" s="48">
        <f>'2016CV PREV GA00394601000126'!BI110</f>
        <v>0</v>
      </c>
      <c r="BH114" s="48">
        <f>'2016CV PREV GA00394601000126'!BJ110</f>
        <v>0</v>
      </c>
      <c r="BI114" s="48">
        <f>'2016CV PREV GA00394601000126'!BK110</f>
        <v>0</v>
      </c>
      <c r="BJ114" s="49">
        <f t="shared" si="58"/>
        <v>0</v>
      </c>
      <c r="BK114" s="49">
        <f t="shared" si="59"/>
        <v>0</v>
      </c>
      <c r="BL114" s="49">
        <f>$BO$9+SUMPRODUCT($D$10:D114,$BK$10:BK114)</f>
        <v>751185355.26557899</v>
      </c>
      <c r="BM114" s="50">
        <f t="shared" si="60"/>
        <v>5.5</v>
      </c>
      <c r="BN114" s="49">
        <f t="shared" si="46"/>
        <v>10824513129.355</v>
      </c>
      <c r="BO114" s="51">
        <f t="shared" si="61"/>
        <v>207633842753.991</v>
      </c>
      <c r="BP114" s="89">
        <f t="shared" si="47"/>
        <v>0</v>
      </c>
      <c r="BQ114" s="89">
        <f t="shared" si="48"/>
        <v>0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2">
        <f t="shared" si="62"/>
        <v>106</v>
      </c>
      <c r="B115" s="72">
        <f t="shared" si="63"/>
        <v>2121</v>
      </c>
      <c r="C115" s="48">
        <f>'2016CV PREV GA00394601000126'!E111</f>
        <v>5.5</v>
      </c>
      <c r="D115" s="49">
        <f t="shared" si="49"/>
        <v>3.4399999999999999E-3</v>
      </c>
      <c r="E115" s="48">
        <f>'2016CV PREV GA00394601000126'!G111</f>
        <v>0</v>
      </c>
      <c r="F115" s="49">
        <f t="shared" si="50"/>
        <v>0</v>
      </c>
      <c r="G115" s="48">
        <f>'2016CV PREV GA00394601000126'!I111</f>
        <v>0</v>
      </c>
      <c r="H115" s="48">
        <f>'2016CV PREV GA00394601000126'!J111</f>
        <v>0</v>
      </c>
      <c r="I115" s="48">
        <f>'2016CV PREV GA00394601000126'!K111</f>
        <v>0</v>
      </c>
      <c r="J115" s="48">
        <f>'2016CV PREV GA00394601000126'!L111</f>
        <v>0</v>
      </c>
      <c r="K115" s="48">
        <f>'2016CV PREV GA00394601000126'!M111</f>
        <v>0</v>
      </c>
      <c r="L115" s="48">
        <f>'2016CV PREV GA00394601000126'!N111</f>
        <v>0</v>
      </c>
      <c r="M115" s="49">
        <f t="shared" si="51"/>
        <v>0</v>
      </c>
      <c r="N115" s="48">
        <f>'2016CV PREV GA00394601000126'!P111</f>
        <v>0</v>
      </c>
      <c r="O115" s="48">
        <f>'2016CV PREV GA00394601000126'!Q111</f>
        <v>0</v>
      </c>
      <c r="P115" s="48">
        <f>'2016CV PREV GA00394601000126'!R111</f>
        <v>0</v>
      </c>
      <c r="Q115" s="48">
        <f>'2016CV PREV GA00394601000126'!S111</f>
        <v>0</v>
      </c>
      <c r="R115" s="48">
        <f>'2016CV PREV GA00394601000126'!T111</f>
        <v>0</v>
      </c>
      <c r="S115" s="48">
        <f>'2016CV PREV GA00394601000126'!U111</f>
        <v>0</v>
      </c>
      <c r="T115" s="48">
        <f>'2016CV PREV GA00394601000126'!V111</f>
        <v>0</v>
      </c>
      <c r="U115" s="49">
        <f t="shared" si="52"/>
        <v>0</v>
      </c>
      <c r="V115" s="48">
        <f>'2016CV PREV GA00394601000126'!X111</f>
        <v>0</v>
      </c>
      <c r="W115" s="48">
        <f>'2016CV PREV GA00394601000126'!Y111</f>
        <v>0</v>
      </c>
      <c r="X115" s="48">
        <f>'2016CV PREV GA00394601000126'!Z111</f>
        <v>0</v>
      </c>
      <c r="Y115" s="48">
        <f>'2016CV PREV GA00394601000126'!AA111</f>
        <v>0</v>
      </c>
      <c r="Z115" s="48">
        <f>'2016CV PREV GA00394601000126'!AB111</f>
        <v>0</v>
      </c>
      <c r="AA115" s="48">
        <f>'2016CV PREV GA00394601000126'!AC111</f>
        <v>0</v>
      </c>
      <c r="AB115" s="48">
        <f>'2016CV PREV GA00394601000126'!AD111</f>
        <v>0</v>
      </c>
      <c r="AC115" s="49">
        <f t="shared" si="53"/>
        <v>0</v>
      </c>
      <c r="AD115" s="48">
        <f>'2016CV PREV GA00394601000126'!AF111</f>
        <v>0</v>
      </c>
      <c r="AE115" s="48">
        <f>'2016CV PREV GA00394601000126'!AG111</f>
        <v>0</v>
      </c>
      <c r="AF115" s="48">
        <f>'2016CV PREV GA00394601000126'!AH111</f>
        <v>0</v>
      </c>
      <c r="AG115" s="48">
        <f>'2016CV PREV GA00394601000126'!AI111</f>
        <v>0</v>
      </c>
      <c r="AH115" s="49">
        <f t="shared" si="54"/>
        <v>0</v>
      </c>
      <c r="AI115" s="48">
        <f>'2016CV PREV GA00394601000126'!AK111</f>
        <v>0</v>
      </c>
      <c r="AJ115" s="48">
        <f>'2016CV PREV GA00394601000126'!AL111</f>
        <v>0</v>
      </c>
      <c r="AK115" s="48">
        <f>'2016CV PREV GA00394601000126'!AM111</f>
        <v>0</v>
      </c>
      <c r="AL115" s="48">
        <f>'2016CV PREV GA00394601000126'!AN111</f>
        <v>0</v>
      </c>
      <c r="AM115" s="48">
        <f>'2016CV PREV GA00394601000126'!AO111</f>
        <v>0</v>
      </c>
      <c r="AN115" s="48">
        <f>'2016CV PREV GA00394601000126'!AP111</f>
        <v>0</v>
      </c>
      <c r="AO115" s="48">
        <f>'2016CV PREV GA00394601000126'!AQ111</f>
        <v>0</v>
      </c>
      <c r="AP115" s="48">
        <f>'2016CV PREV GA00394601000126'!AR111</f>
        <v>0</v>
      </c>
      <c r="AQ115" s="48">
        <f>'2016CV PREV GA00394601000126'!AS111</f>
        <v>0</v>
      </c>
      <c r="AR115" s="49">
        <f t="shared" si="55"/>
        <v>0</v>
      </c>
      <c r="AS115" s="49">
        <f t="shared" si="56"/>
        <v>0</v>
      </c>
      <c r="AT115" s="48">
        <f>'2016CV PREV GA00394601000126'!AV111</f>
        <v>0</v>
      </c>
      <c r="AU115" s="48">
        <f>'2016CV PREV GA00394601000126'!AW111</f>
        <v>0</v>
      </c>
      <c r="AV115" s="48">
        <f>'2016CV PREV GA00394601000126'!AX111</f>
        <v>0</v>
      </c>
      <c r="AW115" s="48">
        <f>'2016CV PREV GA00394601000126'!AY111</f>
        <v>0</v>
      </c>
      <c r="AX115" s="48">
        <f>'2016CV PREV GA00394601000126'!AZ111</f>
        <v>0</v>
      </c>
      <c r="AY115" s="48">
        <f>'2016CV PREV GA00394601000126'!BA111</f>
        <v>0</v>
      </c>
      <c r="AZ115" s="49">
        <f t="shared" si="57"/>
        <v>0</v>
      </c>
      <c r="BA115" s="48">
        <f>'2016CV PREV GA00394601000126'!BC111</f>
        <v>0</v>
      </c>
      <c r="BB115" s="48">
        <f>'2016CV PREV GA00394601000126'!BD111</f>
        <v>0</v>
      </c>
      <c r="BC115" s="48">
        <f>'2016CV PREV GA00394601000126'!BE111</f>
        <v>0</v>
      </c>
      <c r="BD115" s="48">
        <f>'2016CV PREV GA00394601000126'!BF111</f>
        <v>0</v>
      </c>
      <c r="BE115" s="48">
        <f>'2016CV PREV GA00394601000126'!BG111</f>
        <v>0</v>
      </c>
      <c r="BF115" s="48">
        <f>'2016CV PREV GA00394601000126'!BH111</f>
        <v>0</v>
      </c>
      <c r="BG115" s="48">
        <f>'2016CV PREV GA00394601000126'!BI111</f>
        <v>0</v>
      </c>
      <c r="BH115" s="48">
        <f>'2016CV PREV GA00394601000126'!BJ111</f>
        <v>0</v>
      </c>
      <c r="BI115" s="48">
        <f>'2016CV PREV GA00394601000126'!BK111</f>
        <v>0</v>
      </c>
      <c r="BJ115" s="49">
        <f t="shared" si="58"/>
        <v>0</v>
      </c>
      <c r="BK115" s="49">
        <f t="shared" si="59"/>
        <v>0</v>
      </c>
      <c r="BL115" s="49">
        <f>$BO$9+SUMPRODUCT($D$10:D115,$BK$10:BK115)</f>
        <v>751185355.26557899</v>
      </c>
      <c r="BM115" s="50">
        <f t="shared" si="60"/>
        <v>5.5</v>
      </c>
      <c r="BN115" s="49">
        <f t="shared" si="46"/>
        <v>11419861351.4695</v>
      </c>
      <c r="BO115" s="51">
        <f t="shared" si="61"/>
        <v>219053704105.461</v>
      </c>
      <c r="BP115" s="89">
        <f t="shared" si="47"/>
        <v>0</v>
      </c>
      <c r="BQ115" s="89">
        <f t="shared" si="48"/>
        <v>0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2">
        <f t="shared" si="62"/>
        <v>107</v>
      </c>
      <c r="B116" s="72">
        <f t="shared" si="63"/>
        <v>2122</v>
      </c>
      <c r="C116" s="48">
        <f>'2016CV PREV GA00394601000126'!E112</f>
        <v>5.5</v>
      </c>
      <c r="D116" s="49">
        <f t="shared" si="49"/>
        <v>3.2599999999999999E-3</v>
      </c>
      <c r="E116" s="48">
        <f>'2016CV PREV GA00394601000126'!G112</f>
        <v>0</v>
      </c>
      <c r="F116" s="49">
        <f t="shared" si="50"/>
        <v>0</v>
      </c>
      <c r="G116" s="48">
        <f>'2016CV PREV GA00394601000126'!I112</f>
        <v>0</v>
      </c>
      <c r="H116" s="48">
        <f>'2016CV PREV GA00394601000126'!J112</f>
        <v>0</v>
      </c>
      <c r="I116" s="48">
        <f>'2016CV PREV GA00394601000126'!K112</f>
        <v>0</v>
      </c>
      <c r="J116" s="48">
        <f>'2016CV PREV GA00394601000126'!L112</f>
        <v>0</v>
      </c>
      <c r="K116" s="48">
        <f>'2016CV PREV GA00394601000126'!M112</f>
        <v>0</v>
      </c>
      <c r="L116" s="48">
        <f>'2016CV PREV GA00394601000126'!N112</f>
        <v>0</v>
      </c>
      <c r="M116" s="49">
        <f t="shared" si="51"/>
        <v>0</v>
      </c>
      <c r="N116" s="48">
        <f>'2016CV PREV GA00394601000126'!P112</f>
        <v>0</v>
      </c>
      <c r="O116" s="48">
        <f>'2016CV PREV GA00394601000126'!Q112</f>
        <v>0</v>
      </c>
      <c r="P116" s="48">
        <f>'2016CV PREV GA00394601000126'!R112</f>
        <v>0</v>
      </c>
      <c r="Q116" s="48">
        <f>'2016CV PREV GA00394601000126'!S112</f>
        <v>0</v>
      </c>
      <c r="R116" s="48">
        <f>'2016CV PREV GA00394601000126'!T112</f>
        <v>0</v>
      </c>
      <c r="S116" s="48">
        <f>'2016CV PREV GA00394601000126'!U112</f>
        <v>0</v>
      </c>
      <c r="T116" s="48">
        <f>'2016CV PREV GA00394601000126'!V112</f>
        <v>0</v>
      </c>
      <c r="U116" s="49">
        <f t="shared" si="52"/>
        <v>0</v>
      </c>
      <c r="V116" s="48">
        <f>'2016CV PREV GA00394601000126'!X112</f>
        <v>0</v>
      </c>
      <c r="W116" s="48">
        <f>'2016CV PREV GA00394601000126'!Y112</f>
        <v>0</v>
      </c>
      <c r="X116" s="48">
        <f>'2016CV PREV GA00394601000126'!Z112</f>
        <v>0</v>
      </c>
      <c r="Y116" s="48">
        <f>'2016CV PREV GA00394601000126'!AA112</f>
        <v>0</v>
      </c>
      <c r="Z116" s="48">
        <f>'2016CV PREV GA00394601000126'!AB112</f>
        <v>0</v>
      </c>
      <c r="AA116" s="48">
        <f>'2016CV PREV GA00394601000126'!AC112</f>
        <v>0</v>
      </c>
      <c r="AB116" s="48">
        <f>'2016CV PREV GA00394601000126'!AD112</f>
        <v>0</v>
      </c>
      <c r="AC116" s="49">
        <f t="shared" si="53"/>
        <v>0</v>
      </c>
      <c r="AD116" s="48">
        <f>'2016CV PREV GA00394601000126'!AF112</f>
        <v>0</v>
      </c>
      <c r="AE116" s="48">
        <f>'2016CV PREV GA00394601000126'!AG112</f>
        <v>0</v>
      </c>
      <c r="AF116" s="48">
        <f>'2016CV PREV GA00394601000126'!AH112</f>
        <v>0</v>
      </c>
      <c r="AG116" s="48">
        <f>'2016CV PREV GA00394601000126'!AI112</f>
        <v>0</v>
      </c>
      <c r="AH116" s="49">
        <f t="shared" si="54"/>
        <v>0</v>
      </c>
      <c r="AI116" s="48">
        <f>'2016CV PREV GA00394601000126'!AK112</f>
        <v>0</v>
      </c>
      <c r="AJ116" s="48">
        <f>'2016CV PREV GA00394601000126'!AL112</f>
        <v>0</v>
      </c>
      <c r="AK116" s="48">
        <f>'2016CV PREV GA00394601000126'!AM112</f>
        <v>0</v>
      </c>
      <c r="AL116" s="48">
        <f>'2016CV PREV GA00394601000126'!AN112</f>
        <v>0</v>
      </c>
      <c r="AM116" s="48">
        <f>'2016CV PREV GA00394601000126'!AO112</f>
        <v>0</v>
      </c>
      <c r="AN116" s="48">
        <f>'2016CV PREV GA00394601000126'!AP112</f>
        <v>0</v>
      </c>
      <c r="AO116" s="48">
        <f>'2016CV PREV GA00394601000126'!AQ112</f>
        <v>0</v>
      </c>
      <c r="AP116" s="48">
        <f>'2016CV PREV GA00394601000126'!AR112</f>
        <v>0</v>
      </c>
      <c r="AQ116" s="48">
        <f>'2016CV PREV GA00394601000126'!AS112</f>
        <v>0</v>
      </c>
      <c r="AR116" s="49">
        <f t="shared" si="55"/>
        <v>0</v>
      </c>
      <c r="AS116" s="49">
        <f t="shared" si="56"/>
        <v>0</v>
      </c>
      <c r="AT116" s="48">
        <f>'2016CV PREV GA00394601000126'!AV112</f>
        <v>0</v>
      </c>
      <c r="AU116" s="48">
        <f>'2016CV PREV GA00394601000126'!AW112</f>
        <v>0</v>
      </c>
      <c r="AV116" s="48">
        <f>'2016CV PREV GA00394601000126'!AX112</f>
        <v>0</v>
      </c>
      <c r="AW116" s="48">
        <f>'2016CV PREV GA00394601000126'!AY112</f>
        <v>0</v>
      </c>
      <c r="AX116" s="48">
        <f>'2016CV PREV GA00394601000126'!AZ112</f>
        <v>0</v>
      </c>
      <c r="AY116" s="48">
        <f>'2016CV PREV GA00394601000126'!BA112</f>
        <v>0</v>
      </c>
      <c r="AZ116" s="49">
        <f t="shared" si="57"/>
        <v>0</v>
      </c>
      <c r="BA116" s="48">
        <f>'2016CV PREV GA00394601000126'!BC112</f>
        <v>0</v>
      </c>
      <c r="BB116" s="48">
        <f>'2016CV PREV GA00394601000126'!BD112</f>
        <v>0</v>
      </c>
      <c r="BC116" s="48">
        <f>'2016CV PREV GA00394601000126'!BE112</f>
        <v>0</v>
      </c>
      <c r="BD116" s="48">
        <f>'2016CV PREV GA00394601000126'!BF112</f>
        <v>0</v>
      </c>
      <c r="BE116" s="48">
        <f>'2016CV PREV GA00394601000126'!BG112</f>
        <v>0</v>
      </c>
      <c r="BF116" s="48">
        <f>'2016CV PREV GA00394601000126'!BH112</f>
        <v>0</v>
      </c>
      <c r="BG116" s="48">
        <f>'2016CV PREV GA00394601000126'!BI112</f>
        <v>0</v>
      </c>
      <c r="BH116" s="48">
        <f>'2016CV PREV GA00394601000126'!BJ112</f>
        <v>0</v>
      </c>
      <c r="BI116" s="48">
        <f>'2016CV PREV GA00394601000126'!BK112</f>
        <v>0</v>
      </c>
      <c r="BJ116" s="49">
        <f t="shared" si="58"/>
        <v>0</v>
      </c>
      <c r="BK116" s="49">
        <f t="shared" si="59"/>
        <v>0</v>
      </c>
      <c r="BL116" s="49">
        <f>$BO$9+SUMPRODUCT($D$10:D116,$BK$10:BK116)</f>
        <v>751185355.26557899</v>
      </c>
      <c r="BM116" s="50">
        <f t="shared" si="60"/>
        <v>5.5</v>
      </c>
      <c r="BN116" s="49">
        <f t="shared" si="46"/>
        <v>12047953725.8004</v>
      </c>
      <c r="BO116" s="51">
        <f t="shared" si="61"/>
        <v>231101657831.26099</v>
      </c>
      <c r="BP116" s="89">
        <f t="shared" si="47"/>
        <v>0</v>
      </c>
      <c r="BQ116" s="89">
        <f t="shared" si="48"/>
        <v>0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2">
        <f t="shared" si="62"/>
        <v>108</v>
      </c>
      <c r="B117" s="72">
        <f t="shared" si="63"/>
        <v>2123</v>
      </c>
      <c r="C117" s="48">
        <f>'2016CV PREV GA00394601000126'!E113</f>
        <v>5.5</v>
      </c>
      <c r="D117" s="49">
        <f t="shared" si="49"/>
        <v>3.0899999999999999E-3</v>
      </c>
      <c r="E117" s="48">
        <f>'2016CV PREV GA00394601000126'!G113</f>
        <v>0</v>
      </c>
      <c r="F117" s="49">
        <f t="shared" si="50"/>
        <v>0</v>
      </c>
      <c r="G117" s="48">
        <f>'2016CV PREV GA00394601000126'!I113</f>
        <v>0</v>
      </c>
      <c r="H117" s="48">
        <f>'2016CV PREV GA00394601000126'!J113</f>
        <v>0</v>
      </c>
      <c r="I117" s="48">
        <f>'2016CV PREV GA00394601000126'!K113</f>
        <v>0</v>
      </c>
      <c r="J117" s="48">
        <f>'2016CV PREV GA00394601000126'!L113</f>
        <v>0</v>
      </c>
      <c r="K117" s="48">
        <f>'2016CV PREV GA00394601000126'!M113</f>
        <v>0</v>
      </c>
      <c r="L117" s="48">
        <f>'2016CV PREV GA00394601000126'!N113</f>
        <v>0</v>
      </c>
      <c r="M117" s="49">
        <f t="shared" si="51"/>
        <v>0</v>
      </c>
      <c r="N117" s="48">
        <f>'2016CV PREV GA00394601000126'!P113</f>
        <v>0</v>
      </c>
      <c r="O117" s="48">
        <f>'2016CV PREV GA00394601000126'!Q113</f>
        <v>0</v>
      </c>
      <c r="P117" s="48">
        <f>'2016CV PREV GA00394601000126'!R113</f>
        <v>0</v>
      </c>
      <c r="Q117" s="48">
        <f>'2016CV PREV GA00394601000126'!S113</f>
        <v>0</v>
      </c>
      <c r="R117" s="48">
        <f>'2016CV PREV GA00394601000126'!T113</f>
        <v>0</v>
      </c>
      <c r="S117" s="48">
        <f>'2016CV PREV GA00394601000126'!U113</f>
        <v>0</v>
      </c>
      <c r="T117" s="48">
        <f>'2016CV PREV GA00394601000126'!V113</f>
        <v>0</v>
      </c>
      <c r="U117" s="49">
        <f t="shared" si="52"/>
        <v>0</v>
      </c>
      <c r="V117" s="48">
        <f>'2016CV PREV GA00394601000126'!X113</f>
        <v>0</v>
      </c>
      <c r="W117" s="48">
        <f>'2016CV PREV GA00394601000126'!Y113</f>
        <v>0</v>
      </c>
      <c r="X117" s="48">
        <f>'2016CV PREV GA00394601000126'!Z113</f>
        <v>0</v>
      </c>
      <c r="Y117" s="48">
        <f>'2016CV PREV GA00394601000126'!AA113</f>
        <v>0</v>
      </c>
      <c r="Z117" s="48">
        <f>'2016CV PREV GA00394601000126'!AB113</f>
        <v>0</v>
      </c>
      <c r="AA117" s="48">
        <f>'2016CV PREV GA00394601000126'!AC113</f>
        <v>0</v>
      </c>
      <c r="AB117" s="48">
        <f>'2016CV PREV GA00394601000126'!AD113</f>
        <v>0</v>
      </c>
      <c r="AC117" s="49">
        <f t="shared" si="53"/>
        <v>0</v>
      </c>
      <c r="AD117" s="48">
        <f>'2016CV PREV GA00394601000126'!AF113</f>
        <v>0</v>
      </c>
      <c r="AE117" s="48">
        <f>'2016CV PREV GA00394601000126'!AG113</f>
        <v>0</v>
      </c>
      <c r="AF117" s="48">
        <f>'2016CV PREV GA00394601000126'!AH113</f>
        <v>0</v>
      </c>
      <c r="AG117" s="48">
        <f>'2016CV PREV GA00394601000126'!AI113</f>
        <v>0</v>
      </c>
      <c r="AH117" s="49">
        <f t="shared" si="54"/>
        <v>0</v>
      </c>
      <c r="AI117" s="48">
        <f>'2016CV PREV GA00394601000126'!AK113</f>
        <v>0</v>
      </c>
      <c r="AJ117" s="48">
        <f>'2016CV PREV GA00394601000126'!AL113</f>
        <v>0</v>
      </c>
      <c r="AK117" s="48">
        <f>'2016CV PREV GA00394601000126'!AM113</f>
        <v>0</v>
      </c>
      <c r="AL117" s="48">
        <f>'2016CV PREV GA00394601000126'!AN113</f>
        <v>0</v>
      </c>
      <c r="AM117" s="48">
        <f>'2016CV PREV GA00394601000126'!AO113</f>
        <v>0</v>
      </c>
      <c r="AN117" s="48">
        <f>'2016CV PREV GA00394601000126'!AP113</f>
        <v>0</v>
      </c>
      <c r="AO117" s="48">
        <f>'2016CV PREV GA00394601000126'!AQ113</f>
        <v>0</v>
      </c>
      <c r="AP117" s="48">
        <f>'2016CV PREV GA00394601000126'!AR113</f>
        <v>0</v>
      </c>
      <c r="AQ117" s="48">
        <f>'2016CV PREV GA00394601000126'!AS113</f>
        <v>0</v>
      </c>
      <c r="AR117" s="49">
        <f t="shared" si="55"/>
        <v>0</v>
      </c>
      <c r="AS117" s="49">
        <f t="shared" si="56"/>
        <v>0</v>
      </c>
      <c r="AT117" s="48">
        <f>'2016CV PREV GA00394601000126'!AV113</f>
        <v>0</v>
      </c>
      <c r="AU117" s="48">
        <f>'2016CV PREV GA00394601000126'!AW113</f>
        <v>0</v>
      </c>
      <c r="AV117" s="48">
        <f>'2016CV PREV GA00394601000126'!AX113</f>
        <v>0</v>
      </c>
      <c r="AW117" s="48">
        <f>'2016CV PREV GA00394601000126'!AY113</f>
        <v>0</v>
      </c>
      <c r="AX117" s="48">
        <f>'2016CV PREV GA00394601000126'!AZ113</f>
        <v>0</v>
      </c>
      <c r="AY117" s="48">
        <f>'2016CV PREV GA00394601000126'!BA113</f>
        <v>0</v>
      </c>
      <c r="AZ117" s="49">
        <f t="shared" si="57"/>
        <v>0</v>
      </c>
      <c r="BA117" s="48">
        <f>'2016CV PREV GA00394601000126'!BC113</f>
        <v>0</v>
      </c>
      <c r="BB117" s="48">
        <f>'2016CV PREV GA00394601000126'!BD113</f>
        <v>0</v>
      </c>
      <c r="BC117" s="48">
        <f>'2016CV PREV GA00394601000126'!BE113</f>
        <v>0</v>
      </c>
      <c r="BD117" s="48">
        <f>'2016CV PREV GA00394601000126'!BF113</f>
        <v>0</v>
      </c>
      <c r="BE117" s="48">
        <f>'2016CV PREV GA00394601000126'!BG113</f>
        <v>0</v>
      </c>
      <c r="BF117" s="48">
        <f>'2016CV PREV GA00394601000126'!BH113</f>
        <v>0</v>
      </c>
      <c r="BG117" s="48">
        <f>'2016CV PREV GA00394601000126'!BI113</f>
        <v>0</v>
      </c>
      <c r="BH117" s="48">
        <f>'2016CV PREV GA00394601000126'!BJ113</f>
        <v>0</v>
      </c>
      <c r="BI117" s="48">
        <f>'2016CV PREV GA00394601000126'!BK113</f>
        <v>0</v>
      </c>
      <c r="BJ117" s="49">
        <f t="shared" si="58"/>
        <v>0</v>
      </c>
      <c r="BK117" s="49">
        <f t="shared" si="59"/>
        <v>0</v>
      </c>
      <c r="BL117" s="49">
        <f>$BO$9+SUMPRODUCT($D$10:D117,$BK$10:BK117)</f>
        <v>751185355.26557899</v>
      </c>
      <c r="BM117" s="50">
        <f t="shared" si="60"/>
        <v>5.5</v>
      </c>
      <c r="BN117" s="49">
        <f t="shared" si="46"/>
        <v>12710591180.7194</v>
      </c>
      <c r="BO117" s="51">
        <f t="shared" si="61"/>
        <v>243812249011.98001</v>
      </c>
      <c r="BP117" s="89">
        <f t="shared" si="47"/>
        <v>0</v>
      </c>
      <c r="BQ117" s="89">
        <f t="shared" si="48"/>
        <v>0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2">
        <f t="shared" si="62"/>
        <v>109</v>
      </c>
      <c r="B118" s="72">
        <f t="shared" si="63"/>
        <v>2124</v>
      </c>
      <c r="C118" s="48">
        <f>'2016CV PREV GA00394601000126'!E114</f>
        <v>5.5</v>
      </c>
      <c r="D118" s="49">
        <f t="shared" si="49"/>
        <v>2.9299999999999999E-3</v>
      </c>
      <c r="E118" s="48">
        <f>'2016CV PREV GA00394601000126'!G114</f>
        <v>0</v>
      </c>
      <c r="F118" s="49">
        <f t="shared" si="50"/>
        <v>0</v>
      </c>
      <c r="G118" s="48">
        <f>'2016CV PREV GA00394601000126'!I114</f>
        <v>0</v>
      </c>
      <c r="H118" s="48">
        <f>'2016CV PREV GA00394601000126'!J114</f>
        <v>0</v>
      </c>
      <c r="I118" s="48">
        <f>'2016CV PREV GA00394601000126'!K114</f>
        <v>0</v>
      </c>
      <c r="J118" s="48">
        <f>'2016CV PREV GA00394601000126'!L114</f>
        <v>0</v>
      </c>
      <c r="K118" s="48">
        <f>'2016CV PREV GA00394601000126'!M114</f>
        <v>0</v>
      </c>
      <c r="L118" s="48">
        <f>'2016CV PREV GA00394601000126'!N114</f>
        <v>0</v>
      </c>
      <c r="M118" s="49">
        <f t="shared" si="51"/>
        <v>0</v>
      </c>
      <c r="N118" s="48">
        <f>'2016CV PREV GA00394601000126'!P114</f>
        <v>0</v>
      </c>
      <c r="O118" s="48">
        <f>'2016CV PREV GA00394601000126'!Q114</f>
        <v>0</v>
      </c>
      <c r="P118" s="48">
        <f>'2016CV PREV GA00394601000126'!R114</f>
        <v>0</v>
      </c>
      <c r="Q118" s="48">
        <f>'2016CV PREV GA00394601000126'!S114</f>
        <v>0</v>
      </c>
      <c r="R118" s="48">
        <f>'2016CV PREV GA00394601000126'!T114</f>
        <v>0</v>
      </c>
      <c r="S118" s="48">
        <f>'2016CV PREV GA00394601000126'!U114</f>
        <v>0</v>
      </c>
      <c r="T118" s="48">
        <f>'2016CV PREV GA00394601000126'!V114</f>
        <v>0</v>
      </c>
      <c r="U118" s="49">
        <f t="shared" si="52"/>
        <v>0</v>
      </c>
      <c r="V118" s="48">
        <f>'2016CV PREV GA00394601000126'!X114</f>
        <v>0</v>
      </c>
      <c r="W118" s="48">
        <f>'2016CV PREV GA00394601000126'!Y114</f>
        <v>0</v>
      </c>
      <c r="X118" s="48">
        <f>'2016CV PREV GA00394601000126'!Z114</f>
        <v>0</v>
      </c>
      <c r="Y118" s="48">
        <f>'2016CV PREV GA00394601000126'!AA114</f>
        <v>0</v>
      </c>
      <c r="Z118" s="48">
        <f>'2016CV PREV GA00394601000126'!AB114</f>
        <v>0</v>
      </c>
      <c r="AA118" s="48">
        <f>'2016CV PREV GA00394601000126'!AC114</f>
        <v>0</v>
      </c>
      <c r="AB118" s="48">
        <f>'2016CV PREV GA00394601000126'!AD114</f>
        <v>0</v>
      </c>
      <c r="AC118" s="49">
        <f t="shared" si="53"/>
        <v>0</v>
      </c>
      <c r="AD118" s="48">
        <f>'2016CV PREV GA00394601000126'!AF114</f>
        <v>0</v>
      </c>
      <c r="AE118" s="48">
        <f>'2016CV PREV GA00394601000126'!AG114</f>
        <v>0</v>
      </c>
      <c r="AF118" s="48">
        <f>'2016CV PREV GA00394601000126'!AH114</f>
        <v>0</v>
      </c>
      <c r="AG118" s="48">
        <f>'2016CV PREV GA00394601000126'!AI114</f>
        <v>0</v>
      </c>
      <c r="AH118" s="49">
        <f t="shared" si="54"/>
        <v>0</v>
      </c>
      <c r="AI118" s="48">
        <f>'2016CV PREV GA00394601000126'!AK114</f>
        <v>0</v>
      </c>
      <c r="AJ118" s="48">
        <f>'2016CV PREV GA00394601000126'!AL114</f>
        <v>0</v>
      </c>
      <c r="AK118" s="48">
        <f>'2016CV PREV GA00394601000126'!AM114</f>
        <v>0</v>
      </c>
      <c r="AL118" s="48">
        <f>'2016CV PREV GA00394601000126'!AN114</f>
        <v>0</v>
      </c>
      <c r="AM118" s="48">
        <f>'2016CV PREV GA00394601000126'!AO114</f>
        <v>0</v>
      </c>
      <c r="AN118" s="48">
        <f>'2016CV PREV GA00394601000126'!AP114</f>
        <v>0</v>
      </c>
      <c r="AO118" s="48">
        <f>'2016CV PREV GA00394601000126'!AQ114</f>
        <v>0</v>
      </c>
      <c r="AP118" s="48">
        <f>'2016CV PREV GA00394601000126'!AR114</f>
        <v>0</v>
      </c>
      <c r="AQ118" s="48">
        <f>'2016CV PREV GA00394601000126'!AS114</f>
        <v>0</v>
      </c>
      <c r="AR118" s="49">
        <f t="shared" si="55"/>
        <v>0</v>
      </c>
      <c r="AS118" s="49">
        <f t="shared" si="56"/>
        <v>0</v>
      </c>
      <c r="AT118" s="48">
        <f>'2016CV PREV GA00394601000126'!AV114</f>
        <v>0</v>
      </c>
      <c r="AU118" s="48">
        <f>'2016CV PREV GA00394601000126'!AW114</f>
        <v>0</v>
      </c>
      <c r="AV118" s="48">
        <f>'2016CV PREV GA00394601000126'!AX114</f>
        <v>0</v>
      </c>
      <c r="AW118" s="48">
        <f>'2016CV PREV GA00394601000126'!AY114</f>
        <v>0</v>
      </c>
      <c r="AX118" s="48">
        <f>'2016CV PREV GA00394601000126'!AZ114</f>
        <v>0</v>
      </c>
      <c r="AY118" s="48">
        <f>'2016CV PREV GA00394601000126'!BA114</f>
        <v>0</v>
      </c>
      <c r="AZ118" s="49">
        <f t="shared" si="57"/>
        <v>0</v>
      </c>
      <c r="BA118" s="48">
        <f>'2016CV PREV GA00394601000126'!BC114</f>
        <v>0</v>
      </c>
      <c r="BB118" s="48">
        <f>'2016CV PREV GA00394601000126'!BD114</f>
        <v>0</v>
      </c>
      <c r="BC118" s="48">
        <f>'2016CV PREV GA00394601000126'!BE114</f>
        <v>0</v>
      </c>
      <c r="BD118" s="48">
        <f>'2016CV PREV GA00394601000126'!BF114</f>
        <v>0</v>
      </c>
      <c r="BE118" s="48">
        <f>'2016CV PREV GA00394601000126'!BG114</f>
        <v>0</v>
      </c>
      <c r="BF118" s="48">
        <f>'2016CV PREV GA00394601000126'!BH114</f>
        <v>0</v>
      </c>
      <c r="BG118" s="48">
        <f>'2016CV PREV GA00394601000126'!BI114</f>
        <v>0</v>
      </c>
      <c r="BH118" s="48">
        <f>'2016CV PREV GA00394601000126'!BJ114</f>
        <v>0</v>
      </c>
      <c r="BI118" s="48">
        <f>'2016CV PREV GA00394601000126'!BK114</f>
        <v>0</v>
      </c>
      <c r="BJ118" s="49">
        <f t="shared" si="58"/>
        <v>0</v>
      </c>
      <c r="BK118" s="49">
        <f t="shared" si="59"/>
        <v>0</v>
      </c>
      <c r="BL118" s="49">
        <f>$BO$9+SUMPRODUCT($D$10:D118,$BK$10:BK118)</f>
        <v>751185355.26557899</v>
      </c>
      <c r="BM118" s="50">
        <f t="shared" si="60"/>
        <v>5.5</v>
      </c>
      <c r="BN118" s="49">
        <f t="shared" si="46"/>
        <v>13409673695.658899</v>
      </c>
      <c r="BO118" s="51">
        <f t="shared" si="61"/>
        <v>257221922707.63901</v>
      </c>
      <c r="BP118" s="89">
        <f t="shared" si="47"/>
        <v>0</v>
      </c>
      <c r="BQ118" s="89">
        <f t="shared" si="48"/>
        <v>0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2">
        <f t="shared" si="62"/>
        <v>110</v>
      </c>
      <c r="B119" s="72">
        <f t="shared" si="63"/>
        <v>2125</v>
      </c>
      <c r="C119" s="48">
        <f>'2016CV PREV GA00394601000126'!E115</f>
        <v>5.5</v>
      </c>
      <c r="D119" s="49">
        <f t="shared" si="49"/>
        <v>2.7799999999999999E-3</v>
      </c>
      <c r="E119" s="48">
        <f>'2016CV PREV GA00394601000126'!G115</f>
        <v>0</v>
      </c>
      <c r="F119" s="49">
        <f t="shared" si="50"/>
        <v>0</v>
      </c>
      <c r="G119" s="48">
        <f>'2016CV PREV GA00394601000126'!I115</f>
        <v>0</v>
      </c>
      <c r="H119" s="48">
        <f>'2016CV PREV GA00394601000126'!J115</f>
        <v>0</v>
      </c>
      <c r="I119" s="48">
        <f>'2016CV PREV GA00394601000126'!K115</f>
        <v>0</v>
      </c>
      <c r="J119" s="48">
        <f>'2016CV PREV GA00394601000126'!L115</f>
        <v>0</v>
      </c>
      <c r="K119" s="48">
        <f>'2016CV PREV GA00394601000126'!M115</f>
        <v>0</v>
      </c>
      <c r="L119" s="48">
        <f>'2016CV PREV GA00394601000126'!N115</f>
        <v>0</v>
      </c>
      <c r="M119" s="49">
        <f t="shared" si="51"/>
        <v>0</v>
      </c>
      <c r="N119" s="48">
        <f>'2016CV PREV GA00394601000126'!P115</f>
        <v>0</v>
      </c>
      <c r="O119" s="48">
        <f>'2016CV PREV GA00394601000126'!Q115</f>
        <v>0</v>
      </c>
      <c r="P119" s="48">
        <f>'2016CV PREV GA00394601000126'!R115</f>
        <v>0</v>
      </c>
      <c r="Q119" s="48">
        <f>'2016CV PREV GA00394601000126'!S115</f>
        <v>0</v>
      </c>
      <c r="R119" s="48">
        <f>'2016CV PREV GA00394601000126'!T115</f>
        <v>0</v>
      </c>
      <c r="S119" s="48">
        <f>'2016CV PREV GA00394601000126'!U115</f>
        <v>0</v>
      </c>
      <c r="T119" s="48">
        <f>'2016CV PREV GA00394601000126'!V115</f>
        <v>0</v>
      </c>
      <c r="U119" s="49">
        <f t="shared" si="52"/>
        <v>0</v>
      </c>
      <c r="V119" s="48">
        <f>'2016CV PREV GA00394601000126'!X115</f>
        <v>0</v>
      </c>
      <c r="W119" s="48">
        <f>'2016CV PREV GA00394601000126'!Y115</f>
        <v>0</v>
      </c>
      <c r="X119" s="48">
        <f>'2016CV PREV GA00394601000126'!Z115</f>
        <v>0</v>
      </c>
      <c r="Y119" s="48">
        <f>'2016CV PREV GA00394601000126'!AA115</f>
        <v>0</v>
      </c>
      <c r="Z119" s="48">
        <f>'2016CV PREV GA00394601000126'!AB115</f>
        <v>0</v>
      </c>
      <c r="AA119" s="48">
        <f>'2016CV PREV GA00394601000126'!AC115</f>
        <v>0</v>
      </c>
      <c r="AB119" s="48">
        <f>'2016CV PREV GA00394601000126'!AD115</f>
        <v>0</v>
      </c>
      <c r="AC119" s="49">
        <f t="shared" si="53"/>
        <v>0</v>
      </c>
      <c r="AD119" s="48">
        <f>'2016CV PREV GA00394601000126'!AF115</f>
        <v>0</v>
      </c>
      <c r="AE119" s="48">
        <f>'2016CV PREV GA00394601000126'!AG115</f>
        <v>0</v>
      </c>
      <c r="AF119" s="48">
        <f>'2016CV PREV GA00394601000126'!AH115</f>
        <v>0</v>
      </c>
      <c r="AG119" s="48">
        <f>'2016CV PREV GA00394601000126'!AI115</f>
        <v>0</v>
      </c>
      <c r="AH119" s="49">
        <f t="shared" si="54"/>
        <v>0</v>
      </c>
      <c r="AI119" s="48">
        <f>'2016CV PREV GA00394601000126'!AK115</f>
        <v>0</v>
      </c>
      <c r="AJ119" s="48">
        <f>'2016CV PREV GA00394601000126'!AL115</f>
        <v>0</v>
      </c>
      <c r="AK119" s="48">
        <f>'2016CV PREV GA00394601000126'!AM115</f>
        <v>0</v>
      </c>
      <c r="AL119" s="48">
        <f>'2016CV PREV GA00394601000126'!AN115</f>
        <v>0</v>
      </c>
      <c r="AM119" s="48">
        <f>'2016CV PREV GA00394601000126'!AO115</f>
        <v>0</v>
      </c>
      <c r="AN119" s="48">
        <f>'2016CV PREV GA00394601000126'!AP115</f>
        <v>0</v>
      </c>
      <c r="AO119" s="48">
        <f>'2016CV PREV GA00394601000126'!AQ115</f>
        <v>0</v>
      </c>
      <c r="AP119" s="48">
        <f>'2016CV PREV GA00394601000126'!AR115</f>
        <v>0</v>
      </c>
      <c r="AQ119" s="48">
        <f>'2016CV PREV GA00394601000126'!AS115</f>
        <v>0</v>
      </c>
      <c r="AR119" s="49">
        <f t="shared" si="55"/>
        <v>0</v>
      </c>
      <c r="AS119" s="49">
        <f t="shared" si="56"/>
        <v>0</v>
      </c>
      <c r="AT119" s="48">
        <f>'2016CV PREV GA00394601000126'!AV115</f>
        <v>0</v>
      </c>
      <c r="AU119" s="48">
        <f>'2016CV PREV GA00394601000126'!AW115</f>
        <v>0</v>
      </c>
      <c r="AV119" s="48">
        <f>'2016CV PREV GA00394601000126'!AX115</f>
        <v>0</v>
      </c>
      <c r="AW119" s="48">
        <f>'2016CV PREV GA00394601000126'!AY115</f>
        <v>0</v>
      </c>
      <c r="AX119" s="48">
        <f>'2016CV PREV GA00394601000126'!AZ115</f>
        <v>0</v>
      </c>
      <c r="AY119" s="48">
        <f>'2016CV PREV GA00394601000126'!BA115</f>
        <v>0</v>
      </c>
      <c r="AZ119" s="49">
        <f t="shared" si="57"/>
        <v>0</v>
      </c>
      <c r="BA119" s="48">
        <f>'2016CV PREV GA00394601000126'!BC115</f>
        <v>0</v>
      </c>
      <c r="BB119" s="48">
        <f>'2016CV PREV GA00394601000126'!BD115</f>
        <v>0</v>
      </c>
      <c r="BC119" s="48">
        <f>'2016CV PREV GA00394601000126'!BE115</f>
        <v>0</v>
      </c>
      <c r="BD119" s="48">
        <f>'2016CV PREV GA00394601000126'!BF115</f>
        <v>0</v>
      </c>
      <c r="BE119" s="48">
        <f>'2016CV PREV GA00394601000126'!BG115</f>
        <v>0</v>
      </c>
      <c r="BF119" s="48">
        <f>'2016CV PREV GA00394601000126'!BH115</f>
        <v>0</v>
      </c>
      <c r="BG119" s="48">
        <f>'2016CV PREV GA00394601000126'!BI115</f>
        <v>0</v>
      </c>
      <c r="BH119" s="48">
        <f>'2016CV PREV GA00394601000126'!BJ115</f>
        <v>0</v>
      </c>
      <c r="BI119" s="48">
        <f>'2016CV PREV GA00394601000126'!BK115</f>
        <v>0</v>
      </c>
      <c r="BJ119" s="49">
        <f t="shared" si="58"/>
        <v>0</v>
      </c>
      <c r="BK119" s="49">
        <f t="shared" si="59"/>
        <v>0</v>
      </c>
      <c r="BL119" s="49">
        <f>$BO$9+SUMPRODUCT($D$10:D119,$BK$10:BK119)</f>
        <v>751185355.26557899</v>
      </c>
      <c r="BM119" s="50">
        <f t="shared" si="60"/>
        <v>5.5</v>
      </c>
      <c r="BN119" s="49">
        <f t="shared" si="46"/>
        <v>14147205748.920099</v>
      </c>
      <c r="BO119" s="51">
        <f t="shared" si="61"/>
        <v>271369128456.55899</v>
      </c>
      <c r="BP119" s="89">
        <f t="shared" si="47"/>
        <v>0</v>
      </c>
      <c r="BQ119" s="89">
        <f t="shared" si="48"/>
        <v>0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2">
        <f t="shared" si="62"/>
        <v>111</v>
      </c>
      <c r="B120" s="72">
        <f t="shared" si="63"/>
        <v>2126</v>
      </c>
      <c r="C120" s="48">
        <f>'2016CV PREV GA00394601000126'!E116</f>
        <v>5.5</v>
      </c>
      <c r="D120" s="49">
        <f t="shared" si="49"/>
        <v>2.64E-3</v>
      </c>
      <c r="E120" s="48">
        <f>'2016CV PREV GA00394601000126'!G116</f>
        <v>0</v>
      </c>
      <c r="F120" s="49">
        <f t="shared" si="50"/>
        <v>0</v>
      </c>
      <c r="G120" s="48">
        <f>'2016CV PREV GA00394601000126'!I116</f>
        <v>0</v>
      </c>
      <c r="H120" s="48">
        <f>'2016CV PREV GA00394601000126'!J116</f>
        <v>0</v>
      </c>
      <c r="I120" s="48">
        <f>'2016CV PREV GA00394601000126'!K116</f>
        <v>0</v>
      </c>
      <c r="J120" s="48">
        <f>'2016CV PREV GA00394601000126'!L116</f>
        <v>0</v>
      </c>
      <c r="K120" s="48">
        <f>'2016CV PREV GA00394601000126'!M116</f>
        <v>0</v>
      </c>
      <c r="L120" s="48">
        <f>'2016CV PREV GA00394601000126'!N116</f>
        <v>0</v>
      </c>
      <c r="M120" s="49">
        <f t="shared" si="51"/>
        <v>0</v>
      </c>
      <c r="N120" s="48">
        <f>'2016CV PREV GA00394601000126'!P116</f>
        <v>0</v>
      </c>
      <c r="O120" s="48">
        <f>'2016CV PREV GA00394601000126'!Q116</f>
        <v>0</v>
      </c>
      <c r="P120" s="48">
        <f>'2016CV PREV GA00394601000126'!R116</f>
        <v>0</v>
      </c>
      <c r="Q120" s="48">
        <f>'2016CV PREV GA00394601000126'!S116</f>
        <v>0</v>
      </c>
      <c r="R120" s="48">
        <f>'2016CV PREV GA00394601000126'!T116</f>
        <v>0</v>
      </c>
      <c r="S120" s="48">
        <f>'2016CV PREV GA00394601000126'!U116</f>
        <v>0</v>
      </c>
      <c r="T120" s="48">
        <f>'2016CV PREV GA00394601000126'!V116</f>
        <v>0</v>
      </c>
      <c r="U120" s="49">
        <f t="shared" si="52"/>
        <v>0</v>
      </c>
      <c r="V120" s="48">
        <f>'2016CV PREV GA00394601000126'!X116</f>
        <v>0</v>
      </c>
      <c r="W120" s="48">
        <f>'2016CV PREV GA00394601000126'!Y116</f>
        <v>0</v>
      </c>
      <c r="X120" s="48">
        <f>'2016CV PREV GA00394601000126'!Z116</f>
        <v>0</v>
      </c>
      <c r="Y120" s="48">
        <f>'2016CV PREV GA00394601000126'!AA116</f>
        <v>0</v>
      </c>
      <c r="Z120" s="48">
        <f>'2016CV PREV GA00394601000126'!AB116</f>
        <v>0</v>
      </c>
      <c r="AA120" s="48">
        <f>'2016CV PREV GA00394601000126'!AC116</f>
        <v>0</v>
      </c>
      <c r="AB120" s="48">
        <f>'2016CV PREV GA00394601000126'!AD116</f>
        <v>0</v>
      </c>
      <c r="AC120" s="49">
        <f t="shared" si="53"/>
        <v>0</v>
      </c>
      <c r="AD120" s="48">
        <f>'2016CV PREV GA00394601000126'!AF116</f>
        <v>0</v>
      </c>
      <c r="AE120" s="48">
        <f>'2016CV PREV GA00394601000126'!AG116</f>
        <v>0</v>
      </c>
      <c r="AF120" s="48">
        <f>'2016CV PREV GA00394601000126'!AH116</f>
        <v>0</v>
      </c>
      <c r="AG120" s="48">
        <f>'2016CV PREV GA00394601000126'!AI116</f>
        <v>0</v>
      </c>
      <c r="AH120" s="49">
        <f t="shared" si="54"/>
        <v>0</v>
      </c>
      <c r="AI120" s="48">
        <f>'2016CV PREV GA00394601000126'!AK116</f>
        <v>0</v>
      </c>
      <c r="AJ120" s="48">
        <f>'2016CV PREV GA00394601000126'!AL116</f>
        <v>0</v>
      </c>
      <c r="AK120" s="48">
        <f>'2016CV PREV GA00394601000126'!AM116</f>
        <v>0</v>
      </c>
      <c r="AL120" s="48">
        <f>'2016CV PREV GA00394601000126'!AN116</f>
        <v>0</v>
      </c>
      <c r="AM120" s="48">
        <f>'2016CV PREV GA00394601000126'!AO116</f>
        <v>0</v>
      </c>
      <c r="AN120" s="48">
        <f>'2016CV PREV GA00394601000126'!AP116</f>
        <v>0</v>
      </c>
      <c r="AO120" s="48">
        <f>'2016CV PREV GA00394601000126'!AQ116</f>
        <v>0</v>
      </c>
      <c r="AP120" s="48">
        <f>'2016CV PREV GA00394601000126'!AR116</f>
        <v>0</v>
      </c>
      <c r="AQ120" s="48">
        <f>'2016CV PREV GA00394601000126'!AS116</f>
        <v>0</v>
      </c>
      <c r="AR120" s="49">
        <f t="shared" si="55"/>
        <v>0</v>
      </c>
      <c r="AS120" s="49">
        <f t="shared" si="56"/>
        <v>0</v>
      </c>
      <c r="AT120" s="48">
        <f>'2016CV PREV GA00394601000126'!AV116</f>
        <v>0</v>
      </c>
      <c r="AU120" s="48">
        <f>'2016CV PREV GA00394601000126'!AW116</f>
        <v>0</v>
      </c>
      <c r="AV120" s="48">
        <f>'2016CV PREV GA00394601000126'!AX116</f>
        <v>0</v>
      </c>
      <c r="AW120" s="48">
        <f>'2016CV PREV GA00394601000126'!AY116</f>
        <v>0</v>
      </c>
      <c r="AX120" s="48">
        <f>'2016CV PREV GA00394601000126'!AZ116</f>
        <v>0</v>
      </c>
      <c r="AY120" s="48">
        <f>'2016CV PREV GA00394601000126'!BA116</f>
        <v>0</v>
      </c>
      <c r="AZ120" s="49">
        <f t="shared" si="57"/>
        <v>0</v>
      </c>
      <c r="BA120" s="48">
        <f>'2016CV PREV GA00394601000126'!BC116</f>
        <v>0</v>
      </c>
      <c r="BB120" s="48">
        <f>'2016CV PREV GA00394601000126'!BD116</f>
        <v>0</v>
      </c>
      <c r="BC120" s="48">
        <f>'2016CV PREV GA00394601000126'!BE116</f>
        <v>0</v>
      </c>
      <c r="BD120" s="48">
        <f>'2016CV PREV GA00394601000126'!BF116</f>
        <v>0</v>
      </c>
      <c r="BE120" s="48">
        <f>'2016CV PREV GA00394601000126'!BG116</f>
        <v>0</v>
      </c>
      <c r="BF120" s="48">
        <f>'2016CV PREV GA00394601000126'!BH116</f>
        <v>0</v>
      </c>
      <c r="BG120" s="48">
        <f>'2016CV PREV GA00394601000126'!BI116</f>
        <v>0</v>
      </c>
      <c r="BH120" s="48">
        <f>'2016CV PREV GA00394601000126'!BJ116</f>
        <v>0</v>
      </c>
      <c r="BI120" s="48">
        <f>'2016CV PREV GA00394601000126'!BK116</f>
        <v>0</v>
      </c>
      <c r="BJ120" s="49">
        <f t="shared" si="58"/>
        <v>0</v>
      </c>
      <c r="BK120" s="49">
        <f t="shared" si="59"/>
        <v>0</v>
      </c>
      <c r="BL120" s="49">
        <f>$BO$9+SUMPRODUCT($D$10:D120,$BK$10:BK120)</f>
        <v>751185355.26557899</v>
      </c>
      <c r="BM120" s="50">
        <f t="shared" si="60"/>
        <v>5.5</v>
      </c>
      <c r="BN120" s="49">
        <f t="shared" si="46"/>
        <v>14925302065.110701</v>
      </c>
      <c r="BO120" s="51">
        <f t="shared" si="61"/>
        <v>286294430521.66998</v>
      </c>
      <c r="BP120" s="89">
        <f t="shared" si="47"/>
        <v>0</v>
      </c>
      <c r="BQ120" s="89">
        <f t="shared" si="48"/>
        <v>0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2">
        <f t="shared" si="62"/>
        <v>112</v>
      </c>
      <c r="B121" s="72">
        <f t="shared" si="63"/>
        <v>2127</v>
      </c>
      <c r="C121" s="48">
        <f>'2016CV PREV GA00394601000126'!E117</f>
        <v>5.5</v>
      </c>
      <c r="D121" s="49">
        <f t="shared" si="49"/>
        <v>2.5000000000000001E-3</v>
      </c>
      <c r="E121" s="48">
        <f>'2016CV PREV GA00394601000126'!G117</f>
        <v>0</v>
      </c>
      <c r="F121" s="49">
        <f t="shared" si="50"/>
        <v>0</v>
      </c>
      <c r="G121" s="48">
        <f>'2016CV PREV GA00394601000126'!I117</f>
        <v>0</v>
      </c>
      <c r="H121" s="48">
        <f>'2016CV PREV GA00394601000126'!J117</f>
        <v>0</v>
      </c>
      <c r="I121" s="48">
        <f>'2016CV PREV GA00394601000126'!K117</f>
        <v>0</v>
      </c>
      <c r="J121" s="48">
        <f>'2016CV PREV GA00394601000126'!L117</f>
        <v>0</v>
      </c>
      <c r="K121" s="48">
        <f>'2016CV PREV GA00394601000126'!M117</f>
        <v>0</v>
      </c>
      <c r="L121" s="48">
        <f>'2016CV PREV GA00394601000126'!N117</f>
        <v>0</v>
      </c>
      <c r="M121" s="49">
        <f t="shared" si="51"/>
        <v>0</v>
      </c>
      <c r="N121" s="48">
        <f>'2016CV PREV GA00394601000126'!P117</f>
        <v>0</v>
      </c>
      <c r="O121" s="48">
        <f>'2016CV PREV GA00394601000126'!Q117</f>
        <v>0</v>
      </c>
      <c r="P121" s="48">
        <f>'2016CV PREV GA00394601000126'!R117</f>
        <v>0</v>
      </c>
      <c r="Q121" s="48">
        <f>'2016CV PREV GA00394601000126'!S117</f>
        <v>0</v>
      </c>
      <c r="R121" s="48">
        <f>'2016CV PREV GA00394601000126'!T117</f>
        <v>0</v>
      </c>
      <c r="S121" s="48">
        <f>'2016CV PREV GA00394601000126'!U117</f>
        <v>0</v>
      </c>
      <c r="T121" s="48">
        <f>'2016CV PREV GA00394601000126'!V117</f>
        <v>0</v>
      </c>
      <c r="U121" s="49">
        <f t="shared" si="52"/>
        <v>0</v>
      </c>
      <c r="V121" s="48">
        <f>'2016CV PREV GA00394601000126'!X117</f>
        <v>0</v>
      </c>
      <c r="W121" s="48">
        <f>'2016CV PREV GA00394601000126'!Y117</f>
        <v>0</v>
      </c>
      <c r="X121" s="48">
        <f>'2016CV PREV GA00394601000126'!Z117</f>
        <v>0</v>
      </c>
      <c r="Y121" s="48">
        <f>'2016CV PREV GA00394601000126'!AA117</f>
        <v>0</v>
      </c>
      <c r="Z121" s="48">
        <f>'2016CV PREV GA00394601000126'!AB117</f>
        <v>0</v>
      </c>
      <c r="AA121" s="48">
        <f>'2016CV PREV GA00394601000126'!AC117</f>
        <v>0</v>
      </c>
      <c r="AB121" s="48">
        <f>'2016CV PREV GA00394601000126'!AD117</f>
        <v>0</v>
      </c>
      <c r="AC121" s="49">
        <f t="shared" si="53"/>
        <v>0</v>
      </c>
      <c r="AD121" s="48">
        <f>'2016CV PREV GA00394601000126'!AF117</f>
        <v>0</v>
      </c>
      <c r="AE121" s="48">
        <f>'2016CV PREV GA00394601000126'!AG117</f>
        <v>0</v>
      </c>
      <c r="AF121" s="48">
        <f>'2016CV PREV GA00394601000126'!AH117</f>
        <v>0</v>
      </c>
      <c r="AG121" s="48">
        <f>'2016CV PREV GA00394601000126'!AI117</f>
        <v>0</v>
      </c>
      <c r="AH121" s="49">
        <f t="shared" si="54"/>
        <v>0</v>
      </c>
      <c r="AI121" s="48">
        <f>'2016CV PREV GA00394601000126'!AK117</f>
        <v>0</v>
      </c>
      <c r="AJ121" s="48">
        <f>'2016CV PREV GA00394601000126'!AL117</f>
        <v>0</v>
      </c>
      <c r="AK121" s="48">
        <f>'2016CV PREV GA00394601000126'!AM117</f>
        <v>0</v>
      </c>
      <c r="AL121" s="48">
        <f>'2016CV PREV GA00394601000126'!AN117</f>
        <v>0</v>
      </c>
      <c r="AM121" s="48">
        <f>'2016CV PREV GA00394601000126'!AO117</f>
        <v>0</v>
      </c>
      <c r="AN121" s="48">
        <f>'2016CV PREV GA00394601000126'!AP117</f>
        <v>0</v>
      </c>
      <c r="AO121" s="48">
        <f>'2016CV PREV GA00394601000126'!AQ117</f>
        <v>0</v>
      </c>
      <c r="AP121" s="48">
        <f>'2016CV PREV GA00394601000126'!AR117</f>
        <v>0</v>
      </c>
      <c r="AQ121" s="48">
        <f>'2016CV PREV GA00394601000126'!AS117</f>
        <v>0</v>
      </c>
      <c r="AR121" s="49">
        <f t="shared" si="55"/>
        <v>0</v>
      </c>
      <c r="AS121" s="49">
        <f t="shared" si="56"/>
        <v>0</v>
      </c>
      <c r="AT121" s="48">
        <f>'2016CV PREV GA00394601000126'!AV117</f>
        <v>0</v>
      </c>
      <c r="AU121" s="48">
        <f>'2016CV PREV GA00394601000126'!AW117</f>
        <v>0</v>
      </c>
      <c r="AV121" s="48">
        <f>'2016CV PREV GA00394601000126'!AX117</f>
        <v>0</v>
      </c>
      <c r="AW121" s="48">
        <f>'2016CV PREV GA00394601000126'!AY117</f>
        <v>0</v>
      </c>
      <c r="AX121" s="48">
        <f>'2016CV PREV GA00394601000126'!AZ117</f>
        <v>0</v>
      </c>
      <c r="AY121" s="48">
        <f>'2016CV PREV GA00394601000126'!BA117</f>
        <v>0</v>
      </c>
      <c r="AZ121" s="49">
        <f t="shared" si="57"/>
        <v>0</v>
      </c>
      <c r="BA121" s="48">
        <f>'2016CV PREV GA00394601000126'!BC117</f>
        <v>0</v>
      </c>
      <c r="BB121" s="48">
        <f>'2016CV PREV GA00394601000126'!BD117</f>
        <v>0</v>
      </c>
      <c r="BC121" s="48">
        <f>'2016CV PREV GA00394601000126'!BE117</f>
        <v>0</v>
      </c>
      <c r="BD121" s="48">
        <f>'2016CV PREV GA00394601000126'!BF117</f>
        <v>0</v>
      </c>
      <c r="BE121" s="48">
        <f>'2016CV PREV GA00394601000126'!BG117</f>
        <v>0</v>
      </c>
      <c r="BF121" s="48">
        <f>'2016CV PREV GA00394601000126'!BH117</f>
        <v>0</v>
      </c>
      <c r="BG121" s="48">
        <f>'2016CV PREV GA00394601000126'!BI117</f>
        <v>0</v>
      </c>
      <c r="BH121" s="48">
        <f>'2016CV PREV GA00394601000126'!BJ117</f>
        <v>0</v>
      </c>
      <c r="BI121" s="48">
        <f>'2016CV PREV GA00394601000126'!BK117</f>
        <v>0</v>
      </c>
      <c r="BJ121" s="49">
        <f t="shared" si="58"/>
        <v>0</v>
      </c>
      <c r="BK121" s="49">
        <f t="shared" si="59"/>
        <v>0</v>
      </c>
      <c r="BL121" s="49">
        <f>$BO$9+SUMPRODUCT($D$10:D121,$BK$10:BK121)</f>
        <v>751185355.26557899</v>
      </c>
      <c r="BM121" s="50">
        <f t="shared" si="60"/>
        <v>5.5</v>
      </c>
      <c r="BN121" s="49">
        <f t="shared" si="46"/>
        <v>15746193678.691799</v>
      </c>
      <c r="BO121" s="51">
        <f t="shared" si="61"/>
        <v>302040624200.362</v>
      </c>
      <c r="BP121" s="89">
        <f t="shared" si="47"/>
        <v>0</v>
      </c>
      <c r="BQ121" s="89">
        <f t="shared" si="48"/>
        <v>0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2">
        <f t="shared" si="62"/>
        <v>113</v>
      </c>
      <c r="B122" s="72">
        <f t="shared" si="63"/>
        <v>2128</v>
      </c>
      <c r="C122" s="48">
        <f>'2016CV PREV GA00394601000126'!E118</f>
        <v>5.5</v>
      </c>
      <c r="D122" s="49">
        <f t="shared" si="49"/>
        <v>2.3700000000000001E-3</v>
      </c>
      <c r="E122" s="48">
        <f>'2016CV PREV GA00394601000126'!G118</f>
        <v>0</v>
      </c>
      <c r="F122" s="49">
        <f t="shared" si="50"/>
        <v>0</v>
      </c>
      <c r="G122" s="48">
        <f>'2016CV PREV GA00394601000126'!I118</f>
        <v>0</v>
      </c>
      <c r="H122" s="48">
        <f>'2016CV PREV GA00394601000126'!J118</f>
        <v>0</v>
      </c>
      <c r="I122" s="48">
        <f>'2016CV PREV GA00394601000126'!K118</f>
        <v>0</v>
      </c>
      <c r="J122" s="48">
        <f>'2016CV PREV GA00394601000126'!L118</f>
        <v>0</v>
      </c>
      <c r="K122" s="48">
        <f>'2016CV PREV GA00394601000126'!M118</f>
        <v>0</v>
      </c>
      <c r="L122" s="48">
        <f>'2016CV PREV GA00394601000126'!N118</f>
        <v>0</v>
      </c>
      <c r="M122" s="49">
        <f t="shared" si="51"/>
        <v>0</v>
      </c>
      <c r="N122" s="48">
        <f>'2016CV PREV GA00394601000126'!P118</f>
        <v>0</v>
      </c>
      <c r="O122" s="48">
        <f>'2016CV PREV GA00394601000126'!Q118</f>
        <v>0</v>
      </c>
      <c r="P122" s="48">
        <f>'2016CV PREV GA00394601000126'!R118</f>
        <v>0</v>
      </c>
      <c r="Q122" s="48">
        <f>'2016CV PREV GA00394601000126'!S118</f>
        <v>0</v>
      </c>
      <c r="R122" s="48">
        <f>'2016CV PREV GA00394601000126'!T118</f>
        <v>0</v>
      </c>
      <c r="S122" s="48">
        <f>'2016CV PREV GA00394601000126'!U118</f>
        <v>0</v>
      </c>
      <c r="T122" s="48">
        <f>'2016CV PREV GA00394601000126'!V118</f>
        <v>0</v>
      </c>
      <c r="U122" s="49">
        <f t="shared" si="52"/>
        <v>0</v>
      </c>
      <c r="V122" s="48">
        <f>'2016CV PREV GA00394601000126'!X118</f>
        <v>0</v>
      </c>
      <c r="W122" s="48">
        <f>'2016CV PREV GA00394601000126'!Y118</f>
        <v>0</v>
      </c>
      <c r="X122" s="48">
        <f>'2016CV PREV GA00394601000126'!Z118</f>
        <v>0</v>
      </c>
      <c r="Y122" s="48">
        <f>'2016CV PREV GA00394601000126'!AA118</f>
        <v>0</v>
      </c>
      <c r="Z122" s="48">
        <f>'2016CV PREV GA00394601000126'!AB118</f>
        <v>0</v>
      </c>
      <c r="AA122" s="48">
        <f>'2016CV PREV GA00394601000126'!AC118</f>
        <v>0</v>
      </c>
      <c r="AB122" s="48">
        <f>'2016CV PREV GA00394601000126'!AD118</f>
        <v>0</v>
      </c>
      <c r="AC122" s="49">
        <f t="shared" si="53"/>
        <v>0</v>
      </c>
      <c r="AD122" s="48">
        <f>'2016CV PREV GA00394601000126'!AF118</f>
        <v>0</v>
      </c>
      <c r="AE122" s="48">
        <f>'2016CV PREV GA00394601000126'!AG118</f>
        <v>0</v>
      </c>
      <c r="AF122" s="48">
        <f>'2016CV PREV GA00394601000126'!AH118</f>
        <v>0</v>
      </c>
      <c r="AG122" s="48">
        <f>'2016CV PREV GA00394601000126'!AI118</f>
        <v>0</v>
      </c>
      <c r="AH122" s="49">
        <f t="shared" si="54"/>
        <v>0</v>
      </c>
      <c r="AI122" s="48">
        <f>'2016CV PREV GA00394601000126'!AK118</f>
        <v>0</v>
      </c>
      <c r="AJ122" s="48">
        <f>'2016CV PREV GA00394601000126'!AL118</f>
        <v>0</v>
      </c>
      <c r="AK122" s="48">
        <f>'2016CV PREV GA00394601000126'!AM118</f>
        <v>0</v>
      </c>
      <c r="AL122" s="48">
        <f>'2016CV PREV GA00394601000126'!AN118</f>
        <v>0</v>
      </c>
      <c r="AM122" s="48">
        <f>'2016CV PREV GA00394601000126'!AO118</f>
        <v>0</v>
      </c>
      <c r="AN122" s="48">
        <f>'2016CV PREV GA00394601000126'!AP118</f>
        <v>0</v>
      </c>
      <c r="AO122" s="48">
        <f>'2016CV PREV GA00394601000126'!AQ118</f>
        <v>0</v>
      </c>
      <c r="AP122" s="48">
        <f>'2016CV PREV GA00394601000126'!AR118</f>
        <v>0</v>
      </c>
      <c r="AQ122" s="48">
        <f>'2016CV PREV GA00394601000126'!AS118</f>
        <v>0</v>
      </c>
      <c r="AR122" s="49">
        <f t="shared" si="55"/>
        <v>0</v>
      </c>
      <c r="AS122" s="49">
        <f t="shared" si="56"/>
        <v>0</v>
      </c>
      <c r="AT122" s="48">
        <f>'2016CV PREV GA00394601000126'!AV118</f>
        <v>0</v>
      </c>
      <c r="AU122" s="48">
        <f>'2016CV PREV GA00394601000126'!AW118</f>
        <v>0</v>
      </c>
      <c r="AV122" s="48">
        <f>'2016CV PREV GA00394601000126'!AX118</f>
        <v>0</v>
      </c>
      <c r="AW122" s="48">
        <f>'2016CV PREV GA00394601000126'!AY118</f>
        <v>0</v>
      </c>
      <c r="AX122" s="48">
        <f>'2016CV PREV GA00394601000126'!AZ118</f>
        <v>0</v>
      </c>
      <c r="AY122" s="48">
        <f>'2016CV PREV GA00394601000126'!BA118</f>
        <v>0</v>
      </c>
      <c r="AZ122" s="49">
        <f t="shared" si="57"/>
        <v>0</v>
      </c>
      <c r="BA122" s="48">
        <f>'2016CV PREV GA00394601000126'!BC118</f>
        <v>0</v>
      </c>
      <c r="BB122" s="48">
        <f>'2016CV PREV GA00394601000126'!BD118</f>
        <v>0</v>
      </c>
      <c r="BC122" s="48">
        <f>'2016CV PREV GA00394601000126'!BE118</f>
        <v>0</v>
      </c>
      <c r="BD122" s="48">
        <f>'2016CV PREV GA00394601000126'!BF118</f>
        <v>0</v>
      </c>
      <c r="BE122" s="48">
        <f>'2016CV PREV GA00394601000126'!BG118</f>
        <v>0</v>
      </c>
      <c r="BF122" s="48">
        <f>'2016CV PREV GA00394601000126'!BH118</f>
        <v>0</v>
      </c>
      <c r="BG122" s="48">
        <f>'2016CV PREV GA00394601000126'!BI118</f>
        <v>0</v>
      </c>
      <c r="BH122" s="48">
        <f>'2016CV PREV GA00394601000126'!BJ118</f>
        <v>0</v>
      </c>
      <c r="BI122" s="48">
        <f>'2016CV PREV GA00394601000126'!BK118</f>
        <v>0</v>
      </c>
      <c r="BJ122" s="49">
        <f t="shared" si="58"/>
        <v>0</v>
      </c>
      <c r="BK122" s="49">
        <f t="shared" si="59"/>
        <v>0</v>
      </c>
      <c r="BL122" s="49">
        <f>$BO$9+SUMPRODUCT($D$10:D122,$BK$10:BK122)</f>
        <v>751185355.26557899</v>
      </c>
      <c r="BM122" s="50">
        <f t="shared" si="60"/>
        <v>5.5</v>
      </c>
      <c r="BN122" s="49">
        <f t="shared" si="46"/>
        <v>16612234331.019899</v>
      </c>
      <c r="BO122" s="51">
        <f t="shared" si="61"/>
        <v>318652858531.38202</v>
      </c>
      <c r="BP122" s="89">
        <f t="shared" si="47"/>
        <v>0</v>
      </c>
      <c r="BQ122" s="89">
        <f t="shared" si="48"/>
        <v>0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2">
        <f t="shared" si="62"/>
        <v>114</v>
      </c>
      <c r="B123" s="72">
        <f t="shared" si="63"/>
        <v>2129</v>
      </c>
      <c r="C123" s="48">
        <f>'2016CV PREV GA00394601000126'!E119</f>
        <v>5.5</v>
      </c>
      <c r="D123" s="49">
        <f t="shared" si="49"/>
        <v>2.2499999999999998E-3</v>
      </c>
      <c r="E123" s="48">
        <f>'2016CV PREV GA00394601000126'!G119</f>
        <v>0</v>
      </c>
      <c r="F123" s="49">
        <f t="shared" si="50"/>
        <v>0</v>
      </c>
      <c r="G123" s="48">
        <f>'2016CV PREV GA00394601000126'!I119</f>
        <v>0</v>
      </c>
      <c r="H123" s="48">
        <f>'2016CV PREV GA00394601000126'!J119</f>
        <v>0</v>
      </c>
      <c r="I123" s="48">
        <f>'2016CV PREV GA00394601000126'!K119</f>
        <v>0</v>
      </c>
      <c r="J123" s="48">
        <f>'2016CV PREV GA00394601000126'!L119</f>
        <v>0</v>
      </c>
      <c r="K123" s="48">
        <f>'2016CV PREV GA00394601000126'!M119</f>
        <v>0</v>
      </c>
      <c r="L123" s="48">
        <f>'2016CV PREV GA00394601000126'!N119</f>
        <v>0</v>
      </c>
      <c r="M123" s="49">
        <f t="shared" si="51"/>
        <v>0</v>
      </c>
      <c r="N123" s="48">
        <f>'2016CV PREV GA00394601000126'!P119</f>
        <v>0</v>
      </c>
      <c r="O123" s="48">
        <f>'2016CV PREV GA00394601000126'!Q119</f>
        <v>0</v>
      </c>
      <c r="P123" s="48">
        <f>'2016CV PREV GA00394601000126'!R119</f>
        <v>0</v>
      </c>
      <c r="Q123" s="48">
        <f>'2016CV PREV GA00394601000126'!S119</f>
        <v>0</v>
      </c>
      <c r="R123" s="48">
        <f>'2016CV PREV GA00394601000126'!T119</f>
        <v>0</v>
      </c>
      <c r="S123" s="48">
        <f>'2016CV PREV GA00394601000126'!U119</f>
        <v>0</v>
      </c>
      <c r="T123" s="48">
        <f>'2016CV PREV GA00394601000126'!V119</f>
        <v>0</v>
      </c>
      <c r="U123" s="49">
        <f t="shared" si="52"/>
        <v>0</v>
      </c>
      <c r="V123" s="48">
        <f>'2016CV PREV GA00394601000126'!X119</f>
        <v>0</v>
      </c>
      <c r="W123" s="48">
        <f>'2016CV PREV GA00394601000126'!Y119</f>
        <v>0</v>
      </c>
      <c r="X123" s="48">
        <f>'2016CV PREV GA00394601000126'!Z119</f>
        <v>0</v>
      </c>
      <c r="Y123" s="48">
        <f>'2016CV PREV GA00394601000126'!AA119</f>
        <v>0</v>
      </c>
      <c r="Z123" s="48">
        <f>'2016CV PREV GA00394601000126'!AB119</f>
        <v>0</v>
      </c>
      <c r="AA123" s="48">
        <f>'2016CV PREV GA00394601000126'!AC119</f>
        <v>0</v>
      </c>
      <c r="AB123" s="48">
        <f>'2016CV PREV GA00394601000126'!AD119</f>
        <v>0</v>
      </c>
      <c r="AC123" s="49">
        <f t="shared" si="53"/>
        <v>0</v>
      </c>
      <c r="AD123" s="48">
        <f>'2016CV PREV GA00394601000126'!AF119</f>
        <v>0</v>
      </c>
      <c r="AE123" s="48">
        <f>'2016CV PREV GA00394601000126'!AG119</f>
        <v>0</v>
      </c>
      <c r="AF123" s="48">
        <f>'2016CV PREV GA00394601000126'!AH119</f>
        <v>0</v>
      </c>
      <c r="AG123" s="48">
        <f>'2016CV PREV GA00394601000126'!AI119</f>
        <v>0</v>
      </c>
      <c r="AH123" s="49">
        <f t="shared" si="54"/>
        <v>0</v>
      </c>
      <c r="AI123" s="48">
        <f>'2016CV PREV GA00394601000126'!AK119</f>
        <v>0</v>
      </c>
      <c r="AJ123" s="48">
        <f>'2016CV PREV GA00394601000126'!AL119</f>
        <v>0</v>
      </c>
      <c r="AK123" s="48">
        <f>'2016CV PREV GA00394601000126'!AM119</f>
        <v>0</v>
      </c>
      <c r="AL123" s="48">
        <f>'2016CV PREV GA00394601000126'!AN119</f>
        <v>0</v>
      </c>
      <c r="AM123" s="48">
        <f>'2016CV PREV GA00394601000126'!AO119</f>
        <v>0</v>
      </c>
      <c r="AN123" s="48">
        <f>'2016CV PREV GA00394601000126'!AP119</f>
        <v>0</v>
      </c>
      <c r="AO123" s="48">
        <f>'2016CV PREV GA00394601000126'!AQ119</f>
        <v>0</v>
      </c>
      <c r="AP123" s="48">
        <f>'2016CV PREV GA00394601000126'!AR119</f>
        <v>0</v>
      </c>
      <c r="AQ123" s="48">
        <f>'2016CV PREV GA00394601000126'!AS119</f>
        <v>0</v>
      </c>
      <c r="AR123" s="49">
        <f t="shared" si="55"/>
        <v>0</v>
      </c>
      <c r="AS123" s="49">
        <f t="shared" si="56"/>
        <v>0</v>
      </c>
      <c r="AT123" s="48">
        <f>'2016CV PREV GA00394601000126'!AV119</f>
        <v>0</v>
      </c>
      <c r="AU123" s="48">
        <f>'2016CV PREV GA00394601000126'!AW119</f>
        <v>0</v>
      </c>
      <c r="AV123" s="48">
        <f>'2016CV PREV GA00394601000126'!AX119</f>
        <v>0</v>
      </c>
      <c r="AW123" s="48">
        <f>'2016CV PREV GA00394601000126'!AY119</f>
        <v>0</v>
      </c>
      <c r="AX123" s="48">
        <f>'2016CV PREV GA00394601000126'!AZ119</f>
        <v>0</v>
      </c>
      <c r="AY123" s="48">
        <f>'2016CV PREV GA00394601000126'!BA119</f>
        <v>0</v>
      </c>
      <c r="AZ123" s="49">
        <f t="shared" si="57"/>
        <v>0</v>
      </c>
      <c r="BA123" s="48">
        <f>'2016CV PREV GA00394601000126'!BC119</f>
        <v>0</v>
      </c>
      <c r="BB123" s="48">
        <f>'2016CV PREV GA00394601000126'!BD119</f>
        <v>0</v>
      </c>
      <c r="BC123" s="48">
        <f>'2016CV PREV GA00394601000126'!BE119</f>
        <v>0</v>
      </c>
      <c r="BD123" s="48">
        <f>'2016CV PREV GA00394601000126'!BF119</f>
        <v>0</v>
      </c>
      <c r="BE123" s="48">
        <f>'2016CV PREV GA00394601000126'!BG119</f>
        <v>0</v>
      </c>
      <c r="BF123" s="48">
        <f>'2016CV PREV GA00394601000126'!BH119</f>
        <v>0</v>
      </c>
      <c r="BG123" s="48">
        <f>'2016CV PREV GA00394601000126'!BI119</f>
        <v>0</v>
      </c>
      <c r="BH123" s="48">
        <f>'2016CV PREV GA00394601000126'!BJ119</f>
        <v>0</v>
      </c>
      <c r="BI123" s="48">
        <f>'2016CV PREV GA00394601000126'!BK119</f>
        <v>0</v>
      </c>
      <c r="BJ123" s="49">
        <f t="shared" si="58"/>
        <v>0</v>
      </c>
      <c r="BK123" s="49">
        <f t="shared" si="59"/>
        <v>0</v>
      </c>
      <c r="BL123" s="49">
        <f>$BO$9+SUMPRODUCT($D$10:D123,$BK$10:BK123)</f>
        <v>751185355.26557899</v>
      </c>
      <c r="BM123" s="50">
        <f t="shared" si="60"/>
        <v>5.5</v>
      </c>
      <c r="BN123" s="49">
        <f t="shared" si="46"/>
        <v>17525907219.226002</v>
      </c>
      <c r="BO123" s="51">
        <f t="shared" si="61"/>
        <v>336178765750.60797</v>
      </c>
      <c r="BP123" s="89">
        <f t="shared" si="47"/>
        <v>0</v>
      </c>
      <c r="BQ123" s="89">
        <f t="shared" si="48"/>
        <v>0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2">
        <f t="shared" si="62"/>
        <v>115</v>
      </c>
      <c r="B124" s="72">
        <f t="shared" si="63"/>
        <v>2130</v>
      </c>
      <c r="C124" s="48">
        <f>'2016CV PREV GA00394601000126'!E120</f>
        <v>5.5</v>
      </c>
      <c r="D124" s="49">
        <f t="shared" si="49"/>
        <v>2.1299999999999999E-3</v>
      </c>
      <c r="E124" s="48">
        <f>'2016CV PREV GA00394601000126'!G120</f>
        <v>0</v>
      </c>
      <c r="F124" s="49">
        <f t="shared" si="50"/>
        <v>0</v>
      </c>
      <c r="G124" s="48">
        <f>'2016CV PREV GA00394601000126'!I120</f>
        <v>0</v>
      </c>
      <c r="H124" s="48">
        <f>'2016CV PREV GA00394601000126'!J120</f>
        <v>0</v>
      </c>
      <c r="I124" s="48">
        <f>'2016CV PREV GA00394601000126'!K120</f>
        <v>0</v>
      </c>
      <c r="J124" s="48">
        <f>'2016CV PREV GA00394601000126'!L120</f>
        <v>0</v>
      </c>
      <c r="K124" s="48">
        <f>'2016CV PREV GA00394601000126'!M120</f>
        <v>0</v>
      </c>
      <c r="L124" s="48">
        <f>'2016CV PREV GA00394601000126'!N120</f>
        <v>0</v>
      </c>
      <c r="M124" s="49">
        <f t="shared" si="51"/>
        <v>0</v>
      </c>
      <c r="N124" s="48">
        <f>'2016CV PREV GA00394601000126'!P120</f>
        <v>0</v>
      </c>
      <c r="O124" s="48">
        <f>'2016CV PREV GA00394601000126'!Q120</f>
        <v>0</v>
      </c>
      <c r="P124" s="48">
        <f>'2016CV PREV GA00394601000126'!R120</f>
        <v>0</v>
      </c>
      <c r="Q124" s="48">
        <f>'2016CV PREV GA00394601000126'!S120</f>
        <v>0</v>
      </c>
      <c r="R124" s="48">
        <f>'2016CV PREV GA00394601000126'!T120</f>
        <v>0</v>
      </c>
      <c r="S124" s="48">
        <f>'2016CV PREV GA00394601000126'!U120</f>
        <v>0</v>
      </c>
      <c r="T124" s="48">
        <f>'2016CV PREV GA00394601000126'!V120</f>
        <v>0</v>
      </c>
      <c r="U124" s="49">
        <f t="shared" si="52"/>
        <v>0</v>
      </c>
      <c r="V124" s="48">
        <f>'2016CV PREV GA00394601000126'!X120</f>
        <v>0</v>
      </c>
      <c r="W124" s="48">
        <f>'2016CV PREV GA00394601000126'!Y120</f>
        <v>0</v>
      </c>
      <c r="X124" s="48">
        <f>'2016CV PREV GA00394601000126'!Z120</f>
        <v>0</v>
      </c>
      <c r="Y124" s="48">
        <f>'2016CV PREV GA00394601000126'!AA120</f>
        <v>0</v>
      </c>
      <c r="Z124" s="48">
        <f>'2016CV PREV GA00394601000126'!AB120</f>
        <v>0</v>
      </c>
      <c r="AA124" s="48">
        <f>'2016CV PREV GA00394601000126'!AC120</f>
        <v>0</v>
      </c>
      <c r="AB124" s="48">
        <f>'2016CV PREV GA00394601000126'!AD120</f>
        <v>0</v>
      </c>
      <c r="AC124" s="49">
        <f t="shared" si="53"/>
        <v>0</v>
      </c>
      <c r="AD124" s="48">
        <f>'2016CV PREV GA00394601000126'!AF120</f>
        <v>0</v>
      </c>
      <c r="AE124" s="48">
        <f>'2016CV PREV GA00394601000126'!AG120</f>
        <v>0</v>
      </c>
      <c r="AF124" s="48">
        <f>'2016CV PREV GA00394601000126'!AH120</f>
        <v>0</v>
      </c>
      <c r="AG124" s="48">
        <f>'2016CV PREV GA00394601000126'!AI120</f>
        <v>0</v>
      </c>
      <c r="AH124" s="49">
        <f t="shared" si="54"/>
        <v>0</v>
      </c>
      <c r="AI124" s="48">
        <f>'2016CV PREV GA00394601000126'!AK120</f>
        <v>0</v>
      </c>
      <c r="AJ124" s="48">
        <f>'2016CV PREV GA00394601000126'!AL120</f>
        <v>0</v>
      </c>
      <c r="AK124" s="48">
        <f>'2016CV PREV GA00394601000126'!AM120</f>
        <v>0</v>
      </c>
      <c r="AL124" s="48">
        <f>'2016CV PREV GA00394601000126'!AN120</f>
        <v>0</v>
      </c>
      <c r="AM124" s="48">
        <f>'2016CV PREV GA00394601000126'!AO120</f>
        <v>0</v>
      </c>
      <c r="AN124" s="48">
        <f>'2016CV PREV GA00394601000126'!AP120</f>
        <v>0</v>
      </c>
      <c r="AO124" s="48">
        <f>'2016CV PREV GA00394601000126'!AQ120</f>
        <v>0</v>
      </c>
      <c r="AP124" s="48">
        <f>'2016CV PREV GA00394601000126'!AR120</f>
        <v>0</v>
      </c>
      <c r="AQ124" s="48">
        <f>'2016CV PREV GA00394601000126'!AS120</f>
        <v>0</v>
      </c>
      <c r="AR124" s="49">
        <f t="shared" si="55"/>
        <v>0</v>
      </c>
      <c r="AS124" s="49">
        <f t="shared" si="56"/>
        <v>0</v>
      </c>
      <c r="AT124" s="48">
        <f>'2016CV PREV GA00394601000126'!AV120</f>
        <v>0</v>
      </c>
      <c r="AU124" s="48">
        <f>'2016CV PREV GA00394601000126'!AW120</f>
        <v>0</v>
      </c>
      <c r="AV124" s="48">
        <f>'2016CV PREV GA00394601000126'!AX120</f>
        <v>0</v>
      </c>
      <c r="AW124" s="48">
        <f>'2016CV PREV GA00394601000126'!AY120</f>
        <v>0</v>
      </c>
      <c r="AX124" s="48">
        <f>'2016CV PREV GA00394601000126'!AZ120</f>
        <v>0</v>
      </c>
      <c r="AY124" s="48">
        <f>'2016CV PREV GA00394601000126'!BA120</f>
        <v>0</v>
      </c>
      <c r="AZ124" s="49">
        <f t="shared" si="57"/>
        <v>0</v>
      </c>
      <c r="BA124" s="48">
        <f>'2016CV PREV GA00394601000126'!BC120</f>
        <v>0</v>
      </c>
      <c r="BB124" s="48">
        <f>'2016CV PREV GA00394601000126'!BD120</f>
        <v>0</v>
      </c>
      <c r="BC124" s="48">
        <f>'2016CV PREV GA00394601000126'!BE120</f>
        <v>0</v>
      </c>
      <c r="BD124" s="48">
        <f>'2016CV PREV GA00394601000126'!BF120</f>
        <v>0</v>
      </c>
      <c r="BE124" s="48">
        <f>'2016CV PREV GA00394601000126'!BG120</f>
        <v>0</v>
      </c>
      <c r="BF124" s="48">
        <f>'2016CV PREV GA00394601000126'!BH120</f>
        <v>0</v>
      </c>
      <c r="BG124" s="48">
        <f>'2016CV PREV GA00394601000126'!BI120</f>
        <v>0</v>
      </c>
      <c r="BH124" s="48">
        <f>'2016CV PREV GA00394601000126'!BJ120</f>
        <v>0</v>
      </c>
      <c r="BI124" s="48">
        <f>'2016CV PREV GA00394601000126'!BK120</f>
        <v>0</v>
      </c>
      <c r="BJ124" s="49">
        <f t="shared" si="58"/>
        <v>0</v>
      </c>
      <c r="BK124" s="49">
        <f t="shared" si="59"/>
        <v>0</v>
      </c>
      <c r="BL124" s="49">
        <f>$BO$9+SUMPRODUCT($D$10:D124,$BK$10:BK124)</f>
        <v>751185355.26557899</v>
      </c>
      <c r="BM124" s="50">
        <f t="shared" si="60"/>
        <v>5.5</v>
      </c>
      <c r="BN124" s="49">
        <f t="shared" si="46"/>
        <v>18489832116.283401</v>
      </c>
      <c r="BO124" s="51">
        <f t="shared" si="61"/>
        <v>354668597866.89099</v>
      </c>
      <c r="BP124" s="89">
        <f t="shared" si="47"/>
        <v>0</v>
      </c>
      <c r="BQ124" s="89">
        <f t="shared" si="48"/>
        <v>0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2">
        <f t="shared" si="62"/>
        <v>116</v>
      </c>
      <c r="B125" s="72">
        <f t="shared" si="63"/>
        <v>2131</v>
      </c>
      <c r="C125" s="48">
        <f>'2016CV PREV GA00394601000126'!E121</f>
        <v>5.5</v>
      </c>
      <c r="D125" s="49">
        <f t="shared" si="49"/>
        <v>2.0200000000000001E-3</v>
      </c>
      <c r="E125" s="48">
        <f>'2016CV PREV GA00394601000126'!G121</f>
        <v>0</v>
      </c>
      <c r="F125" s="49">
        <f t="shared" si="50"/>
        <v>0</v>
      </c>
      <c r="G125" s="48">
        <f>'2016CV PREV GA00394601000126'!I121</f>
        <v>0</v>
      </c>
      <c r="H125" s="48">
        <f>'2016CV PREV GA00394601000126'!J121</f>
        <v>0</v>
      </c>
      <c r="I125" s="48">
        <f>'2016CV PREV GA00394601000126'!K121</f>
        <v>0</v>
      </c>
      <c r="J125" s="48">
        <f>'2016CV PREV GA00394601000126'!L121</f>
        <v>0</v>
      </c>
      <c r="K125" s="48">
        <f>'2016CV PREV GA00394601000126'!M121</f>
        <v>0</v>
      </c>
      <c r="L125" s="48">
        <f>'2016CV PREV GA00394601000126'!N121</f>
        <v>0</v>
      </c>
      <c r="M125" s="49">
        <f t="shared" si="51"/>
        <v>0</v>
      </c>
      <c r="N125" s="48">
        <f>'2016CV PREV GA00394601000126'!P121</f>
        <v>0</v>
      </c>
      <c r="O125" s="48">
        <f>'2016CV PREV GA00394601000126'!Q121</f>
        <v>0</v>
      </c>
      <c r="P125" s="48">
        <f>'2016CV PREV GA00394601000126'!R121</f>
        <v>0</v>
      </c>
      <c r="Q125" s="48">
        <f>'2016CV PREV GA00394601000126'!S121</f>
        <v>0</v>
      </c>
      <c r="R125" s="48">
        <f>'2016CV PREV GA00394601000126'!T121</f>
        <v>0</v>
      </c>
      <c r="S125" s="48">
        <f>'2016CV PREV GA00394601000126'!U121</f>
        <v>0</v>
      </c>
      <c r="T125" s="48">
        <f>'2016CV PREV GA00394601000126'!V121</f>
        <v>0</v>
      </c>
      <c r="U125" s="49">
        <f t="shared" si="52"/>
        <v>0</v>
      </c>
      <c r="V125" s="48">
        <f>'2016CV PREV GA00394601000126'!X121</f>
        <v>0</v>
      </c>
      <c r="W125" s="48">
        <f>'2016CV PREV GA00394601000126'!Y121</f>
        <v>0</v>
      </c>
      <c r="X125" s="48">
        <f>'2016CV PREV GA00394601000126'!Z121</f>
        <v>0</v>
      </c>
      <c r="Y125" s="48">
        <f>'2016CV PREV GA00394601000126'!AA121</f>
        <v>0</v>
      </c>
      <c r="Z125" s="48">
        <f>'2016CV PREV GA00394601000126'!AB121</f>
        <v>0</v>
      </c>
      <c r="AA125" s="48">
        <f>'2016CV PREV GA00394601000126'!AC121</f>
        <v>0</v>
      </c>
      <c r="AB125" s="48">
        <f>'2016CV PREV GA00394601000126'!AD121</f>
        <v>0</v>
      </c>
      <c r="AC125" s="49">
        <f t="shared" si="53"/>
        <v>0</v>
      </c>
      <c r="AD125" s="48">
        <f>'2016CV PREV GA00394601000126'!AF121</f>
        <v>0</v>
      </c>
      <c r="AE125" s="48">
        <f>'2016CV PREV GA00394601000126'!AG121</f>
        <v>0</v>
      </c>
      <c r="AF125" s="48">
        <f>'2016CV PREV GA00394601000126'!AH121</f>
        <v>0</v>
      </c>
      <c r="AG125" s="48">
        <f>'2016CV PREV GA00394601000126'!AI121</f>
        <v>0</v>
      </c>
      <c r="AH125" s="49">
        <f t="shared" si="54"/>
        <v>0</v>
      </c>
      <c r="AI125" s="48">
        <f>'2016CV PREV GA00394601000126'!AK121</f>
        <v>0</v>
      </c>
      <c r="AJ125" s="48">
        <f>'2016CV PREV GA00394601000126'!AL121</f>
        <v>0</v>
      </c>
      <c r="AK125" s="48">
        <f>'2016CV PREV GA00394601000126'!AM121</f>
        <v>0</v>
      </c>
      <c r="AL125" s="48">
        <f>'2016CV PREV GA00394601000126'!AN121</f>
        <v>0</v>
      </c>
      <c r="AM125" s="48">
        <f>'2016CV PREV GA00394601000126'!AO121</f>
        <v>0</v>
      </c>
      <c r="AN125" s="48">
        <f>'2016CV PREV GA00394601000126'!AP121</f>
        <v>0</v>
      </c>
      <c r="AO125" s="48">
        <f>'2016CV PREV GA00394601000126'!AQ121</f>
        <v>0</v>
      </c>
      <c r="AP125" s="48">
        <f>'2016CV PREV GA00394601000126'!AR121</f>
        <v>0</v>
      </c>
      <c r="AQ125" s="48">
        <f>'2016CV PREV GA00394601000126'!AS121</f>
        <v>0</v>
      </c>
      <c r="AR125" s="49">
        <f t="shared" si="55"/>
        <v>0</v>
      </c>
      <c r="AS125" s="49">
        <f t="shared" si="56"/>
        <v>0</v>
      </c>
      <c r="AT125" s="48">
        <f>'2016CV PREV GA00394601000126'!AV121</f>
        <v>0</v>
      </c>
      <c r="AU125" s="48">
        <f>'2016CV PREV GA00394601000126'!AW121</f>
        <v>0</v>
      </c>
      <c r="AV125" s="48">
        <f>'2016CV PREV GA00394601000126'!AX121</f>
        <v>0</v>
      </c>
      <c r="AW125" s="48">
        <f>'2016CV PREV GA00394601000126'!AY121</f>
        <v>0</v>
      </c>
      <c r="AX125" s="48">
        <f>'2016CV PREV GA00394601000126'!AZ121</f>
        <v>0</v>
      </c>
      <c r="AY125" s="48">
        <f>'2016CV PREV GA00394601000126'!BA121</f>
        <v>0</v>
      </c>
      <c r="AZ125" s="49">
        <f t="shared" si="57"/>
        <v>0</v>
      </c>
      <c r="BA125" s="48">
        <f>'2016CV PREV GA00394601000126'!BC121</f>
        <v>0</v>
      </c>
      <c r="BB125" s="48">
        <f>'2016CV PREV GA00394601000126'!BD121</f>
        <v>0</v>
      </c>
      <c r="BC125" s="48">
        <f>'2016CV PREV GA00394601000126'!BE121</f>
        <v>0</v>
      </c>
      <c r="BD125" s="48">
        <f>'2016CV PREV GA00394601000126'!BF121</f>
        <v>0</v>
      </c>
      <c r="BE125" s="48">
        <f>'2016CV PREV GA00394601000126'!BG121</f>
        <v>0</v>
      </c>
      <c r="BF125" s="48">
        <f>'2016CV PREV GA00394601000126'!BH121</f>
        <v>0</v>
      </c>
      <c r="BG125" s="48">
        <f>'2016CV PREV GA00394601000126'!BI121</f>
        <v>0</v>
      </c>
      <c r="BH125" s="48">
        <f>'2016CV PREV GA00394601000126'!BJ121</f>
        <v>0</v>
      </c>
      <c r="BI125" s="48">
        <f>'2016CV PREV GA00394601000126'!BK121</f>
        <v>0</v>
      </c>
      <c r="BJ125" s="49">
        <f t="shared" si="58"/>
        <v>0</v>
      </c>
      <c r="BK125" s="49">
        <f t="shared" si="59"/>
        <v>0</v>
      </c>
      <c r="BL125" s="49">
        <f>$BO$9+SUMPRODUCT($D$10:D125,$BK$10:BK125)</f>
        <v>751185355.26557899</v>
      </c>
      <c r="BM125" s="50">
        <f t="shared" si="60"/>
        <v>5.5</v>
      </c>
      <c r="BN125" s="49">
        <f t="shared" si="46"/>
        <v>19506772882.679001</v>
      </c>
      <c r="BO125" s="51">
        <f t="shared" si="61"/>
        <v>374175370749.57001</v>
      </c>
      <c r="BP125" s="89">
        <f t="shared" si="47"/>
        <v>0</v>
      </c>
      <c r="BQ125" s="89">
        <f t="shared" si="48"/>
        <v>0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2">
        <f t="shared" si="62"/>
        <v>117</v>
      </c>
      <c r="B126" s="72">
        <f t="shared" si="63"/>
        <v>2132</v>
      </c>
      <c r="C126" s="48">
        <f>'2016CV PREV GA00394601000126'!E122</f>
        <v>5.5</v>
      </c>
      <c r="D126" s="49">
        <f t="shared" si="49"/>
        <v>1.91E-3</v>
      </c>
      <c r="E126" s="48">
        <f>'2016CV PREV GA00394601000126'!G122</f>
        <v>0</v>
      </c>
      <c r="F126" s="49">
        <f t="shared" si="50"/>
        <v>0</v>
      </c>
      <c r="G126" s="48">
        <f>'2016CV PREV GA00394601000126'!I122</f>
        <v>0</v>
      </c>
      <c r="H126" s="48">
        <f>'2016CV PREV GA00394601000126'!J122</f>
        <v>0</v>
      </c>
      <c r="I126" s="48">
        <f>'2016CV PREV GA00394601000126'!K122</f>
        <v>0</v>
      </c>
      <c r="J126" s="48">
        <f>'2016CV PREV GA00394601000126'!L122</f>
        <v>0</v>
      </c>
      <c r="K126" s="48">
        <f>'2016CV PREV GA00394601000126'!M122</f>
        <v>0</v>
      </c>
      <c r="L126" s="48">
        <f>'2016CV PREV GA00394601000126'!N122</f>
        <v>0</v>
      </c>
      <c r="M126" s="49">
        <f t="shared" si="51"/>
        <v>0</v>
      </c>
      <c r="N126" s="48">
        <f>'2016CV PREV GA00394601000126'!P122</f>
        <v>0</v>
      </c>
      <c r="O126" s="48">
        <f>'2016CV PREV GA00394601000126'!Q122</f>
        <v>0</v>
      </c>
      <c r="P126" s="48">
        <f>'2016CV PREV GA00394601000126'!R122</f>
        <v>0</v>
      </c>
      <c r="Q126" s="48">
        <f>'2016CV PREV GA00394601000126'!S122</f>
        <v>0</v>
      </c>
      <c r="R126" s="48">
        <f>'2016CV PREV GA00394601000126'!T122</f>
        <v>0</v>
      </c>
      <c r="S126" s="48">
        <f>'2016CV PREV GA00394601000126'!U122</f>
        <v>0</v>
      </c>
      <c r="T126" s="48">
        <f>'2016CV PREV GA00394601000126'!V122</f>
        <v>0</v>
      </c>
      <c r="U126" s="49">
        <f t="shared" si="52"/>
        <v>0</v>
      </c>
      <c r="V126" s="48">
        <f>'2016CV PREV GA00394601000126'!X122</f>
        <v>0</v>
      </c>
      <c r="W126" s="48">
        <f>'2016CV PREV GA00394601000126'!Y122</f>
        <v>0</v>
      </c>
      <c r="X126" s="48">
        <f>'2016CV PREV GA00394601000126'!Z122</f>
        <v>0</v>
      </c>
      <c r="Y126" s="48">
        <f>'2016CV PREV GA00394601000126'!AA122</f>
        <v>0</v>
      </c>
      <c r="Z126" s="48">
        <f>'2016CV PREV GA00394601000126'!AB122</f>
        <v>0</v>
      </c>
      <c r="AA126" s="48">
        <f>'2016CV PREV GA00394601000126'!AC122</f>
        <v>0</v>
      </c>
      <c r="AB126" s="48">
        <f>'2016CV PREV GA00394601000126'!AD122</f>
        <v>0</v>
      </c>
      <c r="AC126" s="49">
        <f t="shared" si="53"/>
        <v>0</v>
      </c>
      <c r="AD126" s="48">
        <f>'2016CV PREV GA00394601000126'!AF122</f>
        <v>0</v>
      </c>
      <c r="AE126" s="48">
        <f>'2016CV PREV GA00394601000126'!AG122</f>
        <v>0</v>
      </c>
      <c r="AF126" s="48">
        <f>'2016CV PREV GA00394601000126'!AH122</f>
        <v>0</v>
      </c>
      <c r="AG126" s="48">
        <f>'2016CV PREV GA00394601000126'!AI122</f>
        <v>0</v>
      </c>
      <c r="AH126" s="49">
        <f t="shared" si="54"/>
        <v>0</v>
      </c>
      <c r="AI126" s="48">
        <f>'2016CV PREV GA00394601000126'!AK122</f>
        <v>0</v>
      </c>
      <c r="AJ126" s="48">
        <f>'2016CV PREV GA00394601000126'!AL122</f>
        <v>0</v>
      </c>
      <c r="AK126" s="48">
        <f>'2016CV PREV GA00394601000126'!AM122</f>
        <v>0</v>
      </c>
      <c r="AL126" s="48">
        <f>'2016CV PREV GA00394601000126'!AN122</f>
        <v>0</v>
      </c>
      <c r="AM126" s="48">
        <f>'2016CV PREV GA00394601000126'!AO122</f>
        <v>0</v>
      </c>
      <c r="AN126" s="48">
        <f>'2016CV PREV GA00394601000126'!AP122</f>
        <v>0</v>
      </c>
      <c r="AO126" s="48">
        <f>'2016CV PREV GA00394601000126'!AQ122</f>
        <v>0</v>
      </c>
      <c r="AP126" s="48">
        <f>'2016CV PREV GA00394601000126'!AR122</f>
        <v>0</v>
      </c>
      <c r="AQ126" s="48">
        <f>'2016CV PREV GA00394601000126'!AS122</f>
        <v>0</v>
      </c>
      <c r="AR126" s="49">
        <f t="shared" si="55"/>
        <v>0</v>
      </c>
      <c r="AS126" s="49">
        <f t="shared" si="56"/>
        <v>0</v>
      </c>
      <c r="AT126" s="48">
        <f>'2016CV PREV GA00394601000126'!AV122</f>
        <v>0</v>
      </c>
      <c r="AU126" s="48">
        <f>'2016CV PREV GA00394601000126'!AW122</f>
        <v>0</v>
      </c>
      <c r="AV126" s="48">
        <f>'2016CV PREV GA00394601000126'!AX122</f>
        <v>0</v>
      </c>
      <c r="AW126" s="48">
        <f>'2016CV PREV GA00394601000126'!AY122</f>
        <v>0</v>
      </c>
      <c r="AX126" s="48">
        <f>'2016CV PREV GA00394601000126'!AZ122</f>
        <v>0</v>
      </c>
      <c r="AY126" s="48">
        <f>'2016CV PREV GA00394601000126'!BA122</f>
        <v>0</v>
      </c>
      <c r="AZ126" s="49">
        <f t="shared" si="57"/>
        <v>0</v>
      </c>
      <c r="BA126" s="48">
        <f>'2016CV PREV GA00394601000126'!BC122</f>
        <v>0</v>
      </c>
      <c r="BB126" s="48">
        <f>'2016CV PREV GA00394601000126'!BD122</f>
        <v>0</v>
      </c>
      <c r="BC126" s="48">
        <f>'2016CV PREV GA00394601000126'!BE122</f>
        <v>0</v>
      </c>
      <c r="BD126" s="48">
        <f>'2016CV PREV GA00394601000126'!BF122</f>
        <v>0</v>
      </c>
      <c r="BE126" s="48">
        <f>'2016CV PREV GA00394601000126'!BG122</f>
        <v>0</v>
      </c>
      <c r="BF126" s="48">
        <f>'2016CV PREV GA00394601000126'!BH122</f>
        <v>0</v>
      </c>
      <c r="BG126" s="48">
        <f>'2016CV PREV GA00394601000126'!BI122</f>
        <v>0</v>
      </c>
      <c r="BH126" s="48">
        <f>'2016CV PREV GA00394601000126'!BJ122</f>
        <v>0</v>
      </c>
      <c r="BI126" s="48">
        <f>'2016CV PREV GA00394601000126'!BK122</f>
        <v>0</v>
      </c>
      <c r="BJ126" s="49">
        <f t="shared" si="58"/>
        <v>0</v>
      </c>
      <c r="BK126" s="49">
        <f t="shared" si="59"/>
        <v>0</v>
      </c>
      <c r="BL126" s="49">
        <f>$BO$9+SUMPRODUCT($D$10:D126,$BK$10:BK126)</f>
        <v>751185355.26557899</v>
      </c>
      <c r="BM126" s="50">
        <f t="shared" si="60"/>
        <v>5.5</v>
      </c>
      <c r="BN126" s="49">
        <f t="shared" si="46"/>
        <v>20579645391.226299</v>
      </c>
      <c r="BO126" s="51">
        <f t="shared" si="61"/>
        <v>394755016140.79602</v>
      </c>
      <c r="BP126" s="89">
        <f t="shared" si="47"/>
        <v>0</v>
      </c>
      <c r="BQ126" s="89">
        <f t="shared" si="48"/>
        <v>0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2">
        <f t="shared" si="62"/>
        <v>118</v>
      </c>
      <c r="B127" s="72">
        <f t="shared" si="63"/>
        <v>2133</v>
      </c>
      <c r="C127" s="48">
        <f>'2016CV PREV GA00394601000126'!E123</f>
        <v>5.5</v>
      </c>
      <c r="D127" s="49">
        <f t="shared" si="49"/>
        <v>1.81E-3</v>
      </c>
      <c r="E127" s="48">
        <f>'2016CV PREV GA00394601000126'!G123</f>
        <v>0</v>
      </c>
      <c r="F127" s="49">
        <f t="shared" si="50"/>
        <v>0</v>
      </c>
      <c r="G127" s="48">
        <f>'2016CV PREV GA00394601000126'!I123</f>
        <v>0</v>
      </c>
      <c r="H127" s="48">
        <f>'2016CV PREV GA00394601000126'!J123</f>
        <v>0</v>
      </c>
      <c r="I127" s="48">
        <f>'2016CV PREV GA00394601000126'!K123</f>
        <v>0</v>
      </c>
      <c r="J127" s="48">
        <f>'2016CV PREV GA00394601000126'!L123</f>
        <v>0</v>
      </c>
      <c r="K127" s="48">
        <f>'2016CV PREV GA00394601000126'!M123</f>
        <v>0</v>
      </c>
      <c r="L127" s="48">
        <f>'2016CV PREV GA00394601000126'!N123</f>
        <v>0</v>
      </c>
      <c r="M127" s="49">
        <f t="shared" si="51"/>
        <v>0</v>
      </c>
      <c r="N127" s="48">
        <f>'2016CV PREV GA00394601000126'!P123</f>
        <v>0</v>
      </c>
      <c r="O127" s="48">
        <f>'2016CV PREV GA00394601000126'!Q123</f>
        <v>0</v>
      </c>
      <c r="P127" s="48">
        <f>'2016CV PREV GA00394601000126'!R123</f>
        <v>0</v>
      </c>
      <c r="Q127" s="48">
        <f>'2016CV PREV GA00394601000126'!S123</f>
        <v>0</v>
      </c>
      <c r="R127" s="48">
        <f>'2016CV PREV GA00394601000126'!T123</f>
        <v>0</v>
      </c>
      <c r="S127" s="48">
        <f>'2016CV PREV GA00394601000126'!U123</f>
        <v>0</v>
      </c>
      <c r="T127" s="48">
        <f>'2016CV PREV GA00394601000126'!V123</f>
        <v>0</v>
      </c>
      <c r="U127" s="49">
        <f t="shared" si="52"/>
        <v>0</v>
      </c>
      <c r="V127" s="48">
        <f>'2016CV PREV GA00394601000126'!X123</f>
        <v>0</v>
      </c>
      <c r="W127" s="48">
        <f>'2016CV PREV GA00394601000126'!Y123</f>
        <v>0</v>
      </c>
      <c r="X127" s="48">
        <f>'2016CV PREV GA00394601000126'!Z123</f>
        <v>0</v>
      </c>
      <c r="Y127" s="48">
        <f>'2016CV PREV GA00394601000126'!AA123</f>
        <v>0</v>
      </c>
      <c r="Z127" s="48">
        <f>'2016CV PREV GA00394601000126'!AB123</f>
        <v>0</v>
      </c>
      <c r="AA127" s="48">
        <f>'2016CV PREV GA00394601000126'!AC123</f>
        <v>0</v>
      </c>
      <c r="AB127" s="48">
        <f>'2016CV PREV GA00394601000126'!AD123</f>
        <v>0</v>
      </c>
      <c r="AC127" s="49">
        <f t="shared" si="53"/>
        <v>0</v>
      </c>
      <c r="AD127" s="48">
        <f>'2016CV PREV GA00394601000126'!AF123</f>
        <v>0</v>
      </c>
      <c r="AE127" s="48">
        <f>'2016CV PREV GA00394601000126'!AG123</f>
        <v>0</v>
      </c>
      <c r="AF127" s="48">
        <f>'2016CV PREV GA00394601000126'!AH123</f>
        <v>0</v>
      </c>
      <c r="AG127" s="48">
        <f>'2016CV PREV GA00394601000126'!AI123</f>
        <v>0</v>
      </c>
      <c r="AH127" s="49">
        <f t="shared" si="54"/>
        <v>0</v>
      </c>
      <c r="AI127" s="48">
        <f>'2016CV PREV GA00394601000126'!AK123</f>
        <v>0</v>
      </c>
      <c r="AJ127" s="48">
        <f>'2016CV PREV GA00394601000126'!AL123</f>
        <v>0</v>
      </c>
      <c r="AK127" s="48">
        <f>'2016CV PREV GA00394601000126'!AM123</f>
        <v>0</v>
      </c>
      <c r="AL127" s="48">
        <f>'2016CV PREV GA00394601000126'!AN123</f>
        <v>0</v>
      </c>
      <c r="AM127" s="48">
        <f>'2016CV PREV GA00394601000126'!AO123</f>
        <v>0</v>
      </c>
      <c r="AN127" s="48">
        <f>'2016CV PREV GA00394601000126'!AP123</f>
        <v>0</v>
      </c>
      <c r="AO127" s="48">
        <f>'2016CV PREV GA00394601000126'!AQ123</f>
        <v>0</v>
      </c>
      <c r="AP127" s="48">
        <f>'2016CV PREV GA00394601000126'!AR123</f>
        <v>0</v>
      </c>
      <c r="AQ127" s="48">
        <f>'2016CV PREV GA00394601000126'!AS123</f>
        <v>0</v>
      </c>
      <c r="AR127" s="49">
        <f t="shared" si="55"/>
        <v>0</v>
      </c>
      <c r="AS127" s="49">
        <f t="shared" si="56"/>
        <v>0</v>
      </c>
      <c r="AT127" s="48">
        <f>'2016CV PREV GA00394601000126'!AV123</f>
        <v>0</v>
      </c>
      <c r="AU127" s="48">
        <f>'2016CV PREV GA00394601000126'!AW123</f>
        <v>0</v>
      </c>
      <c r="AV127" s="48">
        <f>'2016CV PREV GA00394601000126'!AX123</f>
        <v>0</v>
      </c>
      <c r="AW127" s="48">
        <f>'2016CV PREV GA00394601000126'!AY123</f>
        <v>0</v>
      </c>
      <c r="AX127" s="48">
        <f>'2016CV PREV GA00394601000126'!AZ123</f>
        <v>0</v>
      </c>
      <c r="AY127" s="48">
        <f>'2016CV PREV GA00394601000126'!BA123</f>
        <v>0</v>
      </c>
      <c r="AZ127" s="49">
        <f t="shared" si="57"/>
        <v>0</v>
      </c>
      <c r="BA127" s="48">
        <f>'2016CV PREV GA00394601000126'!BC123</f>
        <v>0</v>
      </c>
      <c r="BB127" s="48">
        <f>'2016CV PREV GA00394601000126'!BD123</f>
        <v>0</v>
      </c>
      <c r="BC127" s="48">
        <f>'2016CV PREV GA00394601000126'!BE123</f>
        <v>0</v>
      </c>
      <c r="BD127" s="48">
        <f>'2016CV PREV GA00394601000126'!BF123</f>
        <v>0</v>
      </c>
      <c r="BE127" s="48">
        <f>'2016CV PREV GA00394601000126'!BG123</f>
        <v>0</v>
      </c>
      <c r="BF127" s="48">
        <f>'2016CV PREV GA00394601000126'!BH123</f>
        <v>0</v>
      </c>
      <c r="BG127" s="48">
        <f>'2016CV PREV GA00394601000126'!BI123</f>
        <v>0</v>
      </c>
      <c r="BH127" s="48">
        <f>'2016CV PREV GA00394601000126'!BJ123</f>
        <v>0</v>
      </c>
      <c r="BI127" s="48">
        <f>'2016CV PREV GA00394601000126'!BK123</f>
        <v>0</v>
      </c>
      <c r="BJ127" s="49">
        <f t="shared" si="58"/>
        <v>0</v>
      </c>
      <c r="BK127" s="49">
        <f t="shared" si="59"/>
        <v>0</v>
      </c>
      <c r="BL127" s="49">
        <f>$BO$9+SUMPRODUCT($D$10:D127,$BK$10:BK127)</f>
        <v>751185355.26557899</v>
      </c>
      <c r="BM127" s="50">
        <f t="shared" si="60"/>
        <v>5.5</v>
      </c>
      <c r="BN127" s="49">
        <f t="shared" si="46"/>
        <v>21711525887.743801</v>
      </c>
      <c r="BO127" s="51">
        <f t="shared" si="61"/>
        <v>416466542028.53998</v>
      </c>
      <c r="BP127" s="89">
        <f t="shared" si="47"/>
        <v>0</v>
      </c>
      <c r="BQ127" s="89">
        <f t="shared" si="48"/>
        <v>0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2">
        <f t="shared" si="62"/>
        <v>119</v>
      </c>
      <c r="B128" s="72">
        <f t="shared" si="63"/>
        <v>2134</v>
      </c>
      <c r="C128" s="48">
        <f>'2016CV PREV GA00394601000126'!E124</f>
        <v>5.5</v>
      </c>
      <c r="D128" s="49">
        <f t="shared" si="49"/>
        <v>1.72E-3</v>
      </c>
      <c r="E128" s="48">
        <f>'2016CV PREV GA00394601000126'!G124</f>
        <v>0</v>
      </c>
      <c r="F128" s="49">
        <f t="shared" si="50"/>
        <v>0</v>
      </c>
      <c r="G128" s="48">
        <f>'2016CV PREV GA00394601000126'!I124</f>
        <v>0</v>
      </c>
      <c r="H128" s="48">
        <f>'2016CV PREV GA00394601000126'!J124</f>
        <v>0</v>
      </c>
      <c r="I128" s="48">
        <f>'2016CV PREV GA00394601000126'!K124</f>
        <v>0</v>
      </c>
      <c r="J128" s="48">
        <f>'2016CV PREV GA00394601000126'!L124</f>
        <v>0</v>
      </c>
      <c r="K128" s="48">
        <f>'2016CV PREV GA00394601000126'!M124</f>
        <v>0</v>
      </c>
      <c r="L128" s="48">
        <f>'2016CV PREV GA00394601000126'!N124</f>
        <v>0</v>
      </c>
      <c r="M128" s="49">
        <f t="shared" si="51"/>
        <v>0</v>
      </c>
      <c r="N128" s="48">
        <f>'2016CV PREV GA00394601000126'!P124</f>
        <v>0</v>
      </c>
      <c r="O128" s="48">
        <f>'2016CV PREV GA00394601000126'!Q124</f>
        <v>0</v>
      </c>
      <c r="P128" s="48">
        <f>'2016CV PREV GA00394601000126'!R124</f>
        <v>0</v>
      </c>
      <c r="Q128" s="48">
        <f>'2016CV PREV GA00394601000126'!S124</f>
        <v>0</v>
      </c>
      <c r="R128" s="48">
        <f>'2016CV PREV GA00394601000126'!T124</f>
        <v>0</v>
      </c>
      <c r="S128" s="48">
        <f>'2016CV PREV GA00394601000126'!U124</f>
        <v>0</v>
      </c>
      <c r="T128" s="48">
        <f>'2016CV PREV GA00394601000126'!V124</f>
        <v>0</v>
      </c>
      <c r="U128" s="49">
        <f t="shared" si="52"/>
        <v>0</v>
      </c>
      <c r="V128" s="48">
        <f>'2016CV PREV GA00394601000126'!X124</f>
        <v>0</v>
      </c>
      <c r="W128" s="48">
        <f>'2016CV PREV GA00394601000126'!Y124</f>
        <v>0</v>
      </c>
      <c r="X128" s="48">
        <f>'2016CV PREV GA00394601000126'!Z124</f>
        <v>0</v>
      </c>
      <c r="Y128" s="48">
        <f>'2016CV PREV GA00394601000126'!AA124</f>
        <v>0</v>
      </c>
      <c r="Z128" s="48">
        <f>'2016CV PREV GA00394601000126'!AB124</f>
        <v>0</v>
      </c>
      <c r="AA128" s="48">
        <f>'2016CV PREV GA00394601000126'!AC124</f>
        <v>0</v>
      </c>
      <c r="AB128" s="48">
        <f>'2016CV PREV GA00394601000126'!AD124</f>
        <v>0</v>
      </c>
      <c r="AC128" s="49">
        <f t="shared" si="53"/>
        <v>0</v>
      </c>
      <c r="AD128" s="48">
        <f>'2016CV PREV GA00394601000126'!AF124</f>
        <v>0</v>
      </c>
      <c r="AE128" s="48">
        <f>'2016CV PREV GA00394601000126'!AG124</f>
        <v>0</v>
      </c>
      <c r="AF128" s="48">
        <f>'2016CV PREV GA00394601000126'!AH124</f>
        <v>0</v>
      </c>
      <c r="AG128" s="48">
        <f>'2016CV PREV GA00394601000126'!AI124</f>
        <v>0</v>
      </c>
      <c r="AH128" s="49">
        <f t="shared" si="54"/>
        <v>0</v>
      </c>
      <c r="AI128" s="48">
        <f>'2016CV PREV GA00394601000126'!AK124</f>
        <v>0</v>
      </c>
      <c r="AJ128" s="48">
        <f>'2016CV PREV GA00394601000126'!AL124</f>
        <v>0</v>
      </c>
      <c r="AK128" s="48">
        <f>'2016CV PREV GA00394601000126'!AM124</f>
        <v>0</v>
      </c>
      <c r="AL128" s="48">
        <f>'2016CV PREV GA00394601000126'!AN124</f>
        <v>0</v>
      </c>
      <c r="AM128" s="48">
        <f>'2016CV PREV GA00394601000126'!AO124</f>
        <v>0</v>
      </c>
      <c r="AN128" s="48">
        <f>'2016CV PREV GA00394601000126'!AP124</f>
        <v>0</v>
      </c>
      <c r="AO128" s="48">
        <f>'2016CV PREV GA00394601000126'!AQ124</f>
        <v>0</v>
      </c>
      <c r="AP128" s="48">
        <f>'2016CV PREV GA00394601000126'!AR124</f>
        <v>0</v>
      </c>
      <c r="AQ128" s="48">
        <f>'2016CV PREV GA00394601000126'!AS124</f>
        <v>0</v>
      </c>
      <c r="AR128" s="49">
        <f t="shared" si="55"/>
        <v>0</v>
      </c>
      <c r="AS128" s="49">
        <f t="shared" si="56"/>
        <v>0</v>
      </c>
      <c r="AT128" s="48">
        <f>'2016CV PREV GA00394601000126'!AV124</f>
        <v>0</v>
      </c>
      <c r="AU128" s="48">
        <f>'2016CV PREV GA00394601000126'!AW124</f>
        <v>0</v>
      </c>
      <c r="AV128" s="48">
        <f>'2016CV PREV GA00394601000126'!AX124</f>
        <v>0</v>
      </c>
      <c r="AW128" s="48">
        <f>'2016CV PREV GA00394601000126'!AY124</f>
        <v>0</v>
      </c>
      <c r="AX128" s="48">
        <f>'2016CV PREV GA00394601000126'!AZ124</f>
        <v>0</v>
      </c>
      <c r="AY128" s="48">
        <f>'2016CV PREV GA00394601000126'!BA124</f>
        <v>0</v>
      </c>
      <c r="AZ128" s="49">
        <f t="shared" si="57"/>
        <v>0</v>
      </c>
      <c r="BA128" s="48">
        <f>'2016CV PREV GA00394601000126'!BC124</f>
        <v>0</v>
      </c>
      <c r="BB128" s="48">
        <f>'2016CV PREV GA00394601000126'!BD124</f>
        <v>0</v>
      </c>
      <c r="BC128" s="48">
        <f>'2016CV PREV GA00394601000126'!BE124</f>
        <v>0</v>
      </c>
      <c r="BD128" s="48">
        <f>'2016CV PREV GA00394601000126'!BF124</f>
        <v>0</v>
      </c>
      <c r="BE128" s="48">
        <f>'2016CV PREV GA00394601000126'!BG124</f>
        <v>0</v>
      </c>
      <c r="BF128" s="48">
        <f>'2016CV PREV GA00394601000126'!BH124</f>
        <v>0</v>
      </c>
      <c r="BG128" s="48">
        <f>'2016CV PREV GA00394601000126'!BI124</f>
        <v>0</v>
      </c>
      <c r="BH128" s="48">
        <f>'2016CV PREV GA00394601000126'!BJ124</f>
        <v>0</v>
      </c>
      <c r="BI128" s="48">
        <f>'2016CV PREV GA00394601000126'!BK124</f>
        <v>0</v>
      </c>
      <c r="BJ128" s="49">
        <f t="shared" si="58"/>
        <v>0</v>
      </c>
      <c r="BK128" s="49">
        <f t="shared" si="59"/>
        <v>0</v>
      </c>
      <c r="BL128" s="49">
        <f>$BO$9+SUMPRODUCT($D$10:D128,$BK$10:BK128)</f>
        <v>751185355.26557899</v>
      </c>
      <c r="BM128" s="50">
        <f t="shared" si="60"/>
        <v>5.5</v>
      </c>
      <c r="BN128" s="49">
        <f t="shared" si="46"/>
        <v>22905659811.569698</v>
      </c>
      <c r="BO128" s="51">
        <f t="shared" si="61"/>
        <v>439372201840.10999</v>
      </c>
      <c r="BP128" s="89">
        <f t="shared" si="47"/>
        <v>0</v>
      </c>
      <c r="BQ128" s="89">
        <f t="shared" si="48"/>
        <v>0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2">
        <f t="shared" si="62"/>
        <v>120</v>
      </c>
      <c r="B129" s="72">
        <f t="shared" si="63"/>
        <v>2135</v>
      </c>
      <c r="C129" s="48">
        <f>'2016CV PREV GA00394601000126'!E125</f>
        <v>5.5</v>
      </c>
      <c r="D129" s="49">
        <f t="shared" si="49"/>
        <v>1.6299999999999999E-3</v>
      </c>
      <c r="E129" s="48">
        <f>'2016CV PREV GA00394601000126'!G125</f>
        <v>0</v>
      </c>
      <c r="F129" s="49">
        <f t="shared" si="50"/>
        <v>0</v>
      </c>
      <c r="G129" s="48">
        <f>'2016CV PREV GA00394601000126'!I125</f>
        <v>0</v>
      </c>
      <c r="H129" s="48">
        <f>'2016CV PREV GA00394601000126'!J125</f>
        <v>0</v>
      </c>
      <c r="I129" s="48">
        <f>'2016CV PREV GA00394601000126'!K125</f>
        <v>0</v>
      </c>
      <c r="J129" s="48">
        <f>'2016CV PREV GA00394601000126'!L125</f>
        <v>0</v>
      </c>
      <c r="K129" s="48">
        <f>'2016CV PREV GA00394601000126'!M125</f>
        <v>0</v>
      </c>
      <c r="L129" s="48">
        <f>'2016CV PREV GA00394601000126'!N125</f>
        <v>0</v>
      </c>
      <c r="M129" s="49">
        <f t="shared" si="51"/>
        <v>0</v>
      </c>
      <c r="N129" s="48">
        <f>'2016CV PREV GA00394601000126'!P125</f>
        <v>0</v>
      </c>
      <c r="O129" s="48">
        <f>'2016CV PREV GA00394601000126'!Q125</f>
        <v>0</v>
      </c>
      <c r="P129" s="48">
        <f>'2016CV PREV GA00394601000126'!R125</f>
        <v>0</v>
      </c>
      <c r="Q129" s="48">
        <f>'2016CV PREV GA00394601000126'!S125</f>
        <v>0</v>
      </c>
      <c r="R129" s="48">
        <f>'2016CV PREV GA00394601000126'!T125</f>
        <v>0</v>
      </c>
      <c r="S129" s="48">
        <f>'2016CV PREV GA00394601000126'!U125</f>
        <v>0</v>
      </c>
      <c r="T129" s="48">
        <f>'2016CV PREV GA00394601000126'!V125</f>
        <v>0</v>
      </c>
      <c r="U129" s="49">
        <f t="shared" si="52"/>
        <v>0</v>
      </c>
      <c r="V129" s="48">
        <f>'2016CV PREV GA00394601000126'!X125</f>
        <v>0</v>
      </c>
      <c r="W129" s="48">
        <f>'2016CV PREV GA00394601000126'!Y125</f>
        <v>0</v>
      </c>
      <c r="X129" s="48">
        <f>'2016CV PREV GA00394601000126'!Z125</f>
        <v>0</v>
      </c>
      <c r="Y129" s="48">
        <f>'2016CV PREV GA00394601000126'!AA125</f>
        <v>0</v>
      </c>
      <c r="Z129" s="48">
        <f>'2016CV PREV GA00394601000126'!AB125</f>
        <v>0</v>
      </c>
      <c r="AA129" s="48">
        <f>'2016CV PREV GA00394601000126'!AC125</f>
        <v>0</v>
      </c>
      <c r="AB129" s="48">
        <f>'2016CV PREV GA00394601000126'!AD125</f>
        <v>0</v>
      </c>
      <c r="AC129" s="49">
        <f t="shared" si="53"/>
        <v>0</v>
      </c>
      <c r="AD129" s="48">
        <f>'2016CV PREV GA00394601000126'!AF125</f>
        <v>0</v>
      </c>
      <c r="AE129" s="48">
        <f>'2016CV PREV GA00394601000126'!AG125</f>
        <v>0</v>
      </c>
      <c r="AF129" s="48">
        <f>'2016CV PREV GA00394601000126'!AH125</f>
        <v>0</v>
      </c>
      <c r="AG129" s="48">
        <f>'2016CV PREV GA00394601000126'!AI125</f>
        <v>0</v>
      </c>
      <c r="AH129" s="49">
        <f t="shared" si="54"/>
        <v>0</v>
      </c>
      <c r="AI129" s="48">
        <f>'2016CV PREV GA00394601000126'!AK125</f>
        <v>0</v>
      </c>
      <c r="AJ129" s="48">
        <f>'2016CV PREV GA00394601000126'!AL125</f>
        <v>0</v>
      </c>
      <c r="AK129" s="48">
        <f>'2016CV PREV GA00394601000126'!AM125</f>
        <v>0</v>
      </c>
      <c r="AL129" s="48">
        <f>'2016CV PREV GA00394601000126'!AN125</f>
        <v>0</v>
      </c>
      <c r="AM129" s="48">
        <f>'2016CV PREV GA00394601000126'!AO125</f>
        <v>0</v>
      </c>
      <c r="AN129" s="48">
        <f>'2016CV PREV GA00394601000126'!AP125</f>
        <v>0</v>
      </c>
      <c r="AO129" s="48">
        <f>'2016CV PREV GA00394601000126'!AQ125</f>
        <v>0</v>
      </c>
      <c r="AP129" s="48">
        <f>'2016CV PREV GA00394601000126'!AR125</f>
        <v>0</v>
      </c>
      <c r="AQ129" s="48">
        <f>'2016CV PREV GA00394601000126'!AS125</f>
        <v>0</v>
      </c>
      <c r="AR129" s="49">
        <f t="shared" si="55"/>
        <v>0</v>
      </c>
      <c r="AS129" s="49">
        <f t="shared" si="56"/>
        <v>0</v>
      </c>
      <c r="AT129" s="48">
        <f>'2016CV PREV GA00394601000126'!AV125</f>
        <v>0</v>
      </c>
      <c r="AU129" s="48">
        <f>'2016CV PREV GA00394601000126'!AW125</f>
        <v>0</v>
      </c>
      <c r="AV129" s="48">
        <f>'2016CV PREV GA00394601000126'!AX125</f>
        <v>0</v>
      </c>
      <c r="AW129" s="48">
        <f>'2016CV PREV GA00394601000126'!AY125</f>
        <v>0</v>
      </c>
      <c r="AX129" s="48">
        <f>'2016CV PREV GA00394601000126'!AZ125</f>
        <v>0</v>
      </c>
      <c r="AY129" s="48">
        <f>'2016CV PREV GA00394601000126'!BA125</f>
        <v>0</v>
      </c>
      <c r="AZ129" s="49">
        <f t="shared" si="57"/>
        <v>0</v>
      </c>
      <c r="BA129" s="48">
        <f>'2016CV PREV GA00394601000126'!BC125</f>
        <v>0</v>
      </c>
      <c r="BB129" s="48">
        <f>'2016CV PREV GA00394601000126'!BD125</f>
        <v>0</v>
      </c>
      <c r="BC129" s="48">
        <f>'2016CV PREV GA00394601000126'!BE125</f>
        <v>0</v>
      </c>
      <c r="BD129" s="48">
        <f>'2016CV PREV GA00394601000126'!BF125</f>
        <v>0</v>
      </c>
      <c r="BE129" s="48">
        <f>'2016CV PREV GA00394601000126'!BG125</f>
        <v>0</v>
      </c>
      <c r="BF129" s="48">
        <f>'2016CV PREV GA00394601000126'!BH125</f>
        <v>0</v>
      </c>
      <c r="BG129" s="48">
        <f>'2016CV PREV GA00394601000126'!BI125</f>
        <v>0</v>
      </c>
      <c r="BH129" s="48">
        <f>'2016CV PREV GA00394601000126'!BJ125</f>
        <v>0</v>
      </c>
      <c r="BI129" s="48">
        <f>'2016CV PREV GA00394601000126'!BK125</f>
        <v>0</v>
      </c>
      <c r="BJ129" s="49">
        <f t="shared" si="58"/>
        <v>0</v>
      </c>
      <c r="BK129" s="49">
        <f t="shared" si="59"/>
        <v>0</v>
      </c>
      <c r="BL129" s="49">
        <f>$BO$9+SUMPRODUCT($D$10:D129,$BK$10:BK129)</f>
        <v>751185355.26557899</v>
      </c>
      <c r="BM129" s="50">
        <f t="shared" si="60"/>
        <v>5.5</v>
      </c>
      <c r="BN129" s="49">
        <f t="shared" si="46"/>
        <v>24165471101.2061</v>
      </c>
      <c r="BO129" s="51">
        <f t="shared" si="61"/>
        <v>463537672941.31598</v>
      </c>
      <c r="BP129" s="89">
        <f t="shared" si="47"/>
        <v>0</v>
      </c>
      <c r="BQ129" s="89">
        <f t="shared" si="48"/>
        <v>0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2">
        <f t="shared" si="62"/>
        <v>121</v>
      </c>
      <c r="B130" s="72">
        <f t="shared" si="63"/>
        <v>2136</v>
      </c>
      <c r="C130" s="48">
        <f>'2016CV PREV GA00394601000126'!E126</f>
        <v>5.5</v>
      </c>
      <c r="D130" s="49">
        <f t="shared" si="49"/>
        <v>1.5499999999999999E-3</v>
      </c>
      <c r="E130" s="48">
        <f>'2016CV PREV GA00394601000126'!G126</f>
        <v>0</v>
      </c>
      <c r="F130" s="49">
        <f t="shared" si="50"/>
        <v>0</v>
      </c>
      <c r="G130" s="48">
        <f>'2016CV PREV GA00394601000126'!I126</f>
        <v>0</v>
      </c>
      <c r="H130" s="48">
        <f>'2016CV PREV GA00394601000126'!J126</f>
        <v>0</v>
      </c>
      <c r="I130" s="48">
        <f>'2016CV PREV GA00394601000126'!K126</f>
        <v>0</v>
      </c>
      <c r="J130" s="48">
        <f>'2016CV PREV GA00394601000126'!L126</f>
        <v>0</v>
      </c>
      <c r="K130" s="48">
        <f>'2016CV PREV GA00394601000126'!M126</f>
        <v>0</v>
      </c>
      <c r="L130" s="48">
        <f>'2016CV PREV GA00394601000126'!N126</f>
        <v>0</v>
      </c>
      <c r="M130" s="49">
        <f t="shared" si="51"/>
        <v>0</v>
      </c>
      <c r="N130" s="48">
        <f>'2016CV PREV GA00394601000126'!P126</f>
        <v>0</v>
      </c>
      <c r="O130" s="48">
        <f>'2016CV PREV GA00394601000126'!Q126</f>
        <v>0</v>
      </c>
      <c r="P130" s="48">
        <f>'2016CV PREV GA00394601000126'!R126</f>
        <v>0</v>
      </c>
      <c r="Q130" s="48">
        <f>'2016CV PREV GA00394601000126'!S126</f>
        <v>0</v>
      </c>
      <c r="R130" s="48">
        <f>'2016CV PREV GA00394601000126'!T126</f>
        <v>0</v>
      </c>
      <c r="S130" s="48">
        <f>'2016CV PREV GA00394601000126'!U126</f>
        <v>0</v>
      </c>
      <c r="T130" s="48">
        <f>'2016CV PREV GA00394601000126'!V126</f>
        <v>0</v>
      </c>
      <c r="U130" s="49">
        <f t="shared" si="52"/>
        <v>0</v>
      </c>
      <c r="V130" s="48">
        <f>'2016CV PREV GA00394601000126'!X126</f>
        <v>0</v>
      </c>
      <c r="W130" s="48">
        <f>'2016CV PREV GA00394601000126'!Y126</f>
        <v>0</v>
      </c>
      <c r="X130" s="48">
        <f>'2016CV PREV GA00394601000126'!Z126</f>
        <v>0</v>
      </c>
      <c r="Y130" s="48">
        <f>'2016CV PREV GA00394601000126'!AA126</f>
        <v>0</v>
      </c>
      <c r="Z130" s="48">
        <f>'2016CV PREV GA00394601000126'!AB126</f>
        <v>0</v>
      </c>
      <c r="AA130" s="48">
        <f>'2016CV PREV GA00394601000126'!AC126</f>
        <v>0</v>
      </c>
      <c r="AB130" s="48">
        <f>'2016CV PREV GA00394601000126'!AD126</f>
        <v>0</v>
      </c>
      <c r="AC130" s="49">
        <f t="shared" si="53"/>
        <v>0</v>
      </c>
      <c r="AD130" s="48">
        <f>'2016CV PREV GA00394601000126'!AF126</f>
        <v>0</v>
      </c>
      <c r="AE130" s="48">
        <f>'2016CV PREV GA00394601000126'!AG126</f>
        <v>0</v>
      </c>
      <c r="AF130" s="48">
        <f>'2016CV PREV GA00394601000126'!AH126</f>
        <v>0</v>
      </c>
      <c r="AG130" s="48">
        <f>'2016CV PREV GA00394601000126'!AI126</f>
        <v>0</v>
      </c>
      <c r="AH130" s="49">
        <f t="shared" si="54"/>
        <v>0</v>
      </c>
      <c r="AI130" s="48">
        <f>'2016CV PREV GA00394601000126'!AK126</f>
        <v>0</v>
      </c>
      <c r="AJ130" s="48">
        <f>'2016CV PREV GA00394601000126'!AL126</f>
        <v>0</v>
      </c>
      <c r="AK130" s="48">
        <f>'2016CV PREV GA00394601000126'!AM126</f>
        <v>0</v>
      </c>
      <c r="AL130" s="48">
        <f>'2016CV PREV GA00394601000126'!AN126</f>
        <v>0</v>
      </c>
      <c r="AM130" s="48">
        <f>'2016CV PREV GA00394601000126'!AO126</f>
        <v>0</v>
      </c>
      <c r="AN130" s="48">
        <f>'2016CV PREV GA00394601000126'!AP126</f>
        <v>0</v>
      </c>
      <c r="AO130" s="48">
        <f>'2016CV PREV GA00394601000126'!AQ126</f>
        <v>0</v>
      </c>
      <c r="AP130" s="48">
        <f>'2016CV PREV GA00394601000126'!AR126</f>
        <v>0</v>
      </c>
      <c r="AQ130" s="48">
        <f>'2016CV PREV GA00394601000126'!AS126</f>
        <v>0</v>
      </c>
      <c r="AR130" s="49">
        <f t="shared" si="55"/>
        <v>0</v>
      </c>
      <c r="AS130" s="49">
        <f t="shared" si="56"/>
        <v>0</v>
      </c>
      <c r="AT130" s="48">
        <f>'2016CV PREV GA00394601000126'!AV126</f>
        <v>0</v>
      </c>
      <c r="AU130" s="48">
        <f>'2016CV PREV GA00394601000126'!AW126</f>
        <v>0</v>
      </c>
      <c r="AV130" s="48">
        <f>'2016CV PREV GA00394601000126'!AX126</f>
        <v>0</v>
      </c>
      <c r="AW130" s="48">
        <f>'2016CV PREV GA00394601000126'!AY126</f>
        <v>0</v>
      </c>
      <c r="AX130" s="48">
        <f>'2016CV PREV GA00394601000126'!AZ126</f>
        <v>0</v>
      </c>
      <c r="AY130" s="48">
        <f>'2016CV PREV GA00394601000126'!BA126</f>
        <v>0</v>
      </c>
      <c r="AZ130" s="49">
        <f t="shared" si="57"/>
        <v>0</v>
      </c>
      <c r="BA130" s="48">
        <f>'2016CV PREV GA00394601000126'!BC126</f>
        <v>0</v>
      </c>
      <c r="BB130" s="48">
        <f>'2016CV PREV GA00394601000126'!BD126</f>
        <v>0</v>
      </c>
      <c r="BC130" s="48">
        <f>'2016CV PREV GA00394601000126'!BE126</f>
        <v>0</v>
      </c>
      <c r="BD130" s="48">
        <f>'2016CV PREV GA00394601000126'!BF126</f>
        <v>0</v>
      </c>
      <c r="BE130" s="48">
        <f>'2016CV PREV GA00394601000126'!BG126</f>
        <v>0</v>
      </c>
      <c r="BF130" s="48">
        <f>'2016CV PREV GA00394601000126'!BH126</f>
        <v>0</v>
      </c>
      <c r="BG130" s="48">
        <f>'2016CV PREV GA00394601000126'!BI126</f>
        <v>0</v>
      </c>
      <c r="BH130" s="48">
        <f>'2016CV PREV GA00394601000126'!BJ126</f>
        <v>0</v>
      </c>
      <c r="BI130" s="48">
        <f>'2016CV PREV GA00394601000126'!BK126</f>
        <v>0</v>
      </c>
      <c r="BJ130" s="49">
        <f t="shared" si="58"/>
        <v>0</v>
      </c>
      <c r="BK130" s="49">
        <f t="shared" si="59"/>
        <v>0</v>
      </c>
      <c r="BL130" s="49">
        <f>$BO$9+SUMPRODUCT($D$10:D130,$BK$10:BK130)</f>
        <v>751185355.26557899</v>
      </c>
      <c r="BM130" s="50">
        <f t="shared" si="60"/>
        <v>5.5</v>
      </c>
      <c r="BN130" s="49">
        <f t="shared" si="46"/>
        <v>25494572011.7724</v>
      </c>
      <c r="BO130" s="51">
        <f t="shared" si="61"/>
        <v>489032244953.08801</v>
      </c>
      <c r="BP130" s="89">
        <f t="shared" si="47"/>
        <v>0</v>
      </c>
      <c r="BQ130" s="89">
        <f t="shared" si="48"/>
        <v>0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2">
        <f t="shared" si="62"/>
        <v>122</v>
      </c>
      <c r="B131" s="72">
        <f t="shared" si="63"/>
        <v>2137</v>
      </c>
      <c r="C131" s="48">
        <f>'2016CV PREV GA00394601000126'!E127</f>
        <v>5.5</v>
      </c>
      <c r="D131" s="49">
        <f t="shared" si="49"/>
        <v>1.47E-3</v>
      </c>
      <c r="E131" s="48">
        <f>'2016CV PREV GA00394601000126'!G127</f>
        <v>0</v>
      </c>
      <c r="F131" s="49">
        <f t="shared" si="50"/>
        <v>0</v>
      </c>
      <c r="G131" s="48">
        <f>'2016CV PREV GA00394601000126'!I127</f>
        <v>0</v>
      </c>
      <c r="H131" s="48">
        <f>'2016CV PREV GA00394601000126'!J127</f>
        <v>0</v>
      </c>
      <c r="I131" s="48">
        <f>'2016CV PREV GA00394601000126'!K127</f>
        <v>0</v>
      </c>
      <c r="J131" s="48">
        <f>'2016CV PREV GA00394601000126'!L127</f>
        <v>0</v>
      </c>
      <c r="K131" s="48">
        <f>'2016CV PREV GA00394601000126'!M127</f>
        <v>0</v>
      </c>
      <c r="L131" s="48">
        <f>'2016CV PREV GA00394601000126'!N127</f>
        <v>0</v>
      </c>
      <c r="M131" s="49">
        <f t="shared" si="51"/>
        <v>0</v>
      </c>
      <c r="N131" s="48">
        <f>'2016CV PREV GA00394601000126'!P127</f>
        <v>0</v>
      </c>
      <c r="O131" s="48">
        <f>'2016CV PREV GA00394601000126'!Q127</f>
        <v>0</v>
      </c>
      <c r="P131" s="48">
        <f>'2016CV PREV GA00394601000126'!R127</f>
        <v>0</v>
      </c>
      <c r="Q131" s="48">
        <f>'2016CV PREV GA00394601000126'!S127</f>
        <v>0</v>
      </c>
      <c r="R131" s="48">
        <f>'2016CV PREV GA00394601000126'!T127</f>
        <v>0</v>
      </c>
      <c r="S131" s="48">
        <f>'2016CV PREV GA00394601000126'!U127</f>
        <v>0</v>
      </c>
      <c r="T131" s="48">
        <f>'2016CV PREV GA00394601000126'!V127</f>
        <v>0</v>
      </c>
      <c r="U131" s="49">
        <f t="shared" si="52"/>
        <v>0</v>
      </c>
      <c r="V131" s="48">
        <f>'2016CV PREV GA00394601000126'!X127</f>
        <v>0</v>
      </c>
      <c r="W131" s="48">
        <f>'2016CV PREV GA00394601000126'!Y127</f>
        <v>0</v>
      </c>
      <c r="X131" s="48">
        <f>'2016CV PREV GA00394601000126'!Z127</f>
        <v>0</v>
      </c>
      <c r="Y131" s="48">
        <f>'2016CV PREV GA00394601000126'!AA127</f>
        <v>0</v>
      </c>
      <c r="Z131" s="48">
        <f>'2016CV PREV GA00394601000126'!AB127</f>
        <v>0</v>
      </c>
      <c r="AA131" s="48">
        <f>'2016CV PREV GA00394601000126'!AC127</f>
        <v>0</v>
      </c>
      <c r="AB131" s="48">
        <f>'2016CV PREV GA00394601000126'!AD127</f>
        <v>0</v>
      </c>
      <c r="AC131" s="49">
        <f t="shared" si="53"/>
        <v>0</v>
      </c>
      <c r="AD131" s="48">
        <f>'2016CV PREV GA00394601000126'!AF127</f>
        <v>0</v>
      </c>
      <c r="AE131" s="48">
        <f>'2016CV PREV GA00394601000126'!AG127</f>
        <v>0</v>
      </c>
      <c r="AF131" s="48">
        <f>'2016CV PREV GA00394601000126'!AH127</f>
        <v>0</v>
      </c>
      <c r="AG131" s="48">
        <f>'2016CV PREV GA00394601000126'!AI127</f>
        <v>0</v>
      </c>
      <c r="AH131" s="49">
        <f t="shared" si="54"/>
        <v>0</v>
      </c>
      <c r="AI131" s="48">
        <f>'2016CV PREV GA00394601000126'!AK127</f>
        <v>0</v>
      </c>
      <c r="AJ131" s="48">
        <f>'2016CV PREV GA00394601000126'!AL127</f>
        <v>0</v>
      </c>
      <c r="AK131" s="48">
        <f>'2016CV PREV GA00394601000126'!AM127</f>
        <v>0</v>
      </c>
      <c r="AL131" s="48">
        <f>'2016CV PREV GA00394601000126'!AN127</f>
        <v>0</v>
      </c>
      <c r="AM131" s="48">
        <f>'2016CV PREV GA00394601000126'!AO127</f>
        <v>0</v>
      </c>
      <c r="AN131" s="48">
        <f>'2016CV PREV GA00394601000126'!AP127</f>
        <v>0</v>
      </c>
      <c r="AO131" s="48">
        <f>'2016CV PREV GA00394601000126'!AQ127</f>
        <v>0</v>
      </c>
      <c r="AP131" s="48">
        <f>'2016CV PREV GA00394601000126'!AR127</f>
        <v>0</v>
      </c>
      <c r="AQ131" s="48">
        <f>'2016CV PREV GA00394601000126'!AS127</f>
        <v>0</v>
      </c>
      <c r="AR131" s="49">
        <f t="shared" si="55"/>
        <v>0</v>
      </c>
      <c r="AS131" s="49">
        <f t="shared" si="56"/>
        <v>0</v>
      </c>
      <c r="AT131" s="48">
        <f>'2016CV PREV GA00394601000126'!AV127</f>
        <v>0</v>
      </c>
      <c r="AU131" s="48">
        <f>'2016CV PREV GA00394601000126'!AW127</f>
        <v>0</v>
      </c>
      <c r="AV131" s="48">
        <f>'2016CV PREV GA00394601000126'!AX127</f>
        <v>0</v>
      </c>
      <c r="AW131" s="48">
        <f>'2016CV PREV GA00394601000126'!AY127</f>
        <v>0</v>
      </c>
      <c r="AX131" s="48">
        <f>'2016CV PREV GA00394601000126'!AZ127</f>
        <v>0</v>
      </c>
      <c r="AY131" s="48">
        <f>'2016CV PREV GA00394601000126'!BA127</f>
        <v>0</v>
      </c>
      <c r="AZ131" s="49">
        <f t="shared" si="57"/>
        <v>0</v>
      </c>
      <c r="BA131" s="48">
        <f>'2016CV PREV GA00394601000126'!BC127</f>
        <v>0</v>
      </c>
      <c r="BB131" s="48">
        <f>'2016CV PREV GA00394601000126'!BD127</f>
        <v>0</v>
      </c>
      <c r="BC131" s="48">
        <f>'2016CV PREV GA00394601000126'!BE127</f>
        <v>0</v>
      </c>
      <c r="BD131" s="48">
        <f>'2016CV PREV GA00394601000126'!BF127</f>
        <v>0</v>
      </c>
      <c r="BE131" s="48">
        <f>'2016CV PREV GA00394601000126'!BG127</f>
        <v>0</v>
      </c>
      <c r="BF131" s="48">
        <f>'2016CV PREV GA00394601000126'!BH127</f>
        <v>0</v>
      </c>
      <c r="BG131" s="48">
        <f>'2016CV PREV GA00394601000126'!BI127</f>
        <v>0</v>
      </c>
      <c r="BH131" s="48">
        <f>'2016CV PREV GA00394601000126'!BJ127</f>
        <v>0</v>
      </c>
      <c r="BI131" s="48">
        <f>'2016CV PREV GA00394601000126'!BK127</f>
        <v>0</v>
      </c>
      <c r="BJ131" s="49">
        <f t="shared" si="58"/>
        <v>0</v>
      </c>
      <c r="BK131" s="49">
        <f t="shared" si="59"/>
        <v>0</v>
      </c>
      <c r="BL131" s="49">
        <f>$BO$9+SUMPRODUCT($D$10:D131,$BK$10:BK131)</f>
        <v>751185355.26557899</v>
      </c>
      <c r="BM131" s="50">
        <f t="shared" si="60"/>
        <v>5.5</v>
      </c>
      <c r="BN131" s="49">
        <f t="shared" si="46"/>
        <v>26896773472.4198</v>
      </c>
      <c r="BO131" s="51">
        <f t="shared" si="61"/>
        <v>515929018425.508</v>
      </c>
      <c r="BP131" s="89">
        <f t="shared" si="47"/>
        <v>0</v>
      </c>
      <c r="BQ131" s="89">
        <f t="shared" si="48"/>
        <v>0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2">
        <f t="shared" si="62"/>
        <v>123</v>
      </c>
      <c r="B132" s="72">
        <f t="shared" si="63"/>
        <v>2138</v>
      </c>
      <c r="C132" s="48">
        <f>'2016CV PREV GA00394601000126'!E128</f>
        <v>5.5</v>
      </c>
      <c r="D132" s="49">
        <f t="shared" si="49"/>
        <v>1.39E-3</v>
      </c>
      <c r="E132" s="48">
        <f>'2016CV PREV GA00394601000126'!G128</f>
        <v>0</v>
      </c>
      <c r="F132" s="49">
        <f t="shared" si="50"/>
        <v>0</v>
      </c>
      <c r="G132" s="48">
        <f>'2016CV PREV GA00394601000126'!I128</f>
        <v>0</v>
      </c>
      <c r="H132" s="48">
        <f>'2016CV PREV GA00394601000126'!J128</f>
        <v>0</v>
      </c>
      <c r="I132" s="48">
        <f>'2016CV PREV GA00394601000126'!K128</f>
        <v>0</v>
      </c>
      <c r="J132" s="48">
        <f>'2016CV PREV GA00394601000126'!L128</f>
        <v>0</v>
      </c>
      <c r="K132" s="48">
        <f>'2016CV PREV GA00394601000126'!M128</f>
        <v>0</v>
      </c>
      <c r="L132" s="48">
        <f>'2016CV PREV GA00394601000126'!N128</f>
        <v>0</v>
      </c>
      <c r="M132" s="49">
        <f t="shared" si="51"/>
        <v>0</v>
      </c>
      <c r="N132" s="48">
        <f>'2016CV PREV GA00394601000126'!P128</f>
        <v>0</v>
      </c>
      <c r="O132" s="48">
        <f>'2016CV PREV GA00394601000126'!Q128</f>
        <v>0</v>
      </c>
      <c r="P132" s="48">
        <f>'2016CV PREV GA00394601000126'!R128</f>
        <v>0</v>
      </c>
      <c r="Q132" s="48">
        <f>'2016CV PREV GA00394601000126'!S128</f>
        <v>0</v>
      </c>
      <c r="R132" s="48">
        <f>'2016CV PREV GA00394601000126'!T128</f>
        <v>0</v>
      </c>
      <c r="S132" s="48">
        <f>'2016CV PREV GA00394601000126'!U128</f>
        <v>0</v>
      </c>
      <c r="T132" s="48">
        <f>'2016CV PREV GA00394601000126'!V128</f>
        <v>0</v>
      </c>
      <c r="U132" s="49">
        <f t="shared" si="52"/>
        <v>0</v>
      </c>
      <c r="V132" s="48">
        <f>'2016CV PREV GA00394601000126'!X128</f>
        <v>0</v>
      </c>
      <c r="W132" s="48">
        <f>'2016CV PREV GA00394601000126'!Y128</f>
        <v>0</v>
      </c>
      <c r="X132" s="48">
        <f>'2016CV PREV GA00394601000126'!Z128</f>
        <v>0</v>
      </c>
      <c r="Y132" s="48">
        <f>'2016CV PREV GA00394601000126'!AA128</f>
        <v>0</v>
      </c>
      <c r="Z132" s="48">
        <f>'2016CV PREV GA00394601000126'!AB128</f>
        <v>0</v>
      </c>
      <c r="AA132" s="48">
        <f>'2016CV PREV GA00394601000126'!AC128</f>
        <v>0</v>
      </c>
      <c r="AB132" s="48">
        <f>'2016CV PREV GA00394601000126'!AD128</f>
        <v>0</v>
      </c>
      <c r="AC132" s="49">
        <f t="shared" si="53"/>
        <v>0</v>
      </c>
      <c r="AD132" s="48">
        <f>'2016CV PREV GA00394601000126'!AF128</f>
        <v>0</v>
      </c>
      <c r="AE132" s="48">
        <f>'2016CV PREV GA00394601000126'!AG128</f>
        <v>0</v>
      </c>
      <c r="AF132" s="48">
        <f>'2016CV PREV GA00394601000126'!AH128</f>
        <v>0</v>
      </c>
      <c r="AG132" s="48">
        <f>'2016CV PREV GA00394601000126'!AI128</f>
        <v>0</v>
      </c>
      <c r="AH132" s="49">
        <f t="shared" si="54"/>
        <v>0</v>
      </c>
      <c r="AI132" s="48">
        <f>'2016CV PREV GA00394601000126'!AK128</f>
        <v>0</v>
      </c>
      <c r="AJ132" s="48">
        <f>'2016CV PREV GA00394601000126'!AL128</f>
        <v>0</v>
      </c>
      <c r="AK132" s="48">
        <f>'2016CV PREV GA00394601000126'!AM128</f>
        <v>0</v>
      </c>
      <c r="AL132" s="48">
        <f>'2016CV PREV GA00394601000126'!AN128</f>
        <v>0</v>
      </c>
      <c r="AM132" s="48">
        <f>'2016CV PREV GA00394601000126'!AO128</f>
        <v>0</v>
      </c>
      <c r="AN132" s="48">
        <f>'2016CV PREV GA00394601000126'!AP128</f>
        <v>0</v>
      </c>
      <c r="AO132" s="48">
        <f>'2016CV PREV GA00394601000126'!AQ128</f>
        <v>0</v>
      </c>
      <c r="AP132" s="48">
        <f>'2016CV PREV GA00394601000126'!AR128</f>
        <v>0</v>
      </c>
      <c r="AQ132" s="48">
        <f>'2016CV PREV GA00394601000126'!AS128</f>
        <v>0</v>
      </c>
      <c r="AR132" s="49">
        <f t="shared" si="55"/>
        <v>0</v>
      </c>
      <c r="AS132" s="49">
        <f t="shared" si="56"/>
        <v>0</v>
      </c>
      <c r="AT132" s="48">
        <f>'2016CV PREV GA00394601000126'!AV128</f>
        <v>0</v>
      </c>
      <c r="AU132" s="48">
        <f>'2016CV PREV GA00394601000126'!AW128</f>
        <v>0</v>
      </c>
      <c r="AV132" s="48">
        <f>'2016CV PREV GA00394601000126'!AX128</f>
        <v>0</v>
      </c>
      <c r="AW132" s="48">
        <f>'2016CV PREV GA00394601000126'!AY128</f>
        <v>0</v>
      </c>
      <c r="AX132" s="48">
        <f>'2016CV PREV GA00394601000126'!AZ128</f>
        <v>0</v>
      </c>
      <c r="AY132" s="48">
        <f>'2016CV PREV GA00394601000126'!BA128</f>
        <v>0</v>
      </c>
      <c r="AZ132" s="49">
        <f t="shared" si="57"/>
        <v>0</v>
      </c>
      <c r="BA132" s="48">
        <f>'2016CV PREV GA00394601000126'!BC128</f>
        <v>0</v>
      </c>
      <c r="BB132" s="48">
        <f>'2016CV PREV GA00394601000126'!BD128</f>
        <v>0</v>
      </c>
      <c r="BC132" s="48">
        <f>'2016CV PREV GA00394601000126'!BE128</f>
        <v>0</v>
      </c>
      <c r="BD132" s="48">
        <f>'2016CV PREV GA00394601000126'!BF128</f>
        <v>0</v>
      </c>
      <c r="BE132" s="48">
        <f>'2016CV PREV GA00394601000126'!BG128</f>
        <v>0</v>
      </c>
      <c r="BF132" s="48">
        <f>'2016CV PREV GA00394601000126'!BH128</f>
        <v>0</v>
      </c>
      <c r="BG132" s="48">
        <f>'2016CV PREV GA00394601000126'!BI128</f>
        <v>0</v>
      </c>
      <c r="BH132" s="48">
        <f>'2016CV PREV GA00394601000126'!BJ128</f>
        <v>0</v>
      </c>
      <c r="BI132" s="48">
        <f>'2016CV PREV GA00394601000126'!BK128</f>
        <v>0</v>
      </c>
      <c r="BJ132" s="49">
        <f t="shared" si="58"/>
        <v>0</v>
      </c>
      <c r="BK132" s="49">
        <f t="shared" si="59"/>
        <v>0</v>
      </c>
      <c r="BL132" s="49">
        <f>$BO$9+SUMPRODUCT($D$10:D132,$BK$10:BK132)</f>
        <v>751185355.26557899</v>
      </c>
      <c r="BM132" s="50">
        <f t="shared" si="60"/>
        <v>5.5</v>
      </c>
      <c r="BN132" s="49">
        <f t="shared" si="46"/>
        <v>28376096013.402901</v>
      </c>
      <c r="BO132" s="51">
        <f t="shared" si="61"/>
        <v>544305114438.91101</v>
      </c>
      <c r="BP132" s="89">
        <f t="shared" si="47"/>
        <v>0</v>
      </c>
      <c r="BQ132" s="89">
        <f t="shared" si="48"/>
        <v>0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2">
        <f t="shared" si="62"/>
        <v>124</v>
      </c>
      <c r="B133" s="72">
        <f t="shared" si="63"/>
        <v>2139</v>
      </c>
      <c r="C133" s="48">
        <f>'2016CV PREV GA00394601000126'!E129</f>
        <v>5.5</v>
      </c>
      <c r="D133" s="49">
        <f t="shared" si="49"/>
        <v>1.32E-3</v>
      </c>
      <c r="E133" s="48">
        <f>'2016CV PREV GA00394601000126'!G129</f>
        <v>0</v>
      </c>
      <c r="F133" s="49">
        <f t="shared" si="50"/>
        <v>0</v>
      </c>
      <c r="G133" s="48">
        <f>'2016CV PREV GA00394601000126'!I129</f>
        <v>0</v>
      </c>
      <c r="H133" s="48">
        <f>'2016CV PREV GA00394601000126'!J129</f>
        <v>0</v>
      </c>
      <c r="I133" s="48">
        <f>'2016CV PREV GA00394601000126'!K129</f>
        <v>0</v>
      </c>
      <c r="J133" s="48">
        <f>'2016CV PREV GA00394601000126'!L129</f>
        <v>0</v>
      </c>
      <c r="K133" s="48">
        <f>'2016CV PREV GA00394601000126'!M129</f>
        <v>0</v>
      </c>
      <c r="L133" s="48">
        <f>'2016CV PREV GA00394601000126'!N129</f>
        <v>0</v>
      </c>
      <c r="M133" s="49">
        <f t="shared" si="51"/>
        <v>0</v>
      </c>
      <c r="N133" s="48">
        <f>'2016CV PREV GA00394601000126'!P129</f>
        <v>0</v>
      </c>
      <c r="O133" s="48">
        <f>'2016CV PREV GA00394601000126'!Q129</f>
        <v>0</v>
      </c>
      <c r="P133" s="48">
        <f>'2016CV PREV GA00394601000126'!R129</f>
        <v>0</v>
      </c>
      <c r="Q133" s="48">
        <f>'2016CV PREV GA00394601000126'!S129</f>
        <v>0</v>
      </c>
      <c r="R133" s="48">
        <f>'2016CV PREV GA00394601000126'!T129</f>
        <v>0</v>
      </c>
      <c r="S133" s="48">
        <f>'2016CV PREV GA00394601000126'!U129</f>
        <v>0</v>
      </c>
      <c r="T133" s="48">
        <f>'2016CV PREV GA00394601000126'!V129</f>
        <v>0</v>
      </c>
      <c r="U133" s="49">
        <f t="shared" si="52"/>
        <v>0</v>
      </c>
      <c r="V133" s="48">
        <f>'2016CV PREV GA00394601000126'!X129</f>
        <v>0</v>
      </c>
      <c r="W133" s="48">
        <f>'2016CV PREV GA00394601000126'!Y129</f>
        <v>0</v>
      </c>
      <c r="X133" s="48">
        <f>'2016CV PREV GA00394601000126'!Z129</f>
        <v>0</v>
      </c>
      <c r="Y133" s="48">
        <f>'2016CV PREV GA00394601000126'!AA129</f>
        <v>0</v>
      </c>
      <c r="Z133" s="48">
        <f>'2016CV PREV GA00394601000126'!AB129</f>
        <v>0</v>
      </c>
      <c r="AA133" s="48">
        <f>'2016CV PREV GA00394601000126'!AC129</f>
        <v>0</v>
      </c>
      <c r="AB133" s="48">
        <f>'2016CV PREV GA00394601000126'!AD129</f>
        <v>0</v>
      </c>
      <c r="AC133" s="49">
        <f t="shared" si="53"/>
        <v>0</v>
      </c>
      <c r="AD133" s="48">
        <f>'2016CV PREV GA00394601000126'!AF129</f>
        <v>0</v>
      </c>
      <c r="AE133" s="48">
        <f>'2016CV PREV GA00394601000126'!AG129</f>
        <v>0</v>
      </c>
      <c r="AF133" s="48">
        <f>'2016CV PREV GA00394601000126'!AH129</f>
        <v>0</v>
      </c>
      <c r="AG133" s="48">
        <f>'2016CV PREV GA00394601000126'!AI129</f>
        <v>0</v>
      </c>
      <c r="AH133" s="49">
        <f t="shared" si="54"/>
        <v>0</v>
      </c>
      <c r="AI133" s="48">
        <f>'2016CV PREV GA00394601000126'!AK129</f>
        <v>0</v>
      </c>
      <c r="AJ133" s="48">
        <f>'2016CV PREV GA00394601000126'!AL129</f>
        <v>0</v>
      </c>
      <c r="AK133" s="48">
        <f>'2016CV PREV GA00394601000126'!AM129</f>
        <v>0</v>
      </c>
      <c r="AL133" s="48">
        <f>'2016CV PREV GA00394601000126'!AN129</f>
        <v>0</v>
      </c>
      <c r="AM133" s="48">
        <f>'2016CV PREV GA00394601000126'!AO129</f>
        <v>0</v>
      </c>
      <c r="AN133" s="48">
        <f>'2016CV PREV GA00394601000126'!AP129</f>
        <v>0</v>
      </c>
      <c r="AO133" s="48">
        <f>'2016CV PREV GA00394601000126'!AQ129</f>
        <v>0</v>
      </c>
      <c r="AP133" s="48">
        <f>'2016CV PREV GA00394601000126'!AR129</f>
        <v>0</v>
      </c>
      <c r="AQ133" s="48">
        <f>'2016CV PREV GA00394601000126'!AS129</f>
        <v>0</v>
      </c>
      <c r="AR133" s="49">
        <f t="shared" si="55"/>
        <v>0</v>
      </c>
      <c r="AS133" s="49">
        <f t="shared" si="56"/>
        <v>0</v>
      </c>
      <c r="AT133" s="48">
        <f>'2016CV PREV GA00394601000126'!AV129</f>
        <v>0</v>
      </c>
      <c r="AU133" s="48">
        <f>'2016CV PREV GA00394601000126'!AW129</f>
        <v>0</v>
      </c>
      <c r="AV133" s="48">
        <f>'2016CV PREV GA00394601000126'!AX129</f>
        <v>0</v>
      </c>
      <c r="AW133" s="48">
        <f>'2016CV PREV GA00394601000126'!AY129</f>
        <v>0</v>
      </c>
      <c r="AX133" s="48">
        <f>'2016CV PREV GA00394601000126'!AZ129</f>
        <v>0</v>
      </c>
      <c r="AY133" s="48">
        <f>'2016CV PREV GA00394601000126'!BA129</f>
        <v>0</v>
      </c>
      <c r="AZ133" s="49">
        <f t="shared" si="57"/>
        <v>0</v>
      </c>
      <c r="BA133" s="48">
        <f>'2016CV PREV GA00394601000126'!BC129</f>
        <v>0</v>
      </c>
      <c r="BB133" s="48">
        <f>'2016CV PREV GA00394601000126'!BD129</f>
        <v>0</v>
      </c>
      <c r="BC133" s="48">
        <f>'2016CV PREV GA00394601000126'!BE129</f>
        <v>0</v>
      </c>
      <c r="BD133" s="48">
        <f>'2016CV PREV GA00394601000126'!BF129</f>
        <v>0</v>
      </c>
      <c r="BE133" s="48">
        <f>'2016CV PREV GA00394601000126'!BG129</f>
        <v>0</v>
      </c>
      <c r="BF133" s="48">
        <f>'2016CV PREV GA00394601000126'!BH129</f>
        <v>0</v>
      </c>
      <c r="BG133" s="48">
        <f>'2016CV PREV GA00394601000126'!BI129</f>
        <v>0</v>
      </c>
      <c r="BH133" s="48">
        <f>'2016CV PREV GA00394601000126'!BJ129</f>
        <v>0</v>
      </c>
      <c r="BI133" s="48">
        <f>'2016CV PREV GA00394601000126'!BK129</f>
        <v>0</v>
      </c>
      <c r="BJ133" s="49">
        <f t="shared" si="58"/>
        <v>0</v>
      </c>
      <c r="BK133" s="49">
        <f t="shared" si="59"/>
        <v>0</v>
      </c>
      <c r="BL133" s="49">
        <f>$BO$9+SUMPRODUCT($D$10:D133,$BK$10:BK133)</f>
        <v>751185355.26557899</v>
      </c>
      <c r="BM133" s="50">
        <f t="shared" si="60"/>
        <v>5.5</v>
      </c>
      <c r="BN133" s="49">
        <f t="shared" si="46"/>
        <v>29936781294.140099</v>
      </c>
      <c r="BO133" s="51">
        <f t="shared" si="61"/>
        <v>574241895733.05103</v>
      </c>
      <c r="BP133" s="89">
        <f t="shared" si="47"/>
        <v>0</v>
      </c>
      <c r="BQ133" s="89">
        <f t="shared" si="48"/>
        <v>0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2">
        <f t="shared" si="62"/>
        <v>125</v>
      </c>
      <c r="B134" s="72">
        <f t="shared" si="63"/>
        <v>2140</v>
      </c>
      <c r="C134" s="48">
        <f>'2016CV PREV GA00394601000126'!E130</f>
        <v>5.5</v>
      </c>
      <c r="D134" s="49">
        <f t="shared" si="49"/>
        <v>1.25E-3</v>
      </c>
      <c r="E134" s="48">
        <f>'2016CV PREV GA00394601000126'!G130</f>
        <v>0</v>
      </c>
      <c r="F134" s="49">
        <f t="shared" si="50"/>
        <v>0</v>
      </c>
      <c r="G134" s="48">
        <f>'2016CV PREV GA00394601000126'!I130</f>
        <v>0</v>
      </c>
      <c r="H134" s="48">
        <f>'2016CV PREV GA00394601000126'!J130</f>
        <v>0</v>
      </c>
      <c r="I134" s="48">
        <f>'2016CV PREV GA00394601000126'!K130</f>
        <v>0</v>
      </c>
      <c r="J134" s="48">
        <f>'2016CV PREV GA00394601000126'!L130</f>
        <v>0</v>
      </c>
      <c r="K134" s="48">
        <f>'2016CV PREV GA00394601000126'!M130</f>
        <v>0</v>
      </c>
      <c r="L134" s="48">
        <f>'2016CV PREV GA00394601000126'!N130</f>
        <v>0</v>
      </c>
      <c r="M134" s="49">
        <f t="shared" si="51"/>
        <v>0</v>
      </c>
      <c r="N134" s="48">
        <f>'2016CV PREV GA00394601000126'!P130</f>
        <v>0</v>
      </c>
      <c r="O134" s="48">
        <f>'2016CV PREV GA00394601000126'!Q130</f>
        <v>0</v>
      </c>
      <c r="P134" s="48">
        <f>'2016CV PREV GA00394601000126'!R130</f>
        <v>0</v>
      </c>
      <c r="Q134" s="48">
        <f>'2016CV PREV GA00394601000126'!S130</f>
        <v>0</v>
      </c>
      <c r="R134" s="48">
        <f>'2016CV PREV GA00394601000126'!T130</f>
        <v>0</v>
      </c>
      <c r="S134" s="48">
        <f>'2016CV PREV GA00394601000126'!U130</f>
        <v>0</v>
      </c>
      <c r="T134" s="48">
        <f>'2016CV PREV GA00394601000126'!V130</f>
        <v>0</v>
      </c>
      <c r="U134" s="49">
        <f t="shared" si="52"/>
        <v>0</v>
      </c>
      <c r="V134" s="48">
        <f>'2016CV PREV GA00394601000126'!X130</f>
        <v>0</v>
      </c>
      <c r="W134" s="48">
        <f>'2016CV PREV GA00394601000126'!Y130</f>
        <v>0</v>
      </c>
      <c r="X134" s="48">
        <f>'2016CV PREV GA00394601000126'!Z130</f>
        <v>0</v>
      </c>
      <c r="Y134" s="48">
        <f>'2016CV PREV GA00394601000126'!AA130</f>
        <v>0</v>
      </c>
      <c r="Z134" s="48">
        <f>'2016CV PREV GA00394601000126'!AB130</f>
        <v>0</v>
      </c>
      <c r="AA134" s="48">
        <f>'2016CV PREV GA00394601000126'!AC130</f>
        <v>0</v>
      </c>
      <c r="AB134" s="48">
        <f>'2016CV PREV GA00394601000126'!AD130</f>
        <v>0</v>
      </c>
      <c r="AC134" s="49">
        <f t="shared" si="53"/>
        <v>0</v>
      </c>
      <c r="AD134" s="48">
        <f>'2016CV PREV GA00394601000126'!AF130</f>
        <v>0</v>
      </c>
      <c r="AE134" s="48">
        <f>'2016CV PREV GA00394601000126'!AG130</f>
        <v>0</v>
      </c>
      <c r="AF134" s="48">
        <f>'2016CV PREV GA00394601000126'!AH130</f>
        <v>0</v>
      </c>
      <c r="AG134" s="48">
        <f>'2016CV PREV GA00394601000126'!AI130</f>
        <v>0</v>
      </c>
      <c r="AH134" s="49">
        <f t="shared" si="54"/>
        <v>0</v>
      </c>
      <c r="AI134" s="48">
        <f>'2016CV PREV GA00394601000126'!AK130</f>
        <v>0</v>
      </c>
      <c r="AJ134" s="48">
        <f>'2016CV PREV GA00394601000126'!AL130</f>
        <v>0</v>
      </c>
      <c r="AK134" s="48">
        <f>'2016CV PREV GA00394601000126'!AM130</f>
        <v>0</v>
      </c>
      <c r="AL134" s="48">
        <f>'2016CV PREV GA00394601000126'!AN130</f>
        <v>0</v>
      </c>
      <c r="AM134" s="48">
        <f>'2016CV PREV GA00394601000126'!AO130</f>
        <v>0</v>
      </c>
      <c r="AN134" s="48">
        <f>'2016CV PREV GA00394601000126'!AP130</f>
        <v>0</v>
      </c>
      <c r="AO134" s="48">
        <f>'2016CV PREV GA00394601000126'!AQ130</f>
        <v>0</v>
      </c>
      <c r="AP134" s="48">
        <f>'2016CV PREV GA00394601000126'!AR130</f>
        <v>0</v>
      </c>
      <c r="AQ134" s="48">
        <f>'2016CV PREV GA00394601000126'!AS130</f>
        <v>0</v>
      </c>
      <c r="AR134" s="49">
        <f t="shared" si="55"/>
        <v>0</v>
      </c>
      <c r="AS134" s="49">
        <f t="shared" si="56"/>
        <v>0</v>
      </c>
      <c r="AT134" s="48">
        <f>'2016CV PREV GA00394601000126'!AV130</f>
        <v>0</v>
      </c>
      <c r="AU134" s="48">
        <f>'2016CV PREV GA00394601000126'!AW130</f>
        <v>0</v>
      </c>
      <c r="AV134" s="48">
        <f>'2016CV PREV GA00394601000126'!AX130</f>
        <v>0</v>
      </c>
      <c r="AW134" s="48">
        <f>'2016CV PREV GA00394601000126'!AY130</f>
        <v>0</v>
      </c>
      <c r="AX134" s="48">
        <f>'2016CV PREV GA00394601000126'!AZ130</f>
        <v>0</v>
      </c>
      <c r="AY134" s="48">
        <f>'2016CV PREV GA00394601000126'!BA130</f>
        <v>0</v>
      </c>
      <c r="AZ134" s="49">
        <f t="shared" si="57"/>
        <v>0</v>
      </c>
      <c r="BA134" s="48">
        <f>'2016CV PREV GA00394601000126'!BC130</f>
        <v>0</v>
      </c>
      <c r="BB134" s="48">
        <f>'2016CV PREV GA00394601000126'!BD130</f>
        <v>0</v>
      </c>
      <c r="BC134" s="48">
        <f>'2016CV PREV GA00394601000126'!BE130</f>
        <v>0</v>
      </c>
      <c r="BD134" s="48">
        <f>'2016CV PREV GA00394601000126'!BF130</f>
        <v>0</v>
      </c>
      <c r="BE134" s="48">
        <f>'2016CV PREV GA00394601000126'!BG130</f>
        <v>0</v>
      </c>
      <c r="BF134" s="48">
        <f>'2016CV PREV GA00394601000126'!BH130</f>
        <v>0</v>
      </c>
      <c r="BG134" s="48">
        <f>'2016CV PREV GA00394601000126'!BI130</f>
        <v>0</v>
      </c>
      <c r="BH134" s="48">
        <f>'2016CV PREV GA00394601000126'!BJ130</f>
        <v>0</v>
      </c>
      <c r="BI134" s="48">
        <f>'2016CV PREV GA00394601000126'!BK130</f>
        <v>0</v>
      </c>
      <c r="BJ134" s="49">
        <f t="shared" si="58"/>
        <v>0</v>
      </c>
      <c r="BK134" s="49">
        <f t="shared" si="59"/>
        <v>0</v>
      </c>
      <c r="BL134" s="49">
        <f>$BO$9+SUMPRODUCT($D$10:D134,$BK$10:BK134)</f>
        <v>751185355.26557899</v>
      </c>
      <c r="BM134" s="50">
        <f t="shared" si="60"/>
        <v>5.5</v>
      </c>
      <c r="BN134" s="49">
        <f t="shared" si="46"/>
        <v>31583304265.317799</v>
      </c>
      <c r="BO134" s="51">
        <f t="shared" si="61"/>
        <v>605825199998.36902</v>
      </c>
      <c r="BP134" s="89">
        <f t="shared" si="47"/>
        <v>0</v>
      </c>
      <c r="BQ134" s="89">
        <f t="shared" si="48"/>
        <v>0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2">
        <f t="shared" si="62"/>
        <v>126</v>
      </c>
      <c r="B135" s="72">
        <f t="shared" si="63"/>
        <v>2141</v>
      </c>
      <c r="C135" s="48">
        <f>'2016CV PREV GA00394601000126'!E131</f>
        <v>5.5</v>
      </c>
      <c r="D135" s="49">
        <f t="shared" si="49"/>
        <v>1.1800000000000001E-3</v>
      </c>
      <c r="E135" s="48">
        <f>'2016CV PREV GA00394601000126'!G131</f>
        <v>0</v>
      </c>
      <c r="F135" s="49">
        <f t="shared" si="50"/>
        <v>0</v>
      </c>
      <c r="G135" s="48">
        <f>'2016CV PREV GA00394601000126'!I131</f>
        <v>0</v>
      </c>
      <c r="H135" s="48">
        <f>'2016CV PREV GA00394601000126'!J131</f>
        <v>0</v>
      </c>
      <c r="I135" s="48">
        <f>'2016CV PREV GA00394601000126'!K131</f>
        <v>0</v>
      </c>
      <c r="J135" s="48">
        <f>'2016CV PREV GA00394601000126'!L131</f>
        <v>0</v>
      </c>
      <c r="K135" s="48">
        <f>'2016CV PREV GA00394601000126'!M131</f>
        <v>0</v>
      </c>
      <c r="L135" s="48">
        <f>'2016CV PREV GA00394601000126'!N131</f>
        <v>0</v>
      </c>
      <c r="M135" s="49">
        <f t="shared" si="51"/>
        <v>0</v>
      </c>
      <c r="N135" s="48">
        <f>'2016CV PREV GA00394601000126'!P131</f>
        <v>0</v>
      </c>
      <c r="O135" s="48">
        <f>'2016CV PREV GA00394601000126'!Q131</f>
        <v>0</v>
      </c>
      <c r="P135" s="48">
        <f>'2016CV PREV GA00394601000126'!R131</f>
        <v>0</v>
      </c>
      <c r="Q135" s="48">
        <f>'2016CV PREV GA00394601000126'!S131</f>
        <v>0</v>
      </c>
      <c r="R135" s="48">
        <f>'2016CV PREV GA00394601000126'!T131</f>
        <v>0</v>
      </c>
      <c r="S135" s="48">
        <f>'2016CV PREV GA00394601000126'!U131</f>
        <v>0</v>
      </c>
      <c r="T135" s="48">
        <f>'2016CV PREV GA00394601000126'!V131</f>
        <v>0</v>
      </c>
      <c r="U135" s="49">
        <f t="shared" si="52"/>
        <v>0</v>
      </c>
      <c r="V135" s="48">
        <f>'2016CV PREV GA00394601000126'!X131</f>
        <v>0</v>
      </c>
      <c r="W135" s="48">
        <f>'2016CV PREV GA00394601000126'!Y131</f>
        <v>0</v>
      </c>
      <c r="X135" s="48">
        <f>'2016CV PREV GA00394601000126'!Z131</f>
        <v>0</v>
      </c>
      <c r="Y135" s="48">
        <f>'2016CV PREV GA00394601000126'!AA131</f>
        <v>0</v>
      </c>
      <c r="Z135" s="48">
        <f>'2016CV PREV GA00394601000126'!AB131</f>
        <v>0</v>
      </c>
      <c r="AA135" s="48">
        <f>'2016CV PREV GA00394601000126'!AC131</f>
        <v>0</v>
      </c>
      <c r="AB135" s="48">
        <f>'2016CV PREV GA00394601000126'!AD131</f>
        <v>0</v>
      </c>
      <c r="AC135" s="49">
        <f t="shared" si="53"/>
        <v>0</v>
      </c>
      <c r="AD135" s="48">
        <f>'2016CV PREV GA00394601000126'!AF131</f>
        <v>0</v>
      </c>
      <c r="AE135" s="48">
        <f>'2016CV PREV GA00394601000126'!AG131</f>
        <v>0</v>
      </c>
      <c r="AF135" s="48">
        <f>'2016CV PREV GA00394601000126'!AH131</f>
        <v>0</v>
      </c>
      <c r="AG135" s="48">
        <f>'2016CV PREV GA00394601000126'!AI131</f>
        <v>0</v>
      </c>
      <c r="AH135" s="49">
        <f t="shared" si="54"/>
        <v>0</v>
      </c>
      <c r="AI135" s="48">
        <f>'2016CV PREV GA00394601000126'!AK131</f>
        <v>0</v>
      </c>
      <c r="AJ135" s="48">
        <f>'2016CV PREV GA00394601000126'!AL131</f>
        <v>0</v>
      </c>
      <c r="AK135" s="48">
        <f>'2016CV PREV GA00394601000126'!AM131</f>
        <v>0</v>
      </c>
      <c r="AL135" s="48">
        <f>'2016CV PREV GA00394601000126'!AN131</f>
        <v>0</v>
      </c>
      <c r="AM135" s="48">
        <f>'2016CV PREV GA00394601000126'!AO131</f>
        <v>0</v>
      </c>
      <c r="AN135" s="48">
        <f>'2016CV PREV GA00394601000126'!AP131</f>
        <v>0</v>
      </c>
      <c r="AO135" s="48">
        <f>'2016CV PREV GA00394601000126'!AQ131</f>
        <v>0</v>
      </c>
      <c r="AP135" s="48">
        <f>'2016CV PREV GA00394601000126'!AR131</f>
        <v>0</v>
      </c>
      <c r="AQ135" s="48">
        <f>'2016CV PREV GA00394601000126'!AS131</f>
        <v>0</v>
      </c>
      <c r="AR135" s="49">
        <f t="shared" si="55"/>
        <v>0</v>
      </c>
      <c r="AS135" s="49">
        <f t="shared" si="56"/>
        <v>0</v>
      </c>
      <c r="AT135" s="48">
        <f>'2016CV PREV GA00394601000126'!AV131</f>
        <v>0</v>
      </c>
      <c r="AU135" s="48">
        <f>'2016CV PREV GA00394601000126'!AW131</f>
        <v>0</v>
      </c>
      <c r="AV135" s="48">
        <f>'2016CV PREV GA00394601000126'!AX131</f>
        <v>0</v>
      </c>
      <c r="AW135" s="48">
        <f>'2016CV PREV GA00394601000126'!AY131</f>
        <v>0</v>
      </c>
      <c r="AX135" s="48">
        <f>'2016CV PREV GA00394601000126'!AZ131</f>
        <v>0</v>
      </c>
      <c r="AY135" s="48">
        <f>'2016CV PREV GA00394601000126'!BA131</f>
        <v>0</v>
      </c>
      <c r="AZ135" s="49">
        <f t="shared" si="57"/>
        <v>0</v>
      </c>
      <c r="BA135" s="48">
        <f>'2016CV PREV GA00394601000126'!BC131</f>
        <v>0</v>
      </c>
      <c r="BB135" s="48">
        <f>'2016CV PREV GA00394601000126'!BD131</f>
        <v>0</v>
      </c>
      <c r="BC135" s="48">
        <f>'2016CV PREV GA00394601000126'!BE131</f>
        <v>0</v>
      </c>
      <c r="BD135" s="48">
        <f>'2016CV PREV GA00394601000126'!BF131</f>
        <v>0</v>
      </c>
      <c r="BE135" s="48">
        <f>'2016CV PREV GA00394601000126'!BG131</f>
        <v>0</v>
      </c>
      <c r="BF135" s="48">
        <f>'2016CV PREV GA00394601000126'!BH131</f>
        <v>0</v>
      </c>
      <c r="BG135" s="48">
        <f>'2016CV PREV GA00394601000126'!BI131</f>
        <v>0</v>
      </c>
      <c r="BH135" s="48">
        <f>'2016CV PREV GA00394601000126'!BJ131</f>
        <v>0</v>
      </c>
      <c r="BI135" s="48">
        <f>'2016CV PREV GA00394601000126'!BK131</f>
        <v>0</v>
      </c>
      <c r="BJ135" s="49">
        <f t="shared" si="58"/>
        <v>0</v>
      </c>
      <c r="BK135" s="49">
        <f t="shared" si="59"/>
        <v>0</v>
      </c>
      <c r="BL135" s="49">
        <f>$BO$9+SUMPRODUCT($D$10:D135,$BK$10:BK135)</f>
        <v>751185355.26557899</v>
      </c>
      <c r="BM135" s="50">
        <f t="shared" si="60"/>
        <v>5.5</v>
      </c>
      <c r="BN135" s="49">
        <f t="shared" si="46"/>
        <v>33320385999.910301</v>
      </c>
      <c r="BO135" s="51">
        <f t="shared" si="61"/>
        <v>639145585998.27905</v>
      </c>
      <c r="BP135" s="89">
        <f t="shared" si="47"/>
        <v>0</v>
      </c>
      <c r="BQ135" s="89">
        <f t="shared" si="48"/>
        <v>0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2">
        <f t="shared" si="62"/>
        <v>127</v>
      </c>
      <c r="B136" s="72">
        <f t="shared" si="63"/>
        <v>2142</v>
      </c>
      <c r="C136" s="48">
        <f>'2016CV PREV GA00394601000126'!E132</f>
        <v>5.5</v>
      </c>
      <c r="D136" s="49">
        <f t="shared" si="49"/>
        <v>1.1199999999999999E-3</v>
      </c>
      <c r="E136" s="48">
        <f>'2016CV PREV GA00394601000126'!G132</f>
        <v>0</v>
      </c>
      <c r="F136" s="49">
        <f t="shared" si="50"/>
        <v>0</v>
      </c>
      <c r="G136" s="48">
        <f>'2016CV PREV GA00394601000126'!I132</f>
        <v>0</v>
      </c>
      <c r="H136" s="48">
        <f>'2016CV PREV GA00394601000126'!J132</f>
        <v>0</v>
      </c>
      <c r="I136" s="48">
        <f>'2016CV PREV GA00394601000126'!K132</f>
        <v>0</v>
      </c>
      <c r="J136" s="48">
        <f>'2016CV PREV GA00394601000126'!L132</f>
        <v>0</v>
      </c>
      <c r="K136" s="48">
        <f>'2016CV PREV GA00394601000126'!M132</f>
        <v>0</v>
      </c>
      <c r="L136" s="48">
        <f>'2016CV PREV GA00394601000126'!N132</f>
        <v>0</v>
      </c>
      <c r="M136" s="49">
        <f t="shared" si="51"/>
        <v>0</v>
      </c>
      <c r="N136" s="48">
        <f>'2016CV PREV GA00394601000126'!P132</f>
        <v>0</v>
      </c>
      <c r="O136" s="48">
        <f>'2016CV PREV GA00394601000126'!Q132</f>
        <v>0</v>
      </c>
      <c r="P136" s="48">
        <f>'2016CV PREV GA00394601000126'!R132</f>
        <v>0</v>
      </c>
      <c r="Q136" s="48">
        <f>'2016CV PREV GA00394601000126'!S132</f>
        <v>0</v>
      </c>
      <c r="R136" s="48">
        <f>'2016CV PREV GA00394601000126'!T132</f>
        <v>0</v>
      </c>
      <c r="S136" s="48">
        <f>'2016CV PREV GA00394601000126'!U132</f>
        <v>0</v>
      </c>
      <c r="T136" s="48">
        <f>'2016CV PREV GA00394601000126'!V132</f>
        <v>0</v>
      </c>
      <c r="U136" s="49">
        <f t="shared" si="52"/>
        <v>0</v>
      </c>
      <c r="V136" s="48">
        <f>'2016CV PREV GA00394601000126'!X132</f>
        <v>0</v>
      </c>
      <c r="W136" s="48">
        <f>'2016CV PREV GA00394601000126'!Y132</f>
        <v>0</v>
      </c>
      <c r="X136" s="48">
        <f>'2016CV PREV GA00394601000126'!Z132</f>
        <v>0</v>
      </c>
      <c r="Y136" s="48">
        <f>'2016CV PREV GA00394601000126'!AA132</f>
        <v>0</v>
      </c>
      <c r="Z136" s="48">
        <f>'2016CV PREV GA00394601000126'!AB132</f>
        <v>0</v>
      </c>
      <c r="AA136" s="48">
        <f>'2016CV PREV GA00394601000126'!AC132</f>
        <v>0</v>
      </c>
      <c r="AB136" s="48">
        <f>'2016CV PREV GA00394601000126'!AD132</f>
        <v>0</v>
      </c>
      <c r="AC136" s="49">
        <f t="shared" si="53"/>
        <v>0</v>
      </c>
      <c r="AD136" s="48">
        <f>'2016CV PREV GA00394601000126'!AF132</f>
        <v>0</v>
      </c>
      <c r="AE136" s="48">
        <f>'2016CV PREV GA00394601000126'!AG132</f>
        <v>0</v>
      </c>
      <c r="AF136" s="48">
        <f>'2016CV PREV GA00394601000126'!AH132</f>
        <v>0</v>
      </c>
      <c r="AG136" s="48">
        <f>'2016CV PREV GA00394601000126'!AI132</f>
        <v>0</v>
      </c>
      <c r="AH136" s="49">
        <f t="shared" si="54"/>
        <v>0</v>
      </c>
      <c r="AI136" s="48">
        <f>'2016CV PREV GA00394601000126'!AK132</f>
        <v>0</v>
      </c>
      <c r="AJ136" s="48">
        <f>'2016CV PREV GA00394601000126'!AL132</f>
        <v>0</v>
      </c>
      <c r="AK136" s="48">
        <f>'2016CV PREV GA00394601000126'!AM132</f>
        <v>0</v>
      </c>
      <c r="AL136" s="48">
        <f>'2016CV PREV GA00394601000126'!AN132</f>
        <v>0</v>
      </c>
      <c r="AM136" s="48">
        <f>'2016CV PREV GA00394601000126'!AO132</f>
        <v>0</v>
      </c>
      <c r="AN136" s="48">
        <f>'2016CV PREV GA00394601000126'!AP132</f>
        <v>0</v>
      </c>
      <c r="AO136" s="48">
        <f>'2016CV PREV GA00394601000126'!AQ132</f>
        <v>0</v>
      </c>
      <c r="AP136" s="48">
        <f>'2016CV PREV GA00394601000126'!AR132</f>
        <v>0</v>
      </c>
      <c r="AQ136" s="48">
        <f>'2016CV PREV GA00394601000126'!AS132</f>
        <v>0</v>
      </c>
      <c r="AR136" s="49">
        <f t="shared" si="55"/>
        <v>0</v>
      </c>
      <c r="AS136" s="49">
        <f t="shared" si="56"/>
        <v>0</v>
      </c>
      <c r="AT136" s="48">
        <f>'2016CV PREV GA00394601000126'!AV132</f>
        <v>0</v>
      </c>
      <c r="AU136" s="48">
        <f>'2016CV PREV GA00394601000126'!AW132</f>
        <v>0</v>
      </c>
      <c r="AV136" s="48">
        <f>'2016CV PREV GA00394601000126'!AX132</f>
        <v>0</v>
      </c>
      <c r="AW136" s="48">
        <f>'2016CV PREV GA00394601000126'!AY132</f>
        <v>0</v>
      </c>
      <c r="AX136" s="48">
        <f>'2016CV PREV GA00394601000126'!AZ132</f>
        <v>0</v>
      </c>
      <c r="AY136" s="48">
        <f>'2016CV PREV GA00394601000126'!BA132</f>
        <v>0</v>
      </c>
      <c r="AZ136" s="49">
        <f t="shared" si="57"/>
        <v>0</v>
      </c>
      <c r="BA136" s="48">
        <f>'2016CV PREV GA00394601000126'!BC132</f>
        <v>0</v>
      </c>
      <c r="BB136" s="48">
        <f>'2016CV PREV GA00394601000126'!BD132</f>
        <v>0</v>
      </c>
      <c r="BC136" s="48">
        <f>'2016CV PREV GA00394601000126'!BE132</f>
        <v>0</v>
      </c>
      <c r="BD136" s="48">
        <f>'2016CV PREV GA00394601000126'!BF132</f>
        <v>0</v>
      </c>
      <c r="BE136" s="48">
        <f>'2016CV PREV GA00394601000126'!BG132</f>
        <v>0</v>
      </c>
      <c r="BF136" s="48">
        <f>'2016CV PREV GA00394601000126'!BH132</f>
        <v>0</v>
      </c>
      <c r="BG136" s="48">
        <f>'2016CV PREV GA00394601000126'!BI132</f>
        <v>0</v>
      </c>
      <c r="BH136" s="48">
        <f>'2016CV PREV GA00394601000126'!BJ132</f>
        <v>0</v>
      </c>
      <c r="BI136" s="48">
        <f>'2016CV PREV GA00394601000126'!BK132</f>
        <v>0</v>
      </c>
      <c r="BJ136" s="49">
        <f t="shared" si="58"/>
        <v>0</v>
      </c>
      <c r="BK136" s="49">
        <f t="shared" si="59"/>
        <v>0</v>
      </c>
      <c r="BL136" s="49">
        <f>$BO$9+SUMPRODUCT($D$10:D136,$BK$10:BK136)</f>
        <v>751185355.26557899</v>
      </c>
      <c r="BM136" s="50">
        <f t="shared" si="60"/>
        <v>5.5</v>
      </c>
      <c r="BN136" s="49">
        <f t="shared" si="46"/>
        <v>35153007229.905296</v>
      </c>
      <c r="BO136" s="51">
        <f t="shared" si="61"/>
        <v>674298593228.18396</v>
      </c>
      <c r="BP136" s="89">
        <f t="shared" si="47"/>
        <v>0</v>
      </c>
      <c r="BQ136" s="89">
        <f t="shared" si="48"/>
        <v>0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2">
        <f t="shared" si="62"/>
        <v>128</v>
      </c>
      <c r="B137" s="72">
        <f t="shared" si="63"/>
        <v>2143</v>
      </c>
      <c r="C137" s="48">
        <f>'2016CV PREV GA00394601000126'!E133</f>
        <v>5.5</v>
      </c>
      <c r="D137" s="49">
        <f t="shared" si="49"/>
        <v>1.06E-3</v>
      </c>
      <c r="E137" s="48">
        <f>'2016CV PREV GA00394601000126'!G133</f>
        <v>0</v>
      </c>
      <c r="F137" s="49">
        <f t="shared" si="50"/>
        <v>0</v>
      </c>
      <c r="G137" s="48">
        <f>'2016CV PREV GA00394601000126'!I133</f>
        <v>0</v>
      </c>
      <c r="H137" s="48">
        <f>'2016CV PREV GA00394601000126'!J133</f>
        <v>0</v>
      </c>
      <c r="I137" s="48">
        <f>'2016CV PREV GA00394601000126'!K133</f>
        <v>0</v>
      </c>
      <c r="J137" s="48">
        <f>'2016CV PREV GA00394601000126'!L133</f>
        <v>0</v>
      </c>
      <c r="K137" s="48">
        <f>'2016CV PREV GA00394601000126'!M133</f>
        <v>0</v>
      </c>
      <c r="L137" s="48">
        <f>'2016CV PREV GA00394601000126'!N133</f>
        <v>0</v>
      </c>
      <c r="M137" s="49">
        <f t="shared" si="51"/>
        <v>0</v>
      </c>
      <c r="N137" s="48">
        <f>'2016CV PREV GA00394601000126'!P133</f>
        <v>0</v>
      </c>
      <c r="O137" s="48">
        <f>'2016CV PREV GA00394601000126'!Q133</f>
        <v>0</v>
      </c>
      <c r="P137" s="48">
        <f>'2016CV PREV GA00394601000126'!R133</f>
        <v>0</v>
      </c>
      <c r="Q137" s="48">
        <f>'2016CV PREV GA00394601000126'!S133</f>
        <v>0</v>
      </c>
      <c r="R137" s="48">
        <f>'2016CV PREV GA00394601000126'!T133</f>
        <v>0</v>
      </c>
      <c r="S137" s="48">
        <f>'2016CV PREV GA00394601000126'!U133</f>
        <v>0</v>
      </c>
      <c r="T137" s="48">
        <f>'2016CV PREV GA00394601000126'!V133</f>
        <v>0</v>
      </c>
      <c r="U137" s="49">
        <f t="shared" si="52"/>
        <v>0</v>
      </c>
      <c r="V137" s="48">
        <f>'2016CV PREV GA00394601000126'!X133</f>
        <v>0</v>
      </c>
      <c r="W137" s="48">
        <f>'2016CV PREV GA00394601000126'!Y133</f>
        <v>0</v>
      </c>
      <c r="X137" s="48">
        <f>'2016CV PREV GA00394601000126'!Z133</f>
        <v>0</v>
      </c>
      <c r="Y137" s="48">
        <f>'2016CV PREV GA00394601000126'!AA133</f>
        <v>0</v>
      </c>
      <c r="Z137" s="48">
        <f>'2016CV PREV GA00394601000126'!AB133</f>
        <v>0</v>
      </c>
      <c r="AA137" s="48">
        <f>'2016CV PREV GA00394601000126'!AC133</f>
        <v>0</v>
      </c>
      <c r="AB137" s="48">
        <f>'2016CV PREV GA00394601000126'!AD133</f>
        <v>0</v>
      </c>
      <c r="AC137" s="49">
        <f t="shared" si="53"/>
        <v>0</v>
      </c>
      <c r="AD137" s="48">
        <f>'2016CV PREV GA00394601000126'!AF133</f>
        <v>0</v>
      </c>
      <c r="AE137" s="48">
        <f>'2016CV PREV GA00394601000126'!AG133</f>
        <v>0</v>
      </c>
      <c r="AF137" s="48">
        <f>'2016CV PREV GA00394601000126'!AH133</f>
        <v>0</v>
      </c>
      <c r="AG137" s="48">
        <f>'2016CV PREV GA00394601000126'!AI133</f>
        <v>0</v>
      </c>
      <c r="AH137" s="49">
        <f t="shared" si="54"/>
        <v>0</v>
      </c>
      <c r="AI137" s="48">
        <f>'2016CV PREV GA00394601000126'!AK133</f>
        <v>0</v>
      </c>
      <c r="AJ137" s="48">
        <f>'2016CV PREV GA00394601000126'!AL133</f>
        <v>0</v>
      </c>
      <c r="AK137" s="48">
        <f>'2016CV PREV GA00394601000126'!AM133</f>
        <v>0</v>
      </c>
      <c r="AL137" s="48">
        <f>'2016CV PREV GA00394601000126'!AN133</f>
        <v>0</v>
      </c>
      <c r="AM137" s="48">
        <f>'2016CV PREV GA00394601000126'!AO133</f>
        <v>0</v>
      </c>
      <c r="AN137" s="48">
        <f>'2016CV PREV GA00394601000126'!AP133</f>
        <v>0</v>
      </c>
      <c r="AO137" s="48">
        <f>'2016CV PREV GA00394601000126'!AQ133</f>
        <v>0</v>
      </c>
      <c r="AP137" s="48">
        <f>'2016CV PREV GA00394601000126'!AR133</f>
        <v>0</v>
      </c>
      <c r="AQ137" s="48">
        <f>'2016CV PREV GA00394601000126'!AS133</f>
        <v>0</v>
      </c>
      <c r="AR137" s="49">
        <f t="shared" si="55"/>
        <v>0</v>
      </c>
      <c r="AS137" s="49">
        <f t="shared" si="56"/>
        <v>0</v>
      </c>
      <c r="AT137" s="48">
        <f>'2016CV PREV GA00394601000126'!AV133</f>
        <v>0</v>
      </c>
      <c r="AU137" s="48">
        <f>'2016CV PREV GA00394601000126'!AW133</f>
        <v>0</v>
      </c>
      <c r="AV137" s="48">
        <f>'2016CV PREV GA00394601000126'!AX133</f>
        <v>0</v>
      </c>
      <c r="AW137" s="48">
        <f>'2016CV PREV GA00394601000126'!AY133</f>
        <v>0</v>
      </c>
      <c r="AX137" s="48">
        <f>'2016CV PREV GA00394601000126'!AZ133</f>
        <v>0</v>
      </c>
      <c r="AY137" s="48">
        <f>'2016CV PREV GA00394601000126'!BA133</f>
        <v>0</v>
      </c>
      <c r="AZ137" s="49">
        <f t="shared" si="57"/>
        <v>0</v>
      </c>
      <c r="BA137" s="48">
        <f>'2016CV PREV GA00394601000126'!BC133</f>
        <v>0</v>
      </c>
      <c r="BB137" s="48">
        <f>'2016CV PREV GA00394601000126'!BD133</f>
        <v>0</v>
      </c>
      <c r="BC137" s="48">
        <f>'2016CV PREV GA00394601000126'!BE133</f>
        <v>0</v>
      </c>
      <c r="BD137" s="48">
        <f>'2016CV PREV GA00394601000126'!BF133</f>
        <v>0</v>
      </c>
      <c r="BE137" s="48">
        <f>'2016CV PREV GA00394601000126'!BG133</f>
        <v>0</v>
      </c>
      <c r="BF137" s="48">
        <f>'2016CV PREV GA00394601000126'!BH133</f>
        <v>0</v>
      </c>
      <c r="BG137" s="48">
        <f>'2016CV PREV GA00394601000126'!BI133</f>
        <v>0</v>
      </c>
      <c r="BH137" s="48">
        <f>'2016CV PREV GA00394601000126'!BJ133</f>
        <v>0</v>
      </c>
      <c r="BI137" s="48">
        <f>'2016CV PREV GA00394601000126'!BK133</f>
        <v>0</v>
      </c>
      <c r="BJ137" s="49">
        <f t="shared" si="58"/>
        <v>0</v>
      </c>
      <c r="BK137" s="49">
        <f t="shared" si="59"/>
        <v>0</v>
      </c>
      <c r="BL137" s="49">
        <f>$BO$9+SUMPRODUCT($D$10:D137,$BK$10:BK137)</f>
        <v>751185355.26557899</v>
      </c>
      <c r="BM137" s="50">
        <f t="shared" si="60"/>
        <v>5.5</v>
      </c>
      <c r="BN137" s="49">
        <f t="shared" si="46"/>
        <v>37086422627.550102</v>
      </c>
      <c r="BO137" s="51">
        <f t="shared" si="61"/>
        <v>711385015855.73401</v>
      </c>
      <c r="BP137" s="89">
        <f t="shared" si="47"/>
        <v>0</v>
      </c>
      <c r="BQ137" s="89">
        <f t="shared" si="48"/>
        <v>0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2">
        <f t="shared" si="62"/>
        <v>129</v>
      </c>
      <c r="B138" s="72">
        <f t="shared" si="63"/>
        <v>2144</v>
      </c>
      <c r="C138" s="48">
        <f>'2016CV PREV GA00394601000126'!E134</f>
        <v>5.5</v>
      </c>
      <c r="D138" s="49">
        <f t="shared" si="49"/>
        <v>1E-3</v>
      </c>
      <c r="E138" s="48">
        <f>'2016CV PREV GA00394601000126'!G134</f>
        <v>0</v>
      </c>
      <c r="F138" s="49">
        <f t="shared" ref="F138:F159" si="64">ROUND(SUM(G138:J138),5)</f>
        <v>0</v>
      </c>
      <c r="G138" s="48">
        <f>'2016CV PREV GA00394601000126'!I134</f>
        <v>0</v>
      </c>
      <c r="H138" s="48">
        <f>'2016CV PREV GA00394601000126'!J134</f>
        <v>0</v>
      </c>
      <c r="I138" s="48">
        <f>'2016CV PREV GA00394601000126'!K134</f>
        <v>0</v>
      </c>
      <c r="J138" s="48">
        <f>'2016CV PREV GA00394601000126'!L134</f>
        <v>0</v>
      </c>
      <c r="K138" s="48">
        <f>'2016CV PREV GA00394601000126'!M134</f>
        <v>0</v>
      </c>
      <c r="L138" s="48">
        <f>'2016CV PREV GA00394601000126'!N134</f>
        <v>0</v>
      </c>
      <c r="M138" s="49">
        <f t="shared" ref="M138:M159" si="65">ROUND(SUM(N138:T138),5)</f>
        <v>0</v>
      </c>
      <c r="N138" s="48">
        <f>'2016CV PREV GA00394601000126'!P134</f>
        <v>0</v>
      </c>
      <c r="O138" s="48">
        <f>'2016CV PREV GA00394601000126'!Q134</f>
        <v>0</v>
      </c>
      <c r="P138" s="48">
        <f>'2016CV PREV GA00394601000126'!R134</f>
        <v>0</v>
      </c>
      <c r="Q138" s="48">
        <f>'2016CV PREV GA00394601000126'!S134</f>
        <v>0</v>
      </c>
      <c r="R138" s="48">
        <f>'2016CV PREV GA00394601000126'!T134</f>
        <v>0</v>
      </c>
      <c r="S138" s="48">
        <f>'2016CV PREV GA00394601000126'!U134</f>
        <v>0</v>
      </c>
      <c r="T138" s="48">
        <f>'2016CV PREV GA00394601000126'!V134</f>
        <v>0</v>
      </c>
      <c r="U138" s="49">
        <f t="shared" ref="U138:U159" si="66">ROUND(SUM(V138:AB138),5)</f>
        <v>0</v>
      </c>
      <c r="V138" s="48">
        <f>'2016CV PREV GA00394601000126'!X134</f>
        <v>0</v>
      </c>
      <c r="W138" s="48">
        <f>'2016CV PREV GA00394601000126'!Y134</f>
        <v>0</v>
      </c>
      <c r="X138" s="48">
        <f>'2016CV PREV GA00394601000126'!Z134</f>
        <v>0</v>
      </c>
      <c r="Y138" s="48">
        <f>'2016CV PREV GA00394601000126'!AA134</f>
        <v>0</v>
      </c>
      <c r="Z138" s="48">
        <f>'2016CV PREV GA00394601000126'!AB134</f>
        <v>0</v>
      </c>
      <c r="AA138" s="48">
        <f>'2016CV PREV GA00394601000126'!AC134</f>
        <v>0</v>
      </c>
      <c r="AB138" s="48">
        <f>'2016CV PREV GA00394601000126'!AD134</f>
        <v>0</v>
      </c>
      <c r="AC138" s="49">
        <f t="shared" ref="AC138:AC159" si="67">ROUND(SUM(AD138:AG138),5)</f>
        <v>0</v>
      </c>
      <c r="AD138" s="48">
        <f>'2016CV PREV GA00394601000126'!AF134</f>
        <v>0</v>
      </c>
      <c r="AE138" s="48">
        <f>'2016CV PREV GA00394601000126'!AG134</f>
        <v>0</v>
      </c>
      <c r="AF138" s="48">
        <f>'2016CV PREV GA00394601000126'!AH134</f>
        <v>0</v>
      </c>
      <c r="AG138" s="48">
        <f>'2016CV PREV GA00394601000126'!AI134</f>
        <v>0</v>
      </c>
      <c r="AH138" s="49">
        <f t="shared" ref="AH138:AH159" si="68">ROUND(SUM(AI138:AM138),5)</f>
        <v>0</v>
      </c>
      <c r="AI138" s="48">
        <f>'2016CV PREV GA00394601000126'!AK134</f>
        <v>0</v>
      </c>
      <c r="AJ138" s="48">
        <f>'2016CV PREV GA00394601000126'!AL134</f>
        <v>0</v>
      </c>
      <c r="AK138" s="48">
        <f>'2016CV PREV GA00394601000126'!AM134</f>
        <v>0</v>
      </c>
      <c r="AL138" s="48">
        <f>'2016CV PREV GA00394601000126'!AN134</f>
        <v>0</v>
      </c>
      <c r="AM138" s="48">
        <f>'2016CV PREV GA00394601000126'!AO134</f>
        <v>0</v>
      </c>
      <c r="AN138" s="48">
        <f>'2016CV PREV GA00394601000126'!AP134</f>
        <v>0</v>
      </c>
      <c r="AO138" s="48">
        <f>'2016CV PREV GA00394601000126'!AQ134</f>
        <v>0</v>
      </c>
      <c r="AP138" s="48">
        <f>'2016CV PREV GA00394601000126'!AR134</f>
        <v>0</v>
      </c>
      <c r="AQ138" s="48">
        <f>'2016CV PREV GA00394601000126'!AS134</f>
        <v>0</v>
      </c>
      <c r="AR138" s="49">
        <f t="shared" ref="AR138:AR159" si="69">ROUND(F138+K138+L138+M138+U138+AC138+AH138+AN138+AO138+AP138+AQ138,5)</f>
        <v>0</v>
      </c>
      <c r="AS138" s="49">
        <f t="shared" ref="AS138:AS159" si="70">ROUND(SUM(AT138:AY138),5)</f>
        <v>0</v>
      </c>
      <c r="AT138" s="48">
        <f>'2016CV PREV GA00394601000126'!AV134</f>
        <v>0</v>
      </c>
      <c r="AU138" s="48">
        <f>'2016CV PREV GA00394601000126'!AW134</f>
        <v>0</v>
      </c>
      <c r="AV138" s="48">
        <f>'2016CV PREV GA00394601000126'!AX134</f>
        <v>0</v>
      </c>
      <c r="AW138" s="48">
        <f>'2016CV PREV GA00394601000126'!AY134</f>
        <v>0</v>
      </c>
      <c r="AX138" s="48">
        <f>'2016CV PREV GA00394601000126'!AZ134</f>
        <v>0</v>
      </c>
      <c r="AY138" s="48">
        <f>'2016CV PREV GA00394601000126'!BA134</f>
        <v>0</v>
      </c>
      <c r="AZ138" s="49">
        <f t="shared" ref="AZ138:AZ159" si="71">ROUND(SUM(BA138:BI138),5)</f>
        <v>0</v>
      </c>
      <c r="BA138" s="48">
        <f>'2016CV PREV GA00394601000126'!BC134</f>
        <v>0</v>
      </c>
      <c r="BB138" s="48">
        <f>'2016CV PREV GA00394601000126'!BD134</f>
        <v>0</v>
      </c>
      <c r="BC138" s="48">
        <f>'2016CV PREV GA00394601000126'!BE134</f>
        <v>0</v>
      </c>
      <c r="BD138" s="48">
        <f>'2016CV PREV GA00394601000126'!BF134</f>
        <v>0</v>
      </c>
      <c r="BE138" s="48">
        <f>'2016CV PREV GA00394601000126'!BG134</f>
        <v>0</v>
      </c>
      <c r="BF138" s="48">
        <f>'2016CV PREV GA00394601000126'!BH134</f>
        <v>0</v>
      </c>
      <c r="BG138" s="48">
        <f>'2016CV PREV GA00394601000126'!BI134</f>
        <v>0</v>
      </c>
      <c r="BH138" s="48">
        <f>'2016CV PREV GA00394601000126'!BJ134</f>
        <v>0</v>
      </c>
      <c r="BI138" s="48">
        <f>'2016CV PREV GA00394601000126'!BK134</f>
        <v>0</v>
      </c>
      <c r="BJ138" s="49">
        <f t="shared" ref="BJ138:BJ159" si="72">ROUND(AS138+AZ138,5)</f>
        <v>0</v>
      </c>
      <c r="BK138" s="49">
        <f t="shared" ref="BK138:BK159" si="73">ROUND(AR138-BJ138,5)</f>
        <v>0</v>
      </c>
      <c r="BL138" s="49">
        <f>$BO$9+SUMPRODUCT($D$10:D138,$BK$10:BK138)</f>
        <v>751185355.26557899</v>
      </c>
      <c r="BM138" s="50">
        <f t="shared" ref="BM138:BM159" si="74">ROUND(C138,5)</f>
        <v>5.5</v>
      </c>
      <c r="BN138" s="49">
        <f t="shared" si="46"/>
        <v>39126175872.065399</v>
      </c>
      <c r="BO138" s="51">
        <f t="shared" ref="BO138:BO159" si="75">IF(BO137+BK138+BN138&gt;0,ROUND(BO137+BK138+BN138,5),0)</f>
        <v>750511191727.79895</v>
      </c>
      <c r="BP138" s="89">
        <f t="shared" si="47"/>
        <v>0</v>
      </c>
      <c r="BQ138" s="89">
        <f t="shared" si="48"/>
        <v>0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2">
        <f t="shared" ref="A139:A159" si="76">A138+1</f>
        <v>130</v>
      </c>
      <c r="B139" s="72">
        <f t="shared" ref="B139:B159" si="77">B138+1</f>
        <v>2145</v>
      </c>
      <c r="C139" s="48">
        <f>'2016CV PREV GA00394601000126'!E135</f>
        <v>5.5</v>
      </c>
      <c r="D139" s="49">
        <f t="shared" si="49"/>
        <v>9.5E-4</v>
      </c>
      <c r="E139" s="48">
        <f>'2016CV PREV GA00394601000126'!G135</f>
        <v>0</v>
      </c>
      <c r="F139" s="49">
        <f t="shared" si="64"/>
        <v>0</v>
      </c>
      <c r="G139" s="48">
        <f>'2016CV PREV GA00394601000126'!I135</f>
        <v>0</v>
      </c>
      <c r="H139" s="48">
        <f>'2016CV PREV GA00394601000126'!J135</f>
        <v>0</v>
      </c>
      <c r="I139" s="48">
        <f>'2016CV PREV GA00394601000126'!K135</f>
        <v>0</v>
      </c>
      <c r="J139" s="48">
        <f>'2016CV PREV GA00394601000126'!L135</f>
        <v>0</v>
      </c>
      <c r="K139" s="48">
        <f>'2016CV PREV GA00394601000126'!M135</f>
        <v>0</v>
      </c>
      <c r="L139" s="48">
        <f>'2016CV PREV GA00394601000126'!N135</f>
        <v>0</v>
      </c>
      <c r="M139" s="49">
        <f t="shared" si="65"/>
        <v>0</v>
      </c>
      <c r="N139" s="48">
        <f>'2016CV PREV GA00394601000126'!P135</f>
        <v>0</v>
      </c>
      <c r="O139" s="48">
        <f>'2016CV PREV GA00394601000126'!Q135</f>
        <v>0</v>
      </c>
      <c r="P139" s="48">
        <f>'2016CV PREV GA00394601000126'!R135</f>
        <v>0</v>
      </c>
      <c r="Q139" s="48">
        <f>'2016CV PREV GA00394601000126'!S135</f>
        <v>0</v>
      </c>
      <c r="R139" s="48">
        <f>'2016CV PREV GA00394601000126'!T135</f>
        <v>0</v>
      </c>
      <c r="S139" s="48">
        <f>'2016CV PREV GA00394601000126'!U135</f>
        <v>0</v>
      </c>
      <c r="T139" s="48">
        <f>'2016CV PREV GA00394601000126'!V135</f>
        <v>0</v>
      </c>
      <c r="U139" s="49">
        <f t="shared" si="66"/>
        <v>0</v>
      </c>
      <c r="V139" s="48">
        <f>'2016CV PREV GA00394601000126'!X135</f>
        <v>0</v>
      </c>
      <c r="W139" s="48">
        <f>'2016CV PREV GA00394601000126'!Y135</f>
        <v>0</v>
      </c>
      <c r="X139" s="48">
        <f>'2016CV PREV GA00394601000126'!Z135</f>
        <v>0</v>
      </c>
      <c r="Y139" s="48">
        <f>'2016CV PREV GA00394601000126'!AA135</f>
        <v>0</v>
      </c>
      <c r="Z139" s="48">
        <f>'2016CV PREV GA00394601000126'!AB135</f>
        <v>0</v>
      </c>
      <c r="AA139" s="48">
        <f>'2016CV PREV GA00394601000126'!AC135</f>
        <v>0</v>
      </c>
      <c r="AB139" s="48">
        <f>'2016CV PREV GA00394601000126'!AD135</f>
        <v>0</v>
      </c>
      <c r="AC139" s="49">
        <f t="shared" si="67"/>
        <v>0</v>
      </c>
      <c r="AD139" s="48">
        <f>'2016CV PREV GA00394601000126'!AF135</f>
        <v>0</v>
      </c>
      <c r="AE139" s="48">
        <f>'2016CV PREV GA00394601000126'!AG135</f>
        <v>0</v>
      </c>
      <c r="AF139" s="48">
        <f>'2016CV PREV GA00394601000126'!AH135</f>
        <v>0</v>
      </c>
      <c r="AG139" s="48">
        <f>'2016CV PREV GA00394601000126'!AI135</f>
        <v>0</v>
      </c>
      <c r="AH139" s="49">
        <f t="shared" si="68"/>
        <v>0</v>
      </c>
      <c r="AI139" s="48">
        <f>'2016CV PREV GA00394601000126'!AK135</f>
        <v>0</v>
      </c>
      <c r="AJ139" s="48">
        <f>'2016CV PREV GA00394601000126'!AL135</f>
        <v>0</v>
      </c>
      <c r="AK139" s="48">
        <f>'2016CV PREV GA00394601000126'!AM135</f>
        <v>0</v>
      </c>
      <c r="AL139" s="48">
        <f>'2016CV PREV GA00394601000126'!AN135</f>
        <v>0</v>
      </c>
      <c r="AM139" s="48">
        <f>'2016CV PREV GA00394601000126'!AO135</f>
        <v>0</v>
      </c>
      <c r="AN139" s="48">
        <f>'2016CV PREV GA00394601000126'!AP135</f>
        <v>0</v>
      </c>
      <c r="AO139" s="48">
        <f>'2016CV PREV GA00394601000126'!AQ135</f>
        <v>0</v>
      </c>
      <c r="AP139" s="48">
        <f>'2016CV PREV GA00394601000126'!AR135</f>
        <v>0</v>
      </c>
      <c r="AQ139" s="48">
        <f>'2016CV PREV GA00394601000126'!AS135</f>
        <v>0</v>
      </c>
      <c r="AR139" s="49">
        <f t="shared" si="69"/>
        <v>0</v>
      </c>
      <c r="AS139" s="49">
        <f t="shared" si="70"/>
        <v>0</v>
      </c>
      <c r="AT139" s="48">
        <f>'2016CV PREV GA00394601000126'!AV135</f>
        <v>0</v>
      </c>
      <c r="AU139" s="48">
        <f>'2016CV PREV GA00394601000126'!AW135</f>
        <v>0</v>
      </c>
      <c r="AV139" s="48">
        <f>'2016CV PREV GA00394601000126'!AX135</f>
        <v>0</v>
      </c>
      <c r="AW139" s="48">
        <f>'2016CV PREV GA00394601000126'!AY135</f>
        <v>0</v>
      </c>
      <c r="AX139" s="48">
        <f>'2016CV PREV GA00394601000126'!AZ135</f>
        <v>0</v>
      </c>
      <c r="AY139" s="48">
        <f>'2016CV PREV GA00394601000126'!BA135</f>
        <v>0</v>
      </c>
      <c r="AZ139" s="49">
        <f t="shared" si="71"/>
        <v>0</v>
      </c>
      <c r="BA139" s="48">
        <f>'2016CV PREV GA00394601000126'!BC135</f>
        <v>0</v>
      </c>
      <c r="BB139" s="48">
        <f>'2016CV PREV GA00394601000126'!BD135</f>
        <v>0</v>
      </c>
      <c r="BC139" s="48">
        <f>'2016CV PREV GA00394601000126'!BE135</f>
        <v>0</v>
      </c>
      <c r="BD139" s="48">
        <f>'2016CV PREV GA00394601000126'!BF135</f>
        <v>0</v>
      </c>
      <c r="BE139" s="48">
        <f>'2016CV PREV GA00394601000126'!BG135</f>
        <v>0</v>
      </c>
      <c r="BF139" s="48">
        <f>'2016CV PREV GA00394601000126'!BH135</f>
        <v>0</v>
      </c>
      <c r="BG139" s="48">
        <f>'2016CV PREV GA00394601000126'!BI135</f>
        <v>0</v>
      </c>
      <c r="BH139" s="48">
        <f>'2016CV PREV GA00394601000126'!BJ135</f>
        <v>0</v>
      </c>
      <c r="BI139" s="48">
        <f>'2016CV PREV GA00394601000126'!BK135</f>
        <v>0</v>
      </c>
      <c r="BJ139" s="49">
        <f t="shared" si="72"/>
        <v>0</v>
      </c>
      <c r="BK139" s="49">
        <f t="shared" si="73"/>
        <v>0</v>
      </c>
      <c r="BL139" s="49">
        <f>$BO$9+SUMPRODUCT($D$10:D139,$BK$10:BK139)</f>
        <v>751185355.26557899</v>
      </c>
      <c r="BM139" s="50">
        <f t="shared" si="74"/>
        <v>5.5</v>
      </c>
      <c r="BN139" s="49">
        <f t="shared" ref="BN139:BN159" si="78">IF($A$10=0,IF(BO138+BK139&lt;0,0,ROUND(BM139/100*(BO138+BK139),5)),ROUND(BM139/100*BO138,5))</f>
        <v>41278115545.0289</v>
      </c>
      <c r="BO139" s="51">
        <f t="shared" si="75"/>
        <v>791789307272.828</v>
      </c>
      <c r="BP139" s="89">
        <f t="shared" ref="BP139:BP159" si="79">(1/((1+$C139/100)^($A139-0.5)))*(AS139+AZ139-AY139-BH139-F139-K139-AC139-AH139)</f>
        <v>0</v>
      </c>
      <c r="BQ139" s="89">
        <f t="shared" ref="BQ139:BQ159" si="80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2">
        <f t="shared" si="76"/>
        <v>131</v>
      </c>
      <c r="B140" s="72">
        <f t="shared" si="77"/>
        <v>2146</v>
      </c>
      <c r="C140" s="48">
        <f>'2016CV PREV GA00394601000126'!E136</f>
        <v>5.5</v>
      </c>
      <c r="D140" s="49">
        <f t="shared" ref="D140:D158" si="81">ROUND((1+C140/100)^-1*D139,5)</f>
        <v>8.9999999999999998E-4</v>
      </c>
      <c r="E140" s="48">
        <f>'2016CV PREV GA00394601000126'!G136</f>
        <v>0</v>
      </c>
      <c r="F140" s="49">
        <f t="shared" si="64"/>
        <v>0</v>
      </c>
      <c r="G140" s="48">
        <f>'2016CV PREV GA00394601000126'!I136</f>
        <v>0</v>
      </c>
      <c r="H140" s="48">
        <f>'2016CV PREV GA00394601000126'!J136</f>
        <v>0</v>
      </c>
      <c r="I140" s="48">
        <f>'2016CV PREV GA00394601000126'!K136</f>
        <v>0</v>
      </c>
      <c r="J140" s="48">
        <f>'2016CV PREV GA00394601000126'!L136</f>
        <v>0</v>
      </c>
      <c r="K140" s="48">
        <f>'2016CV PREV GA00394601000126'!M136</f>
        <v>0</v>
      </c>
      <c r="L140" s="48">
        <f>'2016CV PREV GA00394601000126'!N136</f>
        <v>0</v>
      </c>
      <c r="M140" s="49">
        <f t="shared" si="65"/>
        <v>0</v>
      </c>
      <c r="N140" s="48">
        <f>'2016CV PREV GA00394601000126'!P136</f>
        <v>0</v>
      </c>
      <c r="O140" s="48">
        <f>'2016CV PREV GA00394601000126'!Q136</f>
        <v>0</v>
      </c>
      <c r="P140" s="48">
        <f>'2016CV PREV GA00394601000126'!R136</f>
        <v>0</v>
      </c>
      <c r="Q140" s="48">
        <f>'2016CV PREV GA00394601000126'!S136</f>
        <v>0</v>
      </c>
      <c r="R140" s="48">
        <f>'2016CV PREV GA00394601000126'!T136</f>
        <v>0</v>
      </c>
      <c r="S140" s="48">
        <f>'2016CV PREV GA00394601000126'!U136</f>
        <v>0</v>
      </c>
      <c r="T140" s="48">
        <f>'2016CV PREV GA00394601000126'!V136</f>
        <v>0</v>
      </c>
      <c r="U140" s="49">
        <f t="shared" si="66"/>
        <v>0</v>
      </c>
      <c r="V140" s="48">
        <f>'2016CV PREV GA00394601000126'!X136</f>
        <v>0</v>
      </c>
      <c r="W140" s="48">
        <f>'2016CV PREV GA00394601000126'!Y136</f>
        <v>0</v>
      </c>
      <c r="X140" s="48">
        <f>'2016CV PREV GA00394601000126'!Z136</f>
        <v>0</v>
      </c>
      <c r="Y140" s="48">
        <f>'2016CV PREV GA00394601000126'!AA136</f>
        <v>0</v>
      </c>
      <c r="Z140" s="48">
        <f>'2016CV PREV GA00394601000126'!AB136</f>
        <v>0</v>
      </c>
      <c r="AA140" s="48">
        <f>'2016CV PREV GA00394601000126'!AC136</f>
        <v>0</v>
      </c>
      <c r="AB140" s="48">
        <f>'2016CV PREV GA00394601000126'!AD136</f>
        <v>0</v>
      </c>
      <c r="AC140" s="49">
        <f t="shared" si="67"/>
        <v>0</v>
      </c>
      <c r="AD140" s="48">
        <f>'2016CV PREV GA00394601000126'!AF136</f>
        <v>0</v>
      </c>
      <c r="AE140" s="48">
        <f>'2016CV PREV GA00394601000126'!AG136</f>
        <v>0</v>
      </c>
      <c r="AF140" s="48">
        <f>'2016CV PREV GA00394601000126'!AH136</f>
        <v>0</v>
      </c>
      <c r="AG140" s="48">
        <f>'2016CV PREV GA00394601000126'!AI136</f>
        <v>0</v>
      </c>
      <c r="AH140" s="49">
        <f t="shared" si="68"/>
        <v>0</v>
      </c>
      <c r="AI140" s="48">
        <f>'2016CV PREV GA00394601000126'!AK136</f>
        <v>0</v>
      </c>
      <c r="AJ140" s="48">
        <f>'2016CV PREV GA00394601000126'!AL136</f>
        <v>0</v>
      </c>
      <c r="AK140" s="48">
        <f>'2016CV PREV GA00394601000126'!AM136</f>
        <v>0</v>
      </c>
      <c r="AL140" s="48">
        <f>'2016CV PREV GA00394601000126'!AN136</f>
        <v>0</v>
      </c>
      <c r="AM140" s="48">
        <f>'2016CV PREV GA00394601000126'!AO136</f>
        <v>0</v>
      </c>
      <c r="AN140" s="48">
        <f>'2016CV PREV GA00394601000126'!AP136</f>
        <v>0</v>
      </c>
      <c r="AO140" s="48">
        <f>'2016CV PREV GA00394601000126'!AQ136</f>
        <v>0</v>
      </c>
      <c r="AP140" s="48">
        <f>'2016CV PREV GA00394601000126'!AR136</f>
        <v>0</v>
      </c>
      <c r="AQ140" s="48">
        <f>'2016CV PREV GA00394601000126'!AS136</f>
        <v>0</v>
      </c>
      <c r="AR140" s="49">
        <f t="shared" si="69"/>
        <v>0</v>
      </c>
      <c r="AS140" s="49">
        <f t="shared" si="70"/>
        <v>0</v>
      </c>
      <c r="AT140" s="48">
        <f>'2016CV PREV GA00394601000126'!AV136</f>
        <v>0</v>
      </c>
      <c r="AU140" s="48">
        <f>'2016CV PREV GA00394601000126'!AW136</f>
        <v>0</v>
      </c>
      <c r="AV140" s="48">
        <f>'2016CV PREV GA00394601000126'!AX136</f>
        <v>0</v>
      </c>
      <c r="AW140" s="48">
        <f>'2016CV PREV GA00394601000126'!AY136</f>
        <v>0</v>
      </c>
      <c r="AX140" s="48">
        <f>'2016CV PREV GA00394601000126'!AZ136</f>
        <v>0</v>
      </c>
      <c r="AY140" s="48">
        <f>'2016CV PREV GA00394601000126'!BA136</f>
        <v>0</v>
      </c>
      <c r="AZ140" s="49">
        <f t="shared" si="71"/>
        <v>0</v>
      </c>
      <c r="BA140" s="48">
        <f>'2016CV PREV GA00394601000126'!BC136</f>
        <v>0</v>
      </c>
      <c r="BB140" s="48">
        <f>'2016CV PREV GA00394601000126'!BD136</f>
        <v>0</v>
      </c>
      <c r="BC140" s="48">
        <f>'2016CV PREV GA00394601000126'!BE136</f>
        <v>0</v>
      </c>
      <c r="BD140" s="48">
        <f>'2016CV PREV GA00394601000126'!BF136</f>
        <v>0</v>
      </c>
      <c r="BE140" s="48">
        <f>'2016CV PREV GA00394601000126'!BG136</f>
        <v>0</v>
      </c>
      <c r="BF140" s="48">
        <f>'2016CV PREV GA00394601000126'!BH136</f>
        <v>0</v>
      </c>
      <c r="BG140" s="48">
        <f>'2016CV PREV GA00394601000126'!BI136</f>
        <v>0</v>
      </c>
      <c r="BH140" s="48">
        <f>'2016CV PREV GA00394601000126'!BJ136</f>
        <v>0</v>
      </c>
      <c r="BI140" s="48">
        <f>'2016CV PREV GA00394601000126'!BK136</f>
        <v>0</v>
      </c>
      <c r="BJ140" s="49">
        <f t="shared" si="72"/>
        <v>0</v>
      </c>
      <c r="BK140" s="49">
        <f t="shared" si="73"/>
        <v>0</v>
      </c>
      <c r="BL140" s="49">
        <f>$BO$9+SUMPRODUCT($D$10:D140,$BK$10:BK140)</f>
        <v>751185355.26557899</v>
      </c>
      <c r="BM140" s="50">
        <f t="shared" si="74"/>
        <v>5.5</v>
      </c>
      <c r="BN140" s="49">
        <f t="shared" si="78"/>
        <v>43548411900.005501</v>
      </c>
      <c r="BO140" s="51">
        <f t="shared" si="75"/>
        <v>835337719172.83301</v>
      </c>
      <c r="BP140" s="89">
        <f t="shared" si="79"/>
        <v>0</v>
      </c>
      <c r="BQ140" s="89">
        <f t="shared" si="80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2">
        <f t="shared" si="76"/>
        <v>132</v>
      </c>
      <c r="B141" s="72">
        <f t="shared" si="77"/>
        <v>2147</v>
      </c>
      <c r="C141" s="48">
        <f>'2016CV PREV GA00394601000126'!E137</f>
        <v>5.5</v>
      </c>
      <c r="D141" s="49">
        <f t="shared" si="81"/>
        <v>8.4999999999999995E-4</v>
      </c>
      <c r="E141" s="48">
        <f>'2016CV PREV GA00394601000126'!G137</f>
        <v>0</v>
      </c>
      <c r="F141" s="49">
        <f t="shared" si="64"/>
        <v>0</v>
      </c>
      <c r="G141" s="48">
        <f>'2016CV PREV GA00394601000126'!I137</f>
        <v>0</v>
      </c>
      <c r="H141" s="48">
        <f>'2016CV PREV GA00394601000126'!J137</f>
        <v>0</v>
      </c>
      <c r="I141" s="48">
        <f>'2016CV PREV GA00394601000126'!K137</f>
        <v>0</v>
      </c>
      <c r="J141" s="48">
        <f>'2016CV PREV GA00394601000126'!L137</f>
        <v>0</v>
      </c>
      <c r="K141" s="48">
        <f>'2016CV PREV GA00394601000126'!M137</f>
        <v>0</v>
      </c>
      <c r="L141" s="48">
        <f>'2016CV PREV GA00394601000126'!N137</f>
        <v>0</v>
      </c>
      <c r="M141" s="49">
        <f t="shared" si="65"/>
        <v>0</v>
      </c>
      <c r="N141" s="48">
        <f>'2016CV PREV GA00394601000126'!P137</f>
        <v>0</v>
      </c>
      <c r="O141" s="48">
        <f>'2016CV PREV GA00394601000126'!Q137</f>
        <v>0</v>
      </c>
      <c r="P141" s="48">
        <f>'2016CV PREV GA00394601000126'!R137</f>
        <v>0</v>
      </c>
      <c r="Q141" s="48">
        <f>'2016CV PREV GA00394601000126'!S137</f>
        <v>0</v>
      </c>
      <c r="R141" s="48">
        <f>'2016CV PREV GA00394601000126'!T137</f>
        <v>0</v>
      </c>
      <c r="S141" s="48">
        <f>'2016CV PREV GA00394601000126'!U137</f>
        <v>0</v>
      </c>
      <c r="T141" s="48">
        <f>'2016CV PREV GA00394601000126'!V137</f>
        <v>0</v>
      </c>
      <c r="U141" s="49">
        <f t="shared" si="66"/>
        <v>0</v>
      </c>
      <c r="V141" s="48">
        <f>'2016CV PREV GA00394601000126'!X137</f>
        <v>0</v>
      </c>
      <c r="W141" s="48">
        <f>'2016CV PREV GA00394601000126'!Y137</f>
        <v>0</v>
      </c>
      <c r="X141" s="48">
        <f>'2016CV PREV GA00394601000126'!Z137</f>
        <v>0</v>
      </c>
      <c r="Y141" s="48">
        <f>'2016CV PREV GA00394601000126'!AA137</f>
        <v>0</v>
      </c>
      <c r="Z141" s="48">
        <f>'2016CV PREV GA00394601000126'!AB137</f>
        <v>0</v>
      </c>
      <c r="AA141" s="48">
        <f>'2016CV PREV GA00394601000126'!AC137</f>
        <v>0</v>
      </c>
      <c r="AB141" s="48">
        <f>'2016CV PREV GA00394601000126'!AD137</f>
        <v>0</v>
      </c>
      <c r="AC141" s="49">
        <f t="shared" si="67"/>
        <v>0</v>
      </c>
      <c r="AD141" s="48">
        <f>'2016CV PREV GA00394601000126'!AF137</f>
        <v>0</v>
      </c>
      <c r="AE141" s="48">
        <f>'2016CV PREV GA00394601000126'!AG137</f>
        <v>0</v>
      </c>
      <c r="AF141" s="48">
        <f>'2016CV PREV GA00394601000126'!AH137</f>
        <v>0</v>
      </c>
      <c r="AG141" s="48">
        <f>'2016CV PREV GA00394601000126'!AI137</f>
        <v>0</v>
      </c>
      <c r="AH141" s="49">
        <f t="shared" si="68"/>
        <v>0</v>
      </c>
      <c r="AI141" s="48">
        <f>'2016CV PREV GA00394601000126'!AK137</f>
        <v>0</v>
      </c>
      <c r="AJ141" s="48">
        <f>'2016CV PREV GA00394601000126'!AL137</f>
        <v>0</v>
      </c>
      <c r="AK141" s="48">
        <f>'2016CV PREV GA00394601000126'!AM137</f>
        <v>0</v>
      </c>
      <c r="AL141" s="48">
        <f>'2016CV PREV GA00394601000126'!AN137</f>
        <v>0</v>
      </c>
      <c r="AM141" s="48">
        <f>'2016CV PREV GA00394601000126'!AO137</f>
        <v>0</v>
      </c>
      <c r="AN141" s="48">
        <f>'2016CV PREV GA00394601000126'!AP137</f>
        <v>0</v>
      </c>
      <c r="AO141" s="48">
        <f>'2016CV PREV GA00394601000126'!AQ137</f>
        <v>0</v>
      </c>
      <c r="AP141" s="48">
        <f>'2016CV PREV GA00394601000126'!AR137</f>
        <v>0</v>
      </c>
      <c r="AQ141" s="48">
        <f>'2016CV PREV GA00394601000126'!AS137</f>
        <v>0</v>
      </c>
      <c r="AR141" s="49">
        <f t="shared" si="69"/>
        <v>0</v>
      </c>
      <c r="AS141" s="49">
        <f t="shared" si="70"/>
        <v>0</v>
      </c>
      <c r="AT141" s="48">
        <f>'2016CV PREV GA00394601000126'!AV137</f>
        <v>0</v>
      </c>
      <c r="AU141" s="48">
        <f>'2016CV PREV GA00394601000126'!AW137</f>
        <v>0</v>
      </c>
      <c r="AV141" s="48">
        <f>'2016CV PREV GA00394601000126'!AX137</f>
        <v>0</v>
      </c>
      <c r="AW141" s="48">
        <f>'2016CV PREV GA00394601000126'!AY137</f>
        <v>0</v>
      </c>
      <c r="AX141" s="48">
        <f>'2016CV PREV GA00394601000126'!AZ137</f>
        <v>0</v>
      </c>
      <c r="AY141" s="48">
        <f>'2016CV PREV GA00394601000126'!BA137</f>
        <v>0</v>
      </c>
      <c r="AZ141" s="49">
        <f t="shared" si="71"/>
        <v>0</v>
      </c>
      <c r="BA141" s="48">
        <f>'2016CV PREV GA00394601000126'!BC137</f>
        <v>0</v>
      </c>
      <c r="BB141" s="48">
        <f>'2016CV PREV GA00394601000126'!BD137</f>
        <v>0</v>
      </c>
      <c r="BC141" s="48">
        <f>'2016CV PREV GA00394601000126'!BE137</f>
        <v>0</v>
      </c>
      <c r="BD141" s="48">
        <f>'2016CV PREV GA00394601000126'!BF137</f>
        <v>0</v>
      </c>
      <c r="BE141" s="48">
        <f>'2016CV PREV GA00394601000126'!BG137</f>
        <v>0</v>
      </c>
      <c r="BF141" s="48">
        <f>'2016CV PREV GA00394601000126'!BH137</f>
        <v>0</v>
      </c>
      <c r="BG141" s="48">
        <f>'2016CV PREV GA00394601000126'!BI137</f>
        <v>0</v>
      </c>
      <c r="BH141" s="48">
        <f>'2016CV PREV GA00394601000126'!BJ137</f>
        <v>0</v>
      </c>
      <c r="BI141" s="48">
        <f>'2016CV PREV GA00394601000126'!BK137</f>
        <v>0</v>
      </c>
      <c r="BJ141" s="49">
        <f t="shared" si="72"/>
        <v>0</v>
      </c>
      <c r="BK141" s="49">
        <f t="shared" si="73"/>
        <v>0</v>
      </c>
      <c r="BL141" s="49">
        <f>$BO$9+SUMPRODUCT($D$10:D141,$BK$10:BK141)</f>
        <v>751185355.26557899</v>
      </c>
      <c r="BM141" s="50">
        <f t="shared" si="74"/>
        <v>5.5</v>
      </c>
      <c r="BN141" s="49">
        <f t="shared" si="78"/>
        <v>45943574554.505798</v>
      </c>
      <c r="BO141" s="51">
        <f t="shared" si="75"/>
        <v>881281293727.33899</v>
      </c>
      <c r="BP141" s="89">
        <f t="shared" si="79"/>
        <v>0</v>
      </c>
      <c r="BQ141" s="89">
        <f t="shared" si="80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2">
        <f t="shared" si="76"/>
        <v>133</v>
      </c>
      <c r="B142" s="72">
        <f t="shared" si="77"/>
        <v>2148</v>
      </c>
      <c r="C142" s="48">
        <f>'2016CV PREV GA00394601000126'!E138</f>
        <v>5.5</v>
      </c>
      <c r="D142" s="49">
        <f t="shared" si="81"/>
        <v>8.0999999999999996E-4</v>
      </c>
      <c r="E142" s="48">
        <f>'2016CV PREV GA00394601000126'!G138</f>
        <v>0</v>
      </c>
      <c r="F142" s="49">
        <f t="shared" si="64"/>
        <v>0</v>
      </c>
      <c r="G142" s="48">
        <f>'2016CV PREV GA00394601000126'!I138</f>
        <v>0</v>
      </c>
      <c r="H142" s="48">
        <f>'2016CV PREV GA00394601000126'!J138</f>
        <v>0</v>
      </c>
      <c r="I142" s="48">
        <f>'2016CV PREV GA00394601000126'!K138</f>
        <v>0</v>
      </c>
      <c r="J142" s="48">
        <f>'2016CV PREV GA00394601000126'!L138</f>
        <v>0</v>
      </c>
      <c r="K142" s="48">
        <f>'2016CV PREV GA00394601000126'!M138</f>
        <v>0</v>
      </c>
      <c r="L142" s="48">
        <f>'2016CV PREV GA00394601000126'!N138</f>
        <v>0</v>
      </c>
      <c r="M142" s="49">
        <f t="shared" si="65"/>
        <v>0</v>
      </c>
      <c r="N142" s="48">
        <f>'2016CV PREV GA00394601000126'!P138</f>
        <v>0</v>
      </c>
      <c r="O142" s="48">
        <f>'2016CV PREV GA00394601000126'!Q138</f>
        <v>0</v>
      </c>
      <c r="P142" s="48">
        <f>'2016CV PREV GA00394601000126'!R138</f>
        <v>0</v>
      </c>
      <c r="Q142" s="48">
        <f>'2016CV PREV GA00394601000126'!S138</f>
        <v>0</v>
      </c>
      <c r="R142" s="48">
        <f>'2016CV PREV GA00394601000126'!T138</f>
        <v>0</v>
      </c>
      <c r="S142" s="48">
        <f>'2016CV PREV GA00394601000126'!U138</f>
        <v>0</v>
      </c>
      <c r="T142" s="48">
        <f>'2016CV PREV GA00394601000126'!V138</f>
        <v>0</v>
      </c>
      <c r="U142" s="49">
        <f t="shared" si="66"/>
        <v>0</v>
      </c>
      <c r="V142" s="48">
        <f>'2016CV PREV GA00394601000126'!X138</f>
        <v>0</v>
      </c>
      <c r="W142" s="48">
        <f>'2016CV PREV GA00394601000126'!Y138</f>
        <v>0</v>
      </c>
      <c r="X142" s="48">
        <f>'2016CV PREV GA00394601000126'!Z138</f>
        <v>0</v>
      </c>
      <c r="Y142" s="48">
        <f>'2016CV PREV GA00394601000126'!AA138</f>
        <v>0</v>
      </c>
      <c r="Z142" s="48">
        <f>'2016CV PREV GA00394601000126'!AB138</f>
        <v>0</v>
      </c>
      <c r="AA142" s="48">
        <f>'2016CV PREV GA00394601000126'!AC138</f>
        <v>0</v>
      </c>
      <c r="AB142" s="48">
        <f>'2016CV PREV GA00394601000126'!AD138</f>
        <v>0</v>
      </c>
      <c r="AC142" s="49">
        <f t="shared" si="67"/>
        <v>0</v>
      </c>
      <c r="AD142" s="48">
        <f>'2016CV PREV GA00394601000126'!AF138</f>
        <v>0</v>
      </c>
      <c r="AE142" s="48">
        <f>'2016CV PREV GA00394601000126'!AG138</f>
        <v>0</v>
      </c>
      <c r="AF142" s="48">
        <f>'2016CV PREV GA00394601000126'!AH138</f>
        <v>0</v>
      </c>
      <c r="AG142" s="48">
        <f>'2016CV PREV GA00394601000126'!AI138</f>
        <v>0</v>
      </c>
      <c r="AH142" s="49">
        <f t="shared" si="68"/>
        <v>0</v>
      </c>
      <c r="AI142" s="48">
        <f>'2016CV PREV GA00394601000126'!AK138</f>
        <v>0</v>
      </c>
      <c r="AJ142" s="48">
        <f>'2016CV PREV GA00394601000126'!AL138</f>
        <v>0</v>
      </c>
      <c r="AK142" s="48">
        <f>'2016CV PREV GA00394601000126'!AM138</f>
        <v>0</v>
      </c>
      <c r="AL142" s="48">
        <f>'2016CV PREV GA00394601000126'!AN138</f>
        <v>0</v>
      </c>
      <c r="AM142" s="48">
        <f>'2016CV PREV GA00394601000126'!AO138</f>
        <v>0</v>
      </c>
      <c r="AN142" s="48">
        <f>'2016CV PREV GA00394601000126'!AP138</f>
        <v>0</v>
      </c>
      <c r="AO142" s="48">
        <f>'2016CV PREV GA00394601000126'!AQ138</f>
        <v>0</v>
      </c>
      <c r="AP142" s="48">
        <f>'2016CV PREV GA00394601000126'!AR138</f>
        <v>0</v>
      </c>
      <c r="AQ142" s="48">
        <f>'2016CV PREV GA00394601000126'!AS138</f>
        <v>0</v>
      </c>
      <c r="AR142" s="49">
        <f t="shared" si="69"/>
        <v>0</v>
      </c>
      <c r="AS142" s="49">
        <f t="shared" si="70"/>
        <v>0</v>
      </c>
      <c r="AT142" s="48">
        <f>'2016CV PREV GA00394601000126'!AV138</f>
        <v>0</v>
      </c>
      <c r="AU142" s="48">
        <f>'2016CV PREV GA00394601000126'!AW138</f>
        <v>0</v>
      </c>
      <c r="AV142" s="48">
        <f>'2016CV PREV GA00394601000126'!AX138</f>
        <v>0</v>
      </c>
      <c r="AW142" s="48">
        <f>'2016CV PREV GA00394601000126'!AY138</f>
        <v>0</v>
      </c>
      <c r="AX142" s="48">
        <f>'2016CV PREV GA00394601000126'!AZ138</f>
        <v>0</v>
      </c>
      <c r="AY142" s="48">
        <f>'2016CV PREV GA00394601000126'!BA138</f>
        <v>0</v>
      </c>
      <c r="AZ142" s="49">
        <f t="shared" si="71"/>
        <v>0</v>
      </c>
      <c r="BA142" s="48">
        <f>'2016CV PREV GA00394601000126'!BC138</f>
        <v>0</v>
      </c>
      <c r="BB142" s="48">
        <f>'2016CV PREV GA00394601000126'!BD138</f>
        <v>0</v>
      </c>
      <c r="BC142" s="48">
        <f>'2016CV PREV GA00394601000126'!BE138</f>
        <v>0</v>
      </c>
      <c r="BD142" s="48">
        <f>'2016CV PREV GA00394601000126'!BF138</f>
        <v>0</v>
      </c>
      <c r="BE142" s="48">
        <f>'2016CV PREV GA00394601000126'!BG138</f>
        <v>0</v>
      </c>
      <c r="BF142" s="48">
        <f>'2016CV PREV GA00394601000126'!BH138</f>
        <v>0</v>
      </c>
      <c r="BG142" s="48">
        <f>'2016CV PREV GA00394601000126'!BI138</f>
        <v>0</v>
      </c>
      <c r="BH142" s="48">
        <f>'2016CV PREV GA00394601000126'!BJ138</f>
        <v>0</v>
      </c>
      <c r="BI142" s="48">
        <f>'2016CV PREV GA00394601000126'!BK138</f>
        <v>0</v>
      </c>
      <c r="BJ142" s="49">
        <f t="shared" si="72"/>
        <v>0</v>
      </c>
      <c r="BK142" s="49">
        <f t="shared" si="73"/>
        <v>0</v>
      </c>
      <c r="BL142" s="49">
        <f>$BO$9+SUMPRODUCT($D$10:D142,$BK$10:BK142)</f>
        <v>751185355.26557899</v>
      </c>
      <c r="BM142" s="50">
        <f t="shared" si="74"/>
        <v>5.5</v>
      </c>
      <c r="BN142" s="49">
        <f t="shared" si="78"/>
        <v>48470471155.003601</v>
      </c>
      <c r="BO142" s="51">
        <f t="shared" si="75"/>
        <v>929751764882.34302</v>
      </c>
      <c r="BP142" s="89">
        <f t="shared" si="79"/>
        <v>0</v>
      </c>
      <c r="BQ142" s="89">
        <f t="shared" si="80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2">
        <f t="shared" si="76"/>
        <v>134</v>
      </c>
      <c r="B143" s="72">
        <f t="shared" si="77"/>
        <v>2149</v>
      </c>
      <c r="C143" s="48">
        <f>'2016CV PREV GA00394601000126'!E139</f>
        <v>5.5</v>
      </c>
      <c r="D143" s="49">
        <f t="shared" si="81"/>
        <v>7.6999999999999996E-4</v>
      </c>
      <c r="E143" s="48">
        <f>'2016CV PREV GA00394601000126'!G139</f>
        <v>0</v>
      </c>
      <c r="F143" s="49">
        <f t="shared" si="64"/>
        <v>0</v>
      </c>
      <c r="G143" s="48">
        <f>'2016CV PREV GA00394601000126'!I139</f>
        <v>0</v>
      </c>
      <c r="H143" s="48">
        <f>'2016CV PREV GA00394601000126'!J139</f>
        <v>0</v>
      </c>
      <c r="I143" s="48">
        <f>'2016CV PREV GA00394601000126'!K139</f>
        <v>0</v>
      </c>
      <c r="J143" s="48">
        <f>'2016CV PREV GA00394601000126'!L139</f>
        <v>0</v>
      </c>
      <c r="K143" s="48">
        <f>'2016CV PREV GA00394601000126'!M139</f>
        <v>0</v>
      </c>
      <c r="L143" s="48">
        <f>'2016CV PREV GA00394601000126'!N139</f>
        <v>0</v>
      </c>
      <c r="M143" s="49">
        <f t="shared" si="65"/>
        <v>0</v>
      </c>
      <c r="N143" s="48">
        <f>'2016CV PREV GA00394601000126'!P139</f>
        <v>0</v>
      </c>
      <c r="O143" s="48">
        <f>'2016CV PREV GA00394601000126'!Q139</f>
        <v>0</v>
      </c>
      <c r="P143" s="48">
        <f>'2016CV PREV GA00394601000126'!R139</f>
        <v>0</v>
      </c>
      <c r="Q143" s="48">
        <f>'2016CV PREV GA00394601000126'!S139</f>
        <v>0</v>
      </c>
      <c r="R143" s="48">
        <f>'2016CV PREV GA00394601000126'!T139</f>
        <v>0</v>
      </c>
      <c r="S143" s="48">
        <f>'2016CV PREV GA00394601000126'!U139</f>
        <v>0</v>
      </c>
      <c r="T143" s="48">
        <f>'2016CV PREV GA00394601000126'!V139</f>
        <v>0</v>
      </c>
      <c r="U143" s="49">
        <f t="shared" si="66"/>
        <v>0</v>
      </c>
      <c r="V143" s="48">
        <f>'2016CV PREV GA00394601000126'!X139</f>
        <v>0</v>
      </c>
      <c r="W143" s="48">
        <f>'2016CV PREV GA00394601000126'!Y139</f>
        <v>0</v>
      </c>
      <c r="X143" s="48">
        <f>'2016CV PREV GA00394601000126'!Z139</f>
        <v>0</v>
      </c>
      <c r="Y143" s="48">
        <f>'2016CV PREV GA00394601000126'!AA139</f>
        <v>0</v>
      </c>
      <c r="Z143" s="48">
        <f>'2016CV PREV GA00394601000126'!AB139</f>
        <v>0</v>
      </c>
      <c r="AA143" s="48">
        <f>'2016CV PREV GA00394601000126'!AC139</f>
        <v>0</v>
      </c>
      <c r="AB143" s="48">
        <f>'2016CV PREV GA00394601000126'!AD139</f>
        <v>0</v>
      </c>
      <c r="AC143" s="49">
        <f t="shared" si="67"/>
        <v>0</v>
      </c>
      <c r="AD143" s="48">
        <f>'2016CV PREV GA00394601000126'!AF139</f>
        <v>0</v>
      </c>
      <c r="AE143" s="48">
        <f>'2016CV PREV GA00394601000126'!AG139</f>
        <v>0</v>
      </c>
      <c r="AF143" s="48">
        <f>'2016CV PREV GA00394601000126'!AH139</f>
        <v>0</v>
      </c>
      <c r="AG143" s="48">
        <f>'2016CV PREV GA00394601000126'!AI139</f>
        <v>0</v>
      </c>
      <c r="AH143" s="49">
        <f t="shared" si="68"/>
        <v>0</v>
      </c>
      <c r="AI143" s="48">
        <f>'2016CV PREV GA00394601000126'!AK139</f>
        <v>0</v>
      </c>
      <c r="AJ143" s="48">
        <f>'2016CV PREV GA00394601000126'!AL139</f>
        <v>0</v>
      </c>
      <c r="AK143" s="48">
        <f>'2016CV PREV GA00394601000126'!AM139</f>
        <v>0</v>
      </c>
      <c r="AL143" s="48">
        <f>'2016CV PREV GA00394601000126'!AN139</f>
        <v>0</v>
      </c>
      <c r="AM143" s="48">
        <f>'2016CV PREV GA00394601000126'!AO139</f>
        <v>0</v>
      </c>
      <c r="AN143" s="48">
        <f>'2016CV PREV GA00394601000126'!AP139</f>
        <v>0</v>
      </c>
      <c r="AO143" s="48">
        <f>'2016CV PREV GA00394601000126'!AQ139</f>
        <v>0</v>
      </c>
      <c r="AP143" s="48">
        <f>'2016CV PREV GA00394601000126'!AR139</f>
        <v>0</v>
      </c>
      <c r="AQ143" s="48">
        <f>'2016CV PREV GA00394601000126'!AS139</f>
        <v>0</v>
      </c>
      <c r="AR143" s="49">
        <f t="shared" si="69"/>
        <v>0</v>
      </c>
      <c r="AS143" s="49">
        <f t="shared" si="70"/>
        <v>0</v>
      </c>
      <c r="AT143" s="48">
        <f>'2016CV PREV GA00394601000126'!AV139</f>
        <v>0</v>
      </c>
      <c r="AU143" s="48">
        <f>'2016CV PREV GA00394601000126'!AW139</f>
        <v>0</v>
      </c>
      <c r="AV143" s="48">
        <f>'2016CV PREV GA00394601000126'!AX139</f>
        <v>0</v>
      </c>
      <c r="AW143" s="48">
        <f>'2016CV PREV GA00394601000126'!AY139</f>
        <v>0</v>
      </c>
      <c r="AX143" s="48">
        <f>'2016CV PREV GA00394601000126'!AZ139</f>
        <v>0</v>
      </c>
      <c r="AY143" s="48">
        <f>'2016CV PREV GA00394601000126'!BA139</f>
        <v>0</v>
      </c>
      <c r="AZ143" s="49">
        <f t="shared" si="71"/>
        <v>0</v>
      </c>
      <c r="BA143" s="48">
        <f>'2016CV PREV GA00394601000126'!BC139</f>
        <v>0</v>
      </c>
      <c r="BB143" s="48">
        <f>'2016CV PREV GA00394601000126'!BD139</f>
        <v>0</v>
      </c>
      <c r="BC143" s="48">
        <f>'2016CV PREV GA00394601000126'!BE139</f>
        <v>0</v>
      </c>
      <c r="BD143" s="48">
        <f>'2016CV PREV GA00394601000126'!BF139</f>
        <v>0</v>
      </c>
      <c r="BE143" s="48">
        <f>'2016CV PREV GA00394601000126'!BG139</f>
        <v>0</v>
      </c>
      <c r="BF143" s="48">
        <f>'2016CV PREV GA00394601000126'!BH139</f>
        <v>0</v>
      </c>
      <c r="BG143" s="48">
        <f>'2016CV PREV GA00394601000126'!BI139</f>
        <v>0</v>
      </c>
      <c r="BH143" s="48">
        <f>'2016CV PREV GA00394601000126'!BJ139</f>
        <v>0</v>
      </c>
      <c r="BI143" s="48">
        <f>'2016CV PREV GA00394601000126'!BK139</f>
        <v>0</v>
      </c>
      <c r="BJ143" s="49">
        <f t="shared" si="72"/>
        <v>0</v>
      </c>
      <c r="BK143" s="49">
        <f t="shared" si="73"/>
        <v>0</v>
      </c>
      <c r="BL143" s="49">
        <f>$BO$9+SUMPRODUCT($D$10:D143,$BK$10:BK143)</f>
        <v>751185355.26557899</v>
      </c>
      <c r="BM143" s="50">
        <f t="shared" si="74"/>
        <v>5.5</v>
      </c>
      <c r="BN143" s="49">
        <f t="shared" si="78"/>
        <v>51136347068.5289</v>
      </c>
      <c r="BO143" s="51">
        <f t="shared" si="75"/>
        <v>980888111950.87195</v>
      </c>
      <c r="BP143" s="89">
        <f t="shared" si="79"/>
        <v>0</v>
      </c>
      <c r="BQ143" s="89">
        <f t="shared" si="80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2">
        <f t="shared" si="76"/>
        <v>135</v>
      </c>
      <c r="B144" s="72">
        <f t="shared" si="77"/>
        <v>2150</v>
      </c>
      <c r="C144" s="48">
        <f>'2016CV PREV GA00394601000126'!E140</f>
        <v>5.5</v>
      </c>
      <c r="D144" s="49">
        <f t="shared" si="81"/>
        <v>7.2999999999999996E-4</v>
      </c>
      <c r="E144" s="48">
        <f>'2016CV PREV GA00394601000126'!G140</f>
        <v>0</v>
      </c>
      <c r="F144" s="49">
        <f t="shared" si="64"/>
        <v>0</v>
      </c>
      <c r="G144" s="48">
        <f>'2016CV PREV GA00394601000126'!I140</f>
        <v>0</v>
      </c>
      <c r="H144" s="48">
        <f>'2016CV PREV GA00394601000126'!J140</f>
        <v>0</v>
      </c>
      <c r="I144" s="48">
        <f>'2016CV PREV GA00394601000126'!K140</f>
        <v>0</v>
      </c>
      <c r="J144" s="48">
        <f>'2016CV PREV GA00394601000126'!L140</f>
        <v>0</v>
      </c>
      <c r="K144" s="48">
        <f>'2016CV PREV GA00394601000126'!M140</f>
        <v>0</v>
      </c>
      <c r="L144" s="48">
        <f>'2016CV PREV GA00394601000126'!N140</f>
        <v>0</v>
      </c>
      <c r="M144" s="49">
        <f t="shared" si="65"/>
        <v>0</v>
      </c>
      <c r="N144" s="48">
        <f>'2016CV PREV GA00394601000126'!P140</f>
        <v>0</v>
      </c>
      <c r="O144" s="48">
        <f>'2016CV PREV GA00394601000126'!Q140</f>
        <v>0</v>
      </c>
      <c r="P144" s="48">
        <f>'2016CV PREV GA00394601000126'!R140</f>
        <v>0</v>
      </c>
      <c r="Q144" s="48">
        <f>'2016CV PREV GA00394601000126'!S140</f>
        <v>0</v>
      </c>
      <c r="R144" s="48">
        <f>'2016CV PREV GA00394601000126'!T140</f>
        <v>0</v>
      </c>
      <c r="S144" s="48">
        <f>'2016CV PREV GA00394601000126'!U140</f>
        <v>0</v>
      </c>
      <c r="T144" s="48">
        <f>'2016CV PREV GA00394601000126'!V140</f>
        <v>0</v>
      </c>
      <c r="U144" s="49">
        <f t="shared" si="66"/>
        <v>0</v>
      </c>
      <c r="V144" s="48">
        <f>'2016CV PREV GA00394601000126'!X140</f>
        <v>0</v>
      </c>
      <c r="W144" s="48">
        <f>'2016CV PREV GA00394601000126'!Y140</f>
        <v>0</v>
      </c>
      <c r="X144" s="48">
        <f>'2016CV PREV GA00394601000126'!Z140</f>
        <v>0</v>
      </c>
      <c r="Y144" s="48">
        <f>'2016CV PREV GA00394601000126'!AA140</f>
        <v>0</v>
      </c>
      <c r="Z144" s="48">
        <f>'2016CV PREV GA00394601000126'!AB140</f>
        <v>0</v>
      </c>
      <c r="AA144" s="48">
        <f>'2016CV PREV GA00394601000126'!AC140</f>
        <v>0</v>
      </c>
      <c r="AB144" s="48">
        <f>'2016CV PREV GA00394601000126'!AD140</f>
        <v>0</v>
      </c>
      <c r="AC144" s="49">
        <f t="shared" si="67"/>
        <v>0</v>
      </c>
      <c r="AD144" s="48">
        <f>'2016CV PREV GA00394601000126'!AF140</f>
        <v>0</v>
      </c>
      <c r="AE144" s="48">
        <f>'2016CV PREV GA00394601000126'!AG140</f>
        <v>0</v>
      </c>
      <c r="AF144" s="48">
        <f>'2016CV PREV GA00394601000126'!AH140</f>
        <v>0</v>
      </c>
      <c r="AG144" s="48">
        <f>'2016CV PREV GA00394601000126'!AI140</f>
        <v>0</v>
      </c>
      <c r="AH144" s="49">
        <f t="shared" si="68"/>
        <v>0</v>
      </c>
      <c r="AI144" s="48">
        <f>'2016CV PREV GA00394601000126'!AK140</f>
        <v>0</v>
      </c>
      <c r="AJ144" s="48">
        <f>'2016CV PREV GA00394601000126'!AL140</f>
        <v>0</v>
      </c>
      <c r="AK144" s="48">
        <f>'2016CV PREV GA00394601000126'!AM140</f>
        <v>0</v>
      </c>
      <c r="AL144" s="48">
        <f>'2016CV PREV GA00394601000126'!AN140</f>
        <v>0</v>
      </c>
      <c r="AM144" s="48">
        <f>'2016CV PREV GA00394601000126'!AO140</f>
        <v>0</v>
      </c>
      <c r="AN144" s="48">
        <f>'2016CV PREV GA00394601000126'!AP140</f>
        <v>0</v>
      </c>
      <c r="AO144" s="48">
        <f>'2016CV PREV GA00394601000126'!AQ140</f>
        <v>0</v>
      </c>
      <c r="AP144" s="48">
        <f>'2016CV PREV GA00394601000126'!AR140</f>
        <v>0</v>
      </c>
      <c r="AQ144" s="48">
        <f>'2016CV PREV GA00394601000126'!AS140</f>
        <v>0</v>
      </c>
      <c r="AR144" s="49">
        <f t="shared" si="69"/>
        <v>0</v>
      </c>
      <c r="AS144" s="49">
        <f t="shared" si="70"/>
        <v>0</v>
      </c>
      <c r="AT144" s="48">
        <f>'2016CV PREV GA00394601000126'!AV140</f>
        <v>0</v>
      </c>
      <c r="AU144" s="48">
        <f>'2016CV PREV GA00394601000126'!AW140</f>
        <v>0</v>
      </c>
      <c r="AV144" s="48">
        <f>'2016CV PREV GA00394601000126'!AX140</f>
        <v>0</v>
      </c>
      <c r="AW144" s="48">
        <f>'2016CV PREV GA00394601000126'!AY140</f>
        <v>0</v>
      </c>
      <c r="AX144" s="48">
        <f>'2016CV PREV GA00394601000126'!AZ140</f>
        <v>0</v>
      </c>
      <c r="AY144" s="48">
        <f>'2016CV PREV GA00394601000126'!BA140</f>
        <v>0</v>
      </c>
      <c r="AZ144" s="49">
        <f t="shared" si="71"/>
        <v>0</v>
      </c>
      <c r="BA144" s="48">
        <f>'2016CV PREV GA00394601000126'!BC140</f>
        <v>0</v>
      </c>
      <c r="BB144" s="48">
        <f>'2016CV PREV GA00394601000126'!BD140</f>
        <v>0</v>
      </c>
      <c r="BC144" s="48">
        <f>'2016CV PREV GA00394601000126'!BE140</f>
        <v>0</v>
      </c>
      <c r="BD144" s="48">
        <f>'2016CV PREV GA00394601000126'!BF140</f>
        <v>0</v>
      </c>
      <c r="BE144" s="48">
        <f>'2016CV PREV GA00394601000126'!BG140</f>
        <v>0</v>
      </c>
      <c r="BF144" s="48">
        <f>'2016CV PREV GA00394601000126'!BH140</f>
        <v>0</v>
      </c>
      <c r="BG144" s="48">
        <f>'2016CV PREV GA00394601000126'!BI140</f>
        <v>0</v>
      </c>
      <c r="BH144" s="48">
        <f>'2016CV PREV GA00394601000126'!BJ140</f>
        <v>0</v>
      </c>
      <c r="BI144" s="48">
        <f>'2016CV PREV GA00394601000126'!BK140</f>
        <v>0</v>
      </c>
      <c r="BJ144" s="49">
        <f t="shared" si="72"/>
        <v>0</v>
      </c>
      <c r="BK144" s="49">
        <f t="shared" si="73"/>
        <v>0</v>
      </c>
      <c r="BL144" s="49">
        <f>$BO$9+SUMPRODUCT($D$10:D144,$BK$10:BK144)</f>
        <v>751185355.26557899</v>
      </c>
      <c r="BM144" s="50">
        <f t="shared" si="74"/>
        <v>5.5</v>
      </c>
      <c r="BN144" s="49">
        <f t="shared" si="78"/>
        <v>53948846157.297997</v>
      </c>
      <c r="BO144" s="51">
        <f t="shared" si="75"/>
        <v>1034836958108.17</v>
      </c>
      <c r="BP144" s="89">
        <f t="shared" si="79"/>
        <v>0</v>
      </c>
      <c r="BQ144" s="89">
        <f t="shared" si="80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2">
        <f t="shared" si="76"/>
        <v>136</v>
      </c>
      <c r="B145" s="72">
        <f t="shared" si="77"/>
        <v>2151</v>
      </c>
      <c r="C145" s="48">
        <f>'2016CV PREV GA00394601000126'!E141</f>
        <v>5.5</v>
      </c>
      <c r="D145" s="49">
        <f t="shared" si="81"/>
        <v>6.8999999999999997E-4</v>
      </c>
      <c r="E145" s="48">
        <f>'2016CV PREV GA00394601000126'!G141</f>
        <v>0</v>
      </c>
      <c r="F145" s="49">
        <f t="shared" si="64"/>
        <v>0</v>
      </c>
      <c r="G145" s="48">
        <f>'2016CV PREV GA00394601000126'!I141</f>
        <v>0</v>
      </c>
      <c r="H145" s="48">
        <f>'2016CV PREV GA00394601000126'!J141</f>
        <v>0</v>
      </c>
      <c r="I145" s="48">
        <f>'2016CV PREV GA00394601000126'!K141</f>
        <v>0</v>
      </c>
      <c r="J145" s="48">
        <f>'2016CV PREV GA00394601000126'!L141</f>
        <v>0</v>
      </c>
      <c r="K145" s="48">
        <f>'2016CV PREV GA00394601000126'!M141</f>
        <v>0</v>
      </c>
      <c r="L145" s="48">
        <f>'2016CV PREV GA00394601000126'!N141</f>
        <v>0</v>
      </c>
      <c r="M145" s="49">
        <f t="shared" si="65"/>
        <v>0</v>
      </c>
      <c r="N145" s="48">
        <f>'2016CV PREV GA00394601000126'!P141</f>
        <v>0</v>
      </c>
      <c r="O145" s="48">
        <f>'2016CV PREV GA00394601000126'!Q141</f>
        <v>0</v>
      </c>
      <c r="P145" s="48">
        <f>'2016CV PREV GA00394601000126'!R141</f>
        <v>0</v>
      </c>
      <c r="Q145" s="48">
        <f>'2016CV PREV GA00394601000126'!S141</f>
        <v>0</v>
      </c>
      <c r="R145" s="48">
        <f>'2016CV PREV GA00394601000126'!T141</f>
        <v>0</v>
      </c>
      <c r="S145" s="48">
        <f>'2016CV PREV GA00394601000126'!U141</f>
        <v>0</v>
      </c>
      <c r="T145" s="48">
        <f>'2016CV PREV GA00394601000126'!V141</f>
        <v>0</v>
      </c>
      <c r="U145" s="49">
        <f t="shared" si="66"/>
        <v>0</v>
      </c>
      <c r="V145" s="48">
        <f>'2016CV PREV GA00394601000126'!X141</f>
        <v>0</v>
      </c>
      <c r="W145" s="48">
        <f>'2016CV PREV GA00394601000126'!Y141</f>
        <v>0</v>
      </c>
      <c r="X145" s="48">
        <f>'2016CV PREV GA00394601000126'!Z141</f>
        <v>0</v>
      </c>
      <c r="Y145" s="48">
        <f>'2016CV PREV GA00394601000126'!AA141</f>
        <v>0</v>
      </c>
      <c r="Z145" s="48">
        <f>'2016CV PREV GA00394601000126'!AB141</f>
        <v>0</v>
      </c>
      <c r="AA145" s="48">
        <f>'2016CV PREV GA00394601000126'!AC141</f>
        <v>0</v>
      </c>
      <c r="AB145" s="48">
        <f>'2016CV PREV GA00394601000126'!AD141</f>
        <v>0</v>
      </c>
      <c r="AC145" s="49">
        <f t="shared" si="67"/>
        <v>0</v>
      </c>
      <c r="AD145" s="48">
        <f>'2016CV PREV GA00394601000126'!AF141</f>
        <v>0</v>
      </c>
      <c r="AE145" s="48">
        <f>'2016CV PREV GA00394601000126'!AG141</f>
        <v>0</v>
      </c>
      <c r="AF145" s="48">
        <f>'2016CV PREV GA00394601000126'!AH141</f>
        <v>0</v>
      </c>
      <c r="AG145" s="48">
        <f>'2016CV PREV GA00394601000126'!AI141</f>
        <v>0</v>
      </c>
      <c r="AH145" s="49">
        <f t="shared" si="68"/>
        <v>0</v>
      </c>
      <c r="AI145" s="48">
        <f>'2016CV PREV GA00394601000126'!AK141</f>
        <v>0</v>
      </c>
      <c r="AJ145" s="48">
        <f>'2016CV PREV GA00394601000126'!AL141</f>
        <v>0</v>
      </c>
      <c r="AK145" s="48">
        <f>'2016CV PREV GA00394601000126'!AM141</f>
        <v>0</v>
      </c>
      <c r="AL145" s="48">
        <f>'2016CV PREV GA00394601000126'!AN141</f>
        <v>0</v>
      </c>
      <c r="AM145" s="48">
        <f>'2016CV PREV GA00394601000126'!AO141</f>
        <v>0</v>
      </c>
      <c r="AN145" s="48">
        <f>'2016CV PREV GA00394601000126'!AP141</f>
        <v>0</v>
      </c>
      <c r="AO145" s="48">
        <f>'2016CV PREV GA00394601000126'!AQ141</f>
        <v>0</v>
      </c>
      <c r="AP145" s="48">
        <f>'2016CV PREV GA00394601000126'!AR141</f>
        <v>0</v>
      </c>
      <c r="AQ145" s="48">
        <f>'2016CV PREV GA00394601000126'!AS141</f>
        <v>0</v>
      </c>
      <c r="AR145" s="49">
        <f t="shared" si="69"/>
        <v>0</v>
      </c>
      <c r="AS145" s="49">
        <f t="shared" si="70"/>
        <v>0</v>
      </c>
      <c r="AT145" s="48">
        <f>'2016CV PREV GA00394601000126'!AV141</f>
        <v>0</v>
      </c>
      <c r="AU145" s="48">
        <f>'2016CV PREV GA00394601000126'!AW141</f>
        <v>0</v>
      </c>
      <c r="AV145" s="48">
        <f>'2016CV PREV GA00394601000126'!AX141</f>
        <v>0</v>
      </c>
      <c r="AW145" s="48">
        <f>'2016CV PREV GA00394601000126'!AY141</f>
        <v>0</v>
      </c>
      <c r="AX145" s="48">
        <f>'2016CV PREV GA00394601000126'!AZ141</f>
        <v>0</v>
      </c>
      <c r="AY145" s="48">
        <f>'2016CV PREV GA00394601000126'!BA141</f>
        <v>0</v>
      </c>
      <c r="AZ145" s="49">
        <f t="shared" si="71"/>
        <v>0</v>
      </c>
      <c r="BA145" s="48">
        <f>'2016CV PREV GA00394601000126'!BC141</f>
        <v>0</v>
      </c>
      <c r="BB145" s="48">
        <f>'2016CV PREV GA00394601000126'!BD141</f>
        <v>0</v>
      </c>
      <c r="BC145" s="48">
        <f>'2016CV PREV GA00394601000126'!BE141</f>
        <v>0</v>
      </c>
      <c r="BD145" s="48">
        <f>'2016CV PREV GA00394601000126'!BF141</f>
        <v>0</v>
      </c>
      <c r="BE145" s="48">
        <f>'2016CV PREV GA00394601000126'!BG141</f>
        <v>0</v>
      </c>
      <c r="BF145" s="48">
        <f>'2016CV PREV GA00394601000126'!BH141</f>
        <v>0</v>
      </c>
      <c r="BG145" s="48">
        <f>'2016CV PREV GA00394601000126'!BI141</f>
        <v>0</v>
      </c>
      <c r="BH145" s="48">
        <f>'2016CV PREV GA00394601000126'!BJ141</f>
        <v>0</v>
      </c>
      <c r="BI145" s="48">
        <f>'2016CV PREV GA00394601000126'!BK141</f>
        <v>0</v>
      </c>
      <c r="BJ145" s="49">
        <f t="shared" si="72"/>
        <v>0</v>
      </c>
      <c r="BK145" s="49">
        <f t="shared" si="73"/>
        <v>0</v>
      </c>
      <c r="BL145" s="49">
        <f>$BO$9+SUMPRODUCT($D$10:D145,$BK$10:BK145)</f>
        <v>751185355.26557899</v>
      </c>
      <c r="BM145" s="50">
        <f t="shared" si="74"/>
        <v>5.5</v>
      </c>
      <c r="BN145" s="49">
        <f t="shared" si="78"/>
        <v>56916032695.949402</v>
      </c>
      <c r="BO145" s="51">
        <f t="shared" si="75"/>
        <v>1091752990804.12</v>
      </c>
      <c r="BP145" s="89">
        <f t="shared" si="79"/>
        <v>0</v>
      </c>
      <c r="BQ145" s="89">
        <f t="shared" si="80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2">
        <f t="shared" si="76"/>
        <v>137</v>
      </c>
      <c r="B146" s="72">
        <f t="shared" si="77"/>
        <v>2152</v>
      </c>
      <c r="C146" s="48">
        <f>'2016CV PREV GA00394601000126'!E142</f>
        <v>5.5</v>
      </c>
      <c r="D146" s="49">
        <f t="shared" si="81"/>
        <v>6.4999999999999997E-4</v>
      </c>
      <c r="E146" s="48">
        <f>'2016CV PREV GA00394601000126'!G142</f>
        <v>0</v>
      </c>
      <c r="F146" s="49">
        <f t="shared" si="64"/>
        <v>0</v>
      </c>
      <c r="G146" s="48">
        <f>'2016CV PREV GA00394601000126'!I142</f>
        <v>0</v>
      </c>
      <c r="H146" s="48">
        <f>'2016CV PREV GA00394601000126'!J142</f>
        <v>0</v>
      </c>
      <c r="I146" s="48">
        <f>'2016CV PREV GA00394601000126'!K142</f>
        <v>0</v>
      </c>
      <c r="J146" s="48">
        <f>'2016CV PREV GA00394601000126'!L142</f>
        <v>0</v>
      </c>
      <c r="K146" s="48">
        <f>'2016CV PREV GA00394601000126'!M142</f>
        <v>0</v>
      </c>
      <c r="L146" s="48">
        <f>'2016CV PREV GA00394601000126'!N142</f>
        <v>0</v>
      </c>
      <c r="M146" s="49">
        <f t="shared" si="65"/>
        <v>0</v>
      </c>
      <c r="N146" s="48">
        <f>'2016CV PREV GA00394601000126'!P142</f>
        <v>0</v>
      </c>
      <c r="O146" s="48">
        <f>'2016CV PREV GA00394601000126'!Q142</f>
        <v>0</v>
      </c>
      <c r="P146" s="48">
        <f>'2016CV PREV GA00394601000126'!R142</f>
        <v>0</v>
      </c>
      <c r="Q146" s="48">
        <f>'2016CV PREV GA00394601000126'!S142</f>
        <v>0</v>
      </c>
      <c r="R146" s="48">
        <f>'2016CV PREV GA00394601000126'!T142</f>
        <v>0</v>
      </c>
      <c r="S146" s="48">
        <f>'2016CV PREV GA00394601000126'!U142</f>
        <v>0</v>
      </c>
      <c r="T146" s="48">
        <f>'2016CV PREV GA00394601000126'!V142</f>
        <v>0</v>
      </c>
      <c r="U146" s="49">
        <f t="shared" si="66"/>
        <v>0</v>
      </c>
      <c r="V146" s="48">
        <f>'2016CV PREV GA00394601000126'!X142</f>
        <v>0</v>
      </c>
      <c r="W146" s="48">
        <f>'2016CV PREV GA00394601000126'!Y142</f>
        <v>0</v>
      </c>
      <c r="X146" s="48">
        <f>'2016CV PREV GA00394601000126'!Z142</f>
        <v>0</v>
      </c>
      <c r="Y146" s="48">
        <f>'2016CV PREV GA00394601000126'!AA142</f>
        <v>0</v>
      </c>
      <c r="Z146" s="48">
        <f>'2016CV PREV GA00394601000126'!AB142</f>
        <v>0</v>
      </c>
      <c r="AA146" s="48">
        <f>'2016CV PREV GA00394601000126'!AC142</f>
        <v>0</v>
      </c>
      <c r="AB146" s="48">
        <f>'2016CV PREV GA00394601000126'!AD142</f>
        <v>0</v>
      </c>
      <c r="AC146" s="49">
        <f t="shared" si="67"/>
        <v>0</v>
      </c>
      <c r="AD146" s="48">
        <f>'2016CV PREV GA00394601000126'!AF142</f>
        <v>0</v>
      </c>
      <c r="AE146" s="48">
        <f>'2016CV PREV GA00394601000126'!AG142</f>
        <v>0</v>
      </c>
      <c r="AF146" s="48">
        <f>'2016CV PREV GA00394601000126'!AH142</f>
        <v>0</v>
      </c>
      <c r="AG146" s="48">
        <f>'2016CV PREV GA00394601000126'!AI142</f>
        <v>0</v>
      </c>
      <c r="AH146" s="49">
        <f t="shared" si="68"/>
        <v>0</v>
      </c>
      <c r="AI146" s="48">
        <f>'2016CV PREV GA00394601000126'!AK142</f>
        <v>0</v>
      </c>
      <c r="AJ146" s="48">
        <f>'2016CV PREV GA00394601000126'!AL142</f>
        <v>0</v>
      </c>
      <c r="AK146" s="48">
        <f>'2016CV PREV GA00394601000126'!AM142</f>
        <v>0</v>
      </c>
      <c r="AL146" s="48">
        <f>'2016CV PREV GA00394601000126'!AN142</f>
        <v>0</v>
      </c>
      <c r="AM146" s="48">
        <f>'2016CV PREV GA00394601000126'!AO142</f>
        <v>0</v>
      </c>
      <c r="AN146" s="48">
        <f>'2016CV PREV GA00394601000126'!AP142</f>
        <v>0</v>
      </c>
      <c r="AO146" s="48">
        <f>'2016CV PREV GA00394601000126'!AQ142</f>
        <v>0</v>
      </c>
      <c r="AP146" s="48">
        <f>'2016CV PREV GA00394601000126'!AR142</f>
        <v>0</v>
      </c>
      <c r="AQ146" s="48">
        <f>'2016CV PREV GA00394601000126'!AS142</f>
        <v>0</v>
      </c>
      <c r="AR146" s="49">
        <f t="shared" si="69"/>
        <v>0</v>
      </c>
      <c r="AS146" s="49">
        <f t="shared" si="70"/>
        <v>0</v>
      </c>
      <c r="AT146" s="48">
        <f>'2016CV PREV GA00394601000126'!AV142</f>
        <v>0</v>
      </c>
      <c r="AU146" s="48">
        <f>'2016CV PREV GA00394601000126'!AW142</f>
        <v>0</v>
      </c>
      <c r="AV146" s="48">
        <f>'2016CV PREV GA00394601000126'!AX142</f>
        <v>0</v>
      </c>
      <c r="AW146" s="48">
        <f>'2016CV PREV GA00394601000126'!AY142</f>
        <v>0</v>
      </c>
      <c r="AX146" s="48">
        <f>'2016CV PREV GA00394601000126'!AZ142</f>
        <v>0</v>
      </c>
      <c r="AY146" s="48">
        <f>'2016CV PREV GA00394601000126'!BA142</f>
        <v>0</v>
      </c>
      <c r="AZ146" s="49">
        <f t="shared" si="71"/>
        <v>0</v>
      </c>
      <c r="BA146" s="48">
        <f>'2016CV PREV GA00394601000126'!BC142</f>
        <v>0</v>
      </c>
      <c r="BB146" s="48">
        <f>'2016CV PREV GA00394601000126'!BD142</f>
        <v>0</v>
      </c>
      <c r="BC146" s="48">
        <f>'2016CV PREV GA00394601000126'!BE142</f>
        <v>0</v>
      </c>
      <c r="BD146" s="48">
        <f>'2016CV PREV GA00394601000126'!BF142</f>
        <v>0</v>
      </c>
      <c r="BE146" s="48">
        <f>'2016CV PREV GA00394601000126'!BG142</f>
        <v>0</v>
      </c>
      <c r="BF146" s="48">
        <f>'2016CV PREV GA00394601000126'!BH142</f>
        <v>0</v>
      </c>
      <c r="BG146" s="48">
        <f>'2016CV PREV GA00394601000126'!BI142</f>
        <v>0</v>
      </c>
      <c r="BH146" s="48">
        <f>'2016CV PREV GA00394601000126'!BJ142</f>
        <v>0</v>
      </c>
      <c r="BI146" s="48">
        <f>'2016CV PREV GA00394601000126'!BK142</f>
        <v>0</v>
      </c>
      <c r="BJ146" s="49">
        <f t="shared" si="72"/>
        <v>0</v>
      </c>
      <c r="BK146" s="49">
        <f t="shared" si="73"/>
        <v>0</v>
      </c>
      <c r="BL146" s="49">
        <f>$BO$9+SUMPRODUCT($D$10:D146,$BK$10:BK146)</f>
        <v>751185355.26557899</v>
      </c>
      <c r="BM146" s="50">
        <f t="shared" si="74"/>
        <v>5.5</v>
      </c>
      <c r="BN146" s="49">
        <f t="shared" si="78"/>
        <v>60046414494.226601</v>
      </c>
      <c r="BO146" s="51">
        <f t="shared" si="75"/>
        <v>1151799405298.3501</v>
      </c>
      <c r="BP146" s="89">
        <f t="shared" si="79"/>
        <v>0</v>
      </c>
      <c r="BQ146" s="89">
        <f t="shared" si="80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2">
        <f t="shared" si="76"/>
        <v>138</v>
      </c>
      <c r="B147" s="72">
        <f t="shared" si="77"/>
        <v>2153</v>
      </c>
      <c r="C147" s="48">
        <f>'2016CV PREV GA00394601000126'!E143</f>
        <v>5.5</v>
      </c>
      <c r="D147" s="49">
        <f t="shared" si="81"/>
        <v>6.2E-4</v>
      </c>
      <c r="E147" s="48">
        <f>'2016CV PREV GA00394601000126'!G143</f>
        <v>0</v>
      </c>
      <c r="F147" s="49">
        <f t="shared" si="64"/>
        <v>0</v>
      </c>
      <c r="G147" s="48">
        <f>'2016CV PREV GA00394601000126'!I143</f>
        <v>0</v>
      </c>
      <c r="H147" s="48">
        <f>'2016CV PREV GA00394601000126'!J143</f>
        <v>0</v>
      </c>
      <c r="I147" s="48">
        <f>'2016CV PREV GA00394601000126'!K143</f>
        <v>0</v>
      </c>
      <c r="J147" s="48">
        <f>'2016CV PREV GA00394601000126'!L143</f>
        <v>0</v>
      </c>
      <c r="K147" s="48">
        <f>'2016CV PREV GA00394601000126'!M143</f>
        <v>0</v>
      </c>
      <c r="L147" s="48">
        <f>'2016CV PREV GA00394601000126'!N143</f>
        <v>0</v>
      </c>
      <c r="M147" s="49">
        <f t="shared" si="65"/>
        <v>0</v>
      </c>
      <c r="N147" s="48">
        <f>'2016CV PREV GA00394601000126'!P143</f>
        <v>0</v>
      </c>
      <c r="O147" s="48">
        <f>'2016CV PREV GA00394601000126'!Q143</f>
        <v>0</v>
      </c>
      <c r="P147" s="48">
        <f>'2016CV PREV GA00394601000126'!R143</f>
        <v>0</v>
      </c>
      <c r="Q147" s="48">
        <f>'2016CV PREV GA00394601000126'!S143</f>
        <v>0</v>
      </c>
      <c r="R147" s="48">
        <f>'2016CV PREV GA00394601000126'!T143</f>
        <v>0</v>
      </c>
      <c r="S147" s="48">
        <f>'2016CV PREV GA00394601000126'!U143</f>
        <v>0</v>
      </c>
      <c r="T147" s="48">
        <f>'2016CV PREV GA00394601000126'!V143</f>
        <v>0</v>
      </c>
      <c r="U147" s="49">
        <f t="shared" si="66"/>
        <v>0</v>
      </c>
      <c r="V147" s="48">
        <f>'2016CV PREV GA00394601000126'!X143</f>
        <v>0</v>
      </c>
      <c r="W147" s="48">
        <f>'2016CV PREV GA00394601000126'!Y143</f>
        <v>0</v>
      </c>
      <c r="X147" s="48">
        <f>'2016CV PREV GA00394601000126'!Z143</f>
        <v>0</v>
      </c>
      <c r="Y147" s="48">
        <f>'2016CV PREV GA00394601000126'!AA143</f>
        <v>0</v>
      </c>
      <c r="Z147" s="48">
        <f>'2016CV PREV GA00394601000126'!AB143</f>
        <v>0</v>
      </c>
      <c r="AA147" s="48">
        <f>'2016CV PREV GA00394601000126'!AC143</f>
        <v>0</v>
      </c>
      <c r="AB147" s="48">
        <f>'2016CV PREV GA00394601000126'!AD143</f>
        <v>0</v>
      </c>
      <c r="AC147" s="49">
        <f t="shared" si="67"/>
        <v>0</v>
      </c>
      <c r="AD147" s="48">
        <f>'2016CV PREV GA00394601000126'!AF143</f>
        <v>0</v>
      </c>
      <c r="AE147" s="48">
        <f>'2016CV PREV GA00394601000126'!AG143</f>
        <v>0</v>
      </c>
      <c r="AF147" s="48">
        <f>'2016CV PREV GA00394601000126'!AH143</f>
        <v>0</v>
      </c>
      <c r="AG147" s="48">
        <f>'2016CV PREV GA00394601000126'!AI143</f>
        <v>0</v>
      </c>
      <c r="AH147" s="49">
        <f t="shared" si="68"/>
        <v>0</v>
      </c>
      <c r="AI147" s="48">
        <f>'2016CV PREV GA00394601000126'!AK143</f>
        <v>0</v>
      </c>
      <c r="AJ147" s="48">
        <f>'2016CV PREV GA00394601000126'!AL143</f>
        <v>0</v>
      </c>
      <c r="AK147" s="48">
        <f>'2016CV PREV GA00394601000126'!AM143</f>
        <v>0</v>
      </c>
      <c r="AL147" s="48">
        <f>'2016CV PREV GA00394601000126'!AN143</f>
        <v>0</v>
      </c>
      <c r="AM147" s="48">
        <f>'2016CV PREV GA00394601000126'!AO143</f>
        <v>0</v>
      </c>
      <c r="AN147" s="48">
        <f>'2016CV PREV GA00394601000126'!AP143</f>
        <v>0</v>
      </c>
      <c r="AO147" s="48">
        <f>'2016CV PREV GA00394601000126'!AQ143</f>
        <v>0</v>
      </c>
      <c r="AP147" s="48">
        <f>'2016CV PREV GA00394601000126'!AR143</f>
        <v>0</v>
      </c>
      <c r="AQ147" s="48">
        <f>'2016CV PREV GA00394601000126'!AS143</f>
        <v>0</v>
      </c>
      <c r="AR147" s="49">
        <f t="shared" si="69"/>
        <v>0</v>
      </c>
      <c r="AS147" s="49">
        <f t="shared" si="70"/>
        <v>0</v>
      </c>
      <c r="AT147" s="48">
        <f>'2016CV PREV GA00394601000126'!AV143</f>
        <v>0</v>
      </c>
      <c r="AU147" s="48">
        <f>'2016CV PREV GA00394601000126'!AW143</f>
        <v>0</v>
      </c>
      <c r="AV147" s="48">
        <f>'2016CV PREV GA00394601000126'!AX143</f>
        <v>0</v>
      </c>
      <c r="AW147" s="48">
        <f>'2016CV PREV GA00394601000126'!AY143</f>
        <v>0</v>
      </c>
      <c r="AX147" s="48">
        <f>'2016CV PREV GA00394601000126'!AZ143</f>
        <v>0</v>
      </c>
      <c r="AY147" s="48">
        <f>'2016CV PREV GA00394601000126'!BA143</f>
        <v>0</v>
      </c>
      <c r="AZ147" s="49">
        <f t="shared" si="71"/>
        <v>0</v>
      </c>
      <c r="BA147" s="48">
        <f>'2016CV PREV GA00394601000126'!BC143</f>
        <v>0</v>
      </c>
      <c r="BB147" s="48">
        <f>'2016CV PREV GA00394601000126'!BD143</f>
        <v>0</v>
      </c>
      <c r="BC147" s="48">
        <f>'2016CV PREV GA00394601000126'!BE143</f>
        <v>0</v>
      </c>
      <c r="BD147" s="48">
        <f>'2016CV PREV GA00394601000126'!BF143</f>
        <v>0</v>
      </c>
      <c r="BE147" s="48">
        <f>'2016CV PREV GA00394601000126'!BG143</f>
        <v>0</v>
      </c>
      <c r="BF147" s="48">
        <f>'2016CV PREV GA00394601000126'!BH143</f>
        <v>0</v>
      </c>
      <c r="BG147" s="48">
        <f>'2016CV PREV GA00394601000126'!BI143</f>
        <v>0</v>
      </c>
      <c r="BH147" s="48">
        <f>'2016CV PREV GA00394601000126'!BJ143</f>
        <v>0</v>
      </c>
      <c r="BI147" s="48">
        <f>'2016CV PREV GA00394601000126'!BK143</f>
        <v>0</v>
      </c>
      <c r="BJ147" s="49">
        <f t="shared" si="72"/>
        <v>0</v>
      </c>
      <c r="BK147" s="49">
        <f t="shared" si="73"/>
        <v>0</v>
      </c>
      <c r="BL147" s="49">
        <f>$BO$9+SUMPRODUCT($D$10:D147,$BK$10:BK147)</f>
        <v>751185355.26557899</v>
      </c>
      <c r="BM147" s="50">
        <f t="shared" si="74"/>
        <v>5.5</v>
      </c>
      <c r="BN147" s="49">
        <f t="shared" si="78"/>
        <v>63348967291.409302</v>
      </c>
      <c r="BO147" s="51">
        <f t="shared" si="75"/>
        <v>1215148372589.76</v>
      </c>
      <c r="BP147" s="89">
        <f t="shared" si="79"/>
        <v>0</v>
      </c>
      <c r="BQ147" s="89">
        <f t="shared" si="80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2">
        <f t="shared" si="76"/>
        <v>139</v>
      </c>
      <c r="B148" s="72">
        <f t="shared" si="77"/>
        <v>2154</v>
      </c>
      <c r="C148" s="48">
        <f>'2016CV PREV GA00394601000126'!E144</f>
        <v>5.5</v>
      </c>
      <c r="D148" s="49">
        <f t="shared" si="81"/>
        <v>5.9000000000000003E-4</v>
      </c>
      <c r="E148" s="48">
        <f>'2016CV PREV GA00394601000126'!G144</f>
        <v>0</v>
      </c>
      <c r="F148" s="49">
        <f t="shared" si="64"/>
        <v>0</v>
      </c>
      <c r="G148" s="48">
        <f>'2016CV PREV GA00394601000126'!I144</f>
        <v>0</v>
      </c>
      <c r="H148" s="48">
        <f>'2016CV PREV GA00394601000126'!J144</f>
        <v>0</v>
      </c>
      <c r="I148" s="48">
        <f>'2016CV PREV GA00394601000126'!K144</f>
        <v>0</v>
      </c>
      <c r="J148" s="48">
        <f>'2016CV PREV GA00394601000126'!L144</f>
        <v>0</v>
      </c>
      <c r="K148" s="48">
        <f>'2016CV PREV GA00394601000126'!M144</f>
        <v>0</v>
      </c>
      <c r="L148" s="48">
        <f>'2016CV PREV GA00394601000126'!N144</f>
        <v>0</v>
      </c>
      <c r="M148" s="49">
        <f t="shared" si="65"/>
        <v>0</v>
      </c>
      <c r="N148" s="48">
        <f>'2016CV PREV GA00394601000126'!P144</f>
        <v>0</v>
      </c>
      <c r="O148" s="48">
        <f>'2016CV PREV GA00394601000126'!Q144</f>
        <v>0</v>
      </c>
      <c r="P148" s="48">
        <f>'2016CV PREV GA00394601000126'!R144</f>
        <v>0</v>
      </c>
      <c r="Q148" s="48">
        <f>'2016CV PREV GA00394601000126'!S144</f>
        <v>0</v>
      </c>
      <c r="R148" s="48">
        <f>'2016CV PREV GA00394601000126'!T144</f>
        <v>0</v>
      </c>
      <c r="S148" s="48">
        <f>'2016CV PREV GA00394601000126'!U144</f>
        <v>0</v>
      </c>
      <c r="T148" s="48">
        <f>'2016CV PREV GA00394601000126'!V144</f>
        <v>0</v>
      </c>
      <c r="U148" s="49">
        <f t="shared" si="66"/>
        <v>0</v>
      </c>
      <c r="V148" s="48">
        <f>'2016CV PREV GA00394601000126'!X144</f>
        <v>0</v>
      </c>
      <c r="W148" s="48">
        <f>'2016CV PREV GA00394601000126'!Y144</f>
        <v>0</v>
      </c>
      <c r="X148" s="48">
        <f>'2016CV PREV GA00394601000126'!Z144</f>
        <v>0</v>
      </c>
      <c r="Y148" s="48">
        <f>'2016CV PREV GA00394601000126'!AA144</f>
        <v>0</v>
      </c>
      <c r="Z148" s="48">
        <f>'2016CV PREV GA00394601000126'!AB144</f>
        <v>0</v>
      </c>
      <c r="AA148" s="48">
        <f>'2016CV PREV GA00394601000126'!AC144</f>
        <v>0</v>
      </c>
      <c r="AB148" s="48">
        <f>'2016CV PREV GA00394601000126'!AD144</f>
        <v>0</v>
      </c>
      <c r="AC148" s="49">
        <f t="shared" si="67"/>
        <v>0</v>
      </c>
      <c r="AD148" s="48">
        <f>'2016CV PREV GA00394601000126'!AF144</f>
        <v>0</v>
      </c>
      <c r="AE148" s="48">
        <f>'2016CV PREV GA00394601000126'!AG144</f>
        <v>0</v>
      </c>
      <c r="AF148" s="48">
        <f>'2016CV PREV GA00394601000126'!AH144</f>
        <v>0</v>
      </c>
      <c r="AG148" s="48">
        <f>'2016CV PREV GA00394601000126'!AI144</f>
        <v>0</v>
      </c>
      <c r="AH148" s="49">
        <f t="shared" si="68"/>
        <v>0</v>
      </c>
      <c r="AI148" s="48">
        <f>'2016CV PREV GA00394601000126'!AK144</f>
        <v>0</v>
      </c>
      <c r="AJ148" s="48">
        <f>'2016CV PREV GA00394601000126'!AL144</f>
        <v>0</v>
      </c>
      <c r="AK148" s="48">
        <f>'2016CV PREV GA00394601000126'!AM144</f>
        <v>0</v>
      </c>
      <c r="AL148" s="48">
        <f>'2016CV PREV GA00394601000126'!AN144</f>
        <v>0</v>
      </c>
      <c r="AM148" s="48">
        <f>'2016CV PREV GA00394601000126'!AO144</f>
        <v>0</v>
      </c>
      <c r="AN148" s="48">
        <f>'2016CV PREV GA00394601000126'!AP144</f>
        <v>0</v>
      </c>
      <c r="AO148" s="48">
        <f>'2016CV PREV GA00394601000126'!AQ144</f>
        <v>0</v>
      </c>
      <c r="AP148" s="48">
        <f>'2016CV PREV GA00394601000126'!AR144</f>
        <v>0</v>
      </c>
      <c r="AQ148" s="48">
        <f>'2016CV PREV GA00394601000126'!AS144</f>
        <v>0</v>
      </c>
      <c r="AR148" s="49">
        <f t="shared" si="69"/>
        <v>0</v>
      </c>
      <c r="AS148" s="49">
        <f t="shared" si="70"/>
        <v>0</v>
      </c>
      <c r="AT148" s="48">
        <f>'2016CV PREV GA00394601000126'!AV144</f>
        <v>0</v>
      </c>
      <c r="AU148" s="48">
        <f>'2016CV PREV GA00394601000126'!AW144</f>
        <v>0</v>
      </c>
      <c r="AV148" s="48">
        <f>'2016CV PREV GA00394601000126'!AX144</f>
        <v>0</v>
      </c>
      <c r="AW148" s="48">
        <f>'2016CV PREV GA00394601000126'!AY144</f>
        <v>0</v>
      </c>
      <c r="AX148" s="48">
        <f>'2016CV PREV GA00394601000126'!AZ144</f>
        <v>0</v>
      </c>
      <c r="AY148" s="48">
        <f>'2016CV PREV GA00394601000126'!BA144</f>
        <v>0</v>
      </c>
      <c r="AZ148" s="49">
        <f t="shared" si="71"/>
        <v>0</v>
      </c>
      <c r="BA148" s="48">
        <f>'2016CV PREV GA00394601000126'!BC144</f>
        <v>0</v>
      </c>
      <c r="BB148" s="48">
        <f>'2016CV PREV GA00394601000126'!BD144</f>
        <v>0</v>
      </c>
      <c r="BC148" s="48">
        <f>'2016CV PREV GA00394601000126'!BE144</f>
        <v>0</v>
      </c>
      <c r="BD148" s="48">
        <f>'2016CV PREV GA00394601000126'!BF144</f>
        <v>0</v>
      </c>
      <c r="BE148" s="48">
        <f>'2016CV PREV GA00394601000126'!BG144</f>
        <v>0</v>
      </c>
      <c r="BF148" s="48">
        <f>'2016CV PREV GA00394601000126'!BH144</f>
        <v>0</v>
      </c>
      <c r="BG148" s="48">
        <f>'2016CV PREV GA00394601000126'!BI144</f>
        <v>0</v>
      </c>
      <c r="BH148" s="48">
        <f>'2016CV PREV GA00394601000126'!BJ144</f>
        <v>0</v>
      </c>
      <c r="BI148" s="48">
        <f>'2016CV PREV GA00394601000126'!BK144</f>
        <v>0</v>
      </c>
      <c r="BJ148" s="49">
        <f t="shared" si="72"/>
        <v>0</v>
      </c>
      <c r="BK148" s="49">
        <f t="shared" si="73"/>
        <v>0</v>
      </c>
      <c r="BL148" s="49">
        <f>$BO$9+SUMPRODUCT($D$10:D148,$BK$10:BK148)</f>
        <v>751185355.26557899</v>
      </c>
      <c r="BM148" s="50">
        <f t="shared" si="74"/>
        <v>5.5</v>
      </c>
      <c r="BN148" s="49">
        <f t="shared" si="78"/>
        <v>66833160492.436798</v>
      </c>
      <c r="BO148" s="51">
        <f t="shared" si="75"/>
        <v>1281981533082.2</v>
      </c>
      <c r="BP148" s="89">
        <f t="shared" si="79"/>
        <v>0</v>
      </c>
      <c r="BQ148" s="89">
        <f t="shared" si="80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2">
        <f t="shared" si="76"/>
        <v>140</v>
      </c>
      <c r="B149" s="72">
        <f t="shared" si="77"/>
        <v>2155</v>
      </c>
      <c r="C149" s="48">
        <f>'2016CV PREV GA00394601000126'!E145</f>
        <v>5.5</v>
      </c>
      <c r="D149" s="49">
        <f t="shared" si="81"/>
        <v>5.5999999999999995E-4</v>
      </c>
      <c r="E149" s="48">
        <f>'2016CV PREV GA00394601000126'!G145</f>
        <v>0</v>
      </c>
      <c r="F149" s="49">
        <f t="shared" si="64"/>
        <v>0</v>
      </c>
      <c r="G149" s="48">
        <f>'2016CV PREV GA00394601000126'!I145</f>
        <v>0</v>
      </c>
      <c r="H149" s="48">
        <f>'2016CV PREV GA00394601000126'!J145</f>
        <v>0</v>
      </c>
      <c r="I149" s="48">
        <f>'2016CV PREV GA00394601000126'!K145</f>
        <v>0</v>
      </c>
      <c r="J149" s="48">
        <f>'2016CV PREV GA00394601000126'!L145</f>
        <v>0</v>
      </c>
      <c r="K149" s="48">
        <f>'2016CV PREV GA00394601000126'!M145</f>
        <v>0</v>
      </c>
      <c r="L149" s="48">
        <f>'2016CV PREV GA00394601000126'!N145</f>
        <v>0</v>
      </c>
      <c r="M149" s="49">
        <f t="shared" si="65"/>
        <v>0</v>
      </c>
      <c r="N149" s="48">
        <f>'2016CV PREV GA00394601000126'!P145</f>
        <v>0</v>
      </c>
      <c r="O149" s="48">
        <f>'2016CV PREV GA00394601000126'!Q145</f>
        <v>0</v>
      </c>
      <c r="P149" s="48">
        <f>'2016CV PREV GA00394601000126'!R145</f>
        <v>0</v>
      </c>
      <c r="Q149" s="48">
        <f>'2016CV PREV GA00394601000126'!S145</f>
        <v>0</v>
      </c>
      <c r="R149" s="48">
        <f>'2016CV PREV GA00394601000126'!T145</f>
        <v>0</v>
      </c>
      <c r="S149" s="48">
        <f>'2016CV PREV GA00394601000126'!U145</f>
        <v>0</v>
      </c>
      <c r="T149" s="48">
        <f>'2016CV PREV GA00394601000126'!V145</f>
        <v>0</v>
      </c>
      <c r="U149" s="49">
        <f t="shared" si="66"/>
        <v>0</v>
      </c>
      <c r="V149" s="48">
        <f>'2016CV PREV GA00394601000126'!X145</f>
        <v>0</v>
      </c>
      <c r="W149" s="48">
        <f>'2016CV PREV GA00394601000126'!Y145</f>
        <v>0</v>
      </c>
      <c r="X149" s="48">
        <f>'2016CV PREV GA00394601000126'!Z145</f>
        <v>0</v>
      </c>
      <c r="Y149" s="48">
        <f>'2016CV PREV GA00394601000126'!AA145</f>
        <v>0</v>
      </c>
      <c r="Z149" s="48">
        <f>'2016CV PREV GA00394601000126'!AB145</f>
        <v>0</v>
      </c>
      <c r="AA149" s="48">
        <f>'2016CV PREV GA00394601000126'!AC145</f>
        <v>0</v>
      </c>
      <c r="AB149" s="48">
        <f>'2016CV PREV GA00394601000126'!AD145</f>
        <v>0</v>
      </c>
      <c r="AC149" s="49">
        <f t="shared" si="67"/>
        <v>0</v>
      </c>
      <c r="AD149" s="48">
        <f>'2016CV PREV GA00394601000126'!AF145</f>
        <v>0</v>
      </c>
      <c r="AE149" s="48">
        <f>'2016CV PREV GA00394601000126'!AG145</f>
        <v>0</v>
      </c>
      <c r="AF149" s="48">
        <f>'2016CV PREV GA00394601000126'!AH145</f>
        <v>0</v>
      </c>
      <c r="AG149" s="48">
        <f>'2016CV PREV GA00394601000126'!AI145</f>
        <v>0</v>
      </c>
      <c r="AH149" s="49">
        <f t="shared" si="68"/>
        <v>0</v>
      </c>
      <c r="AI149" s="48">
        <f>'2016CV PREV GA00394601000126'!AK145</f>
        <v>0</v>
      </c>
      <c r="AJ149" s="48">
        <f>'2016CV PREV GA00394601000126'!AL145</f>
        <v>0</v>
      </c>
      <c r="AK149" s="48">
        <f>'2016CV PREV GA00394601000126'!AM145</f>
        <v>0</v>
      </c>
      <c r="AL149" s="48">
        <f>'2016CV PREV GA00394601000126'!AN145</f>
        <v>0</v>
      </c>
      <c r="AM149" s="48">
        <f>'2016CV PREV GA00394601000126'!AO145</f>
        <v>0</v>
      </c>
      <c r="AN149" s="48">
        <f>'2016CV PREV GA00394601000126'!AP145</f>
        <v>0</v>
      </c>
      <c r="AO149" s="48">
        <f>'2016CV PREV GA00394601000126'!AQ145</f>
        <v>0</v>
      </c>
      <c r="AP149" s="48">
        <f>'2016CV PREV GA00394601000126'!AR145</f>
        <v>0</v>
      </c>
      <c r="AQ149" s="48">
        <f>'2016CV PREV GA00394601000126'!AS145</f>
        <v>0</v>
      </c>
      <c r="AR149" s="49">
        <f t="shared" si="69"/>
        <v>0</v>
      </c>
      <c r="AS149" s="49">
        <f t="shared" si="70"/>
        <v>0</v>
      </c>
      <c r="AT149" s="48">
        <f>'2016CV PREV GA00394601000126'!AV145</f>
        <v>0</v>
      </c>
      <c r="AU149" s="48">
        <f>'2016CV PREV GA00394601000126'!AW145</f>
        <v>0</v>
      </c>
      <c r="AV149" s="48">
        <f>'2016CV PREV GA00394601000126'!AX145</f>
        <v>0</v>
      </c>
      <c r="AW149" s="48">
        <f>'2016CV PREV GA00394601000126'!AY145</f>
        <v>0</v>
      </c>
      <c r="AX149" s="48">
        <f>'2016CV PREV GA00394601000126'!AZ145</f>
        <v>0</v>
      </c>
      <c r="AY149" s="48">
        <f>'2016CV PREV GA00394601000126'!BA145</f>
        <v>0</v>
      </c>
      <c r="AZ149" s="49">
        <f t="shared" si="71"/>
        <v>0</v>
      </c>
      <c r="BA149" s="48">
        <f>'2016CV PREV GA00394601000126'!BC145</f>
        <v>0</v>
      </c>
      <c r="BB149" s="48">
        <f>'2016CV PREV GA00394601000126'!BD145</f>
        <v>0</v>
      </c>
      <c r="BC149" s="48">
        <f>'2016CV PREV GA00394601000126'!BE145</f>
        <v>0</v>
      </c>
      <c r="BD149" s="48">
        <f>'2016CV PREV GA00394601000126'!BF145</f>
        <v>0</v>
      </c>
      <c r="BE149" s="48">
        <f>'2016CV PREV GA00394601000126'!BG145</f>
        <v>0</v>
      </c>
      <c r="BF149" s="48">
        <f>'2016CV PREV GA00394601000126'!BH145</f>
        <v>0</v>
      </c>
      <c r="BG149" s="48">
        <f>'2016CV PREV GA00394601000126'!BI145</f>
        <v>0</v>
      </c>
      <c r="BH149" s="48">
        <f>'2016CV PREV GA00394601000126'!BJ145</f>
        <v>0</v>
      </c>
      <c r="BI149" s="48">
        <f>'2016CV PREV GA00394601000126'!BK145</f>
        <v>0</v>
      </c>
      <c r="BJ149" s="49">
        <f t="shared" si="72"/>
        <v>0</v>
      </c>
      <c r="BK149" s="49">
        <f t="shared" si="73"/>
        <v>0</v>
      </c>
      <c r="BL149" s="49">
        <f>$BO$9+SUMPRODUCT($D$10:D149,$BK$10:BK149)</f>
        <v>751185355.26557899</v>
      </c>
      <c r="BM149" s="50">
        <f t="shared" si="74"/>
        <v>5.5</v>
      </c>
      <c r="BN149" s="49">
        <f t="shared" si="78"/>
        <v>70508984319.520996</v>
      </c>
      <c r="BO149" s="51">
        <f t="shared" si="75"/>
        <v>1352490517401.72</v>
      </c>
      <c r="BP149" s="89">
        <f t="shared" si="79"/>
        <v>0</v>
      </c>
      <c r="BQ149" s="89">
        <f t="shared" si="80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2">
        <f t="shared" si="76"/>
        <v>141</v>
      </c>
      <c r="B150" s="72">
        <f t="shared" si="77"/>
        <v>2156</v>
      </c>
      <c r="C150" s="48">
        <f>'2016CV PREV GA00394601000126'!E146</f>
        <v>5.5</v>
      </c>
      <c r="D150" s="49">
        <f t="shared" si="81"/>
        <v>5.2999999999999998E-4</v>
      </c>
      <c r="E150" s="48">
        <f>'2016CV PREV GA00394601000126'!G146</f>
        <v>0</v>
      </c>
      <c r="F150" s="49">
        <f t="shared" si="64"/>
        <v>0</v>
      </c>
      <c r="G150" s="48">
        <f>'2016CV PREV GA00394601000126'!I146</f>
        <v>0</v>
      </c>
      <c r="H150" s="48">
        <f>'2016CV PREV GA00394601000126'!J146</f>
        <v>0</v>
      </c>
      <c r="I150" s="48">
        <f>'2016CV PREV GA00394601000126'!K146</f>
        <v>0</v>
      </c>
      <c r="J150" s="48">
        <f>'2016CV PREV GA00394601000126'!L146</f>
        <v>0</v>
      </c>
      <c r="K150" s="48">
        <f>'2016CV PREV GA00394601000126'!M146</f>
        <v>0</v>
      </c>
      <c r="L150" s="48">
        <f>'2016CV PREV GA00394601000126'!N146</f>
        <v>0</v>
      </c>
      <c r="M150" s="49">
        <f t="shared" si="65"/>
        <v>0</v>
      </c>
      <c r="N150" s="48">
        <f>'2016CV PREV GA00394601000126'!P146</f>
        <v>0</v>
      </c>
      <c r="O150" s="48">
        <f>'2016CV PREV GA00394601000126'!Q146</f>
        <v>0</v>
      </c>
      <c r="P150" s="48">
        <f>'2016CV PREV GA00394601000126'!R146</f>
        <v>0</v>
      </c>
      <c r="Q150" s="48">
        <f>'2016CV PREV GA00394601000126'!S146</f>
        <v>0</v>
      </c>
      <c r="R150" s="48">
        <f>'2016CV PREV GA00394601000126'!T146</f>
        <v>0</v>
      </c>
      <c r="S150" s="48">
        <f>'2016CV PREV GA00394601000126'!U146</f>
        <v>0</v>
      </c>
      <c r="T150" s="48">
        <f>'2016CV PREV GA00394601000126'!V146</f>
        <v>0</v>
      </c>
      <c r="U150" s="49">
        <f t="shared" si="66"/>
        <v>0</v>
      </c>
      <c r="V150" s="48">
        <f>'2016CV PREV GA00394601000126'!X146</f>
        <v>0</v>
      </c>
      <c r="W150" s="48">
        <f>'2016CV PREV GA00394601000126'!Y146</f>
        <v>0</v>
      </c>
      <c r="X150" s="48">
        <f>'2016CV PREV GA00394601000126'!Z146</f>
        <v>0</v>
      </c>
      <c r="Y150" s="48">
        <f>'2016CV PREV GA00394601000126'!AA146</f>
        <v>0</v>
      </c>
      <c r="Z150" s="48">
        <f>'2016CV PREV GA00394601000126'!AB146</f>
        <v>0</v>
      </c>
      <c r="AA150" s="48">
        <f>'2016CV PREV GA00394601000126'!AC146</f>
        <v>0</v>
      </c>
      <c r="AB150" s="48">
        <f>'2016CV PREV GA00394601000126'!AD146</f>
        <v>0</v>
      </c>
      <c r="AC150" s="49">
        <f t="shared" si="67"/>
        <v>0</v>
      </c>
      <c r="AD150" s="48">
        <f>'2016CV PREV GA00394601000126'!AF146</f>
        <v>0</v>
      </c>
      <c r="AE150" s="48">
        <f>'2016CV PREV GA00394601000126'!AG146</f>
        <v>0</v>
      </c>
      <c r="AF150" s="48">
        <f>'2016CV PREV GA00394601000126'!AH146</f>
        <v>0</v>
      </c>
      <c r="AG150" s="48">
        <f>'2016CV PREV GA00394601000126'!AI146</f>
        <v>0</v>
      </c>
      <c r="AH150" s="49">
        <f t="shared" si="68"/>
        <v>0</v>
      </c>
      <c r="AI150" s="48">
        <f>'2016CV PREV GA00394601000126'!AK146</f>
        <v>0</v>
      </c>
      <c r="AJ150" s="48">
        <f>'2016CV PREV GA00394601000126'!AL146</f>
        <v>0</v>
      </c>
      <c r="AK150" s="48">
        <f>'2016CV PREV GA00394601000126'!AM146</f>
        <v>0</v>
      </c>
      <c r="AL150" s="48">
        <f>'2016CV PREV GA00394601000126'!AN146</f>
        <v>0</v>
      </c>
      <c r="AM150" s="48">
        <f>'2016CV PREV GA00394601000126'!AO146</f>
        <v>0</v>
      </c>
      <c r="AN150" s="48">
        <f>'2016CV PREV GA00394601000126'!AP146</f>
        <v>0</v>
      </c>
      <c r="AO150" s="48">
        <f>'2016CV PREV GA00394601000126'!AQ146</f>
        <v>0</v>
      </c>
      <c r="AP150" s="48">
        <f>'2016CV PREV GA00394601000126'!AR146</f>
        <v>0</v>
      </c>
      <c r="AQ150" s="48">
        <f>'2016CV PREV GA00394601000126'!AS146</f>
        <v>0</v>
      </c>
      <c r="AR150" s="49">
        <f t="shared" si="69"/>
        <v>0</v>
      </c>
      <c r="AS150" s="49">
        <f t="shared" si="70"/>
        <v>0</v>
      </c>
      <c r="AT150" s="48">
        <f>'2016CV PREV GA00394601000126'!AV146</f>
        <v>0</v>
      </c>
      <c r="AU150" s="48">
        <f>'2016CV PREV GA00394601000126'!AW146</f>
        <v>0</v>
      </c>
      <c r="AV150" s="48">
        <f>'2016CV PREV GA00394601000126'!AX146</f>
        <v>0</v>
      </c>
      <c r="AW150" s="48">
        <f>'2016CV PREV GA00394601000126'!AY146</f>
        <v>0</v>
      </c>
      <c r="AX150" s="48">
        <f>'2016CV PREV GA00394601000126'!AZ146</f>
        <v>0</v>
      </c>
      <c r="AY150" s="48">
        <f>'2016CV PREV GA00394601000126'!BA146</f>
        <v>0</v>
      </c>
      <c r="AZ150" s="49">
        <f t="shared" si="71"/>
        <v>0</v>
      </c>
      <c r="BA150" s="48">
        <f>'2016CV PREV GA00394601000126'!BC146</f>
        <v>0</v>
      </c>
      <c r="BB150" s="48">
        <f>'2016CV PREV GA00394601000126'!BD146</f>
        <v>0</v>
      </c>
      <c r="BC150" s="48">
        <f>'2016CV PREV GA00394601000126'!BE146</f>
        <v>0</v>
      </c>
      <c r="BD150" s="48">
        <f>'2016CV PREV GA00394601000126'!BF146</f>
        <v>0</v>
      </c>
      <c r="BE150" s="48">
        <f>'2016CV PREV GA00394601000126'!BG146</f>
        <v>0</v>
      </c>
      <c r="BF150" s="48">
        <f>'2016CV PREV GA00394601000126'!BH146</f>
        <v>0</v>
      </c>
      <c r="BG150" s="48">
        <f>'2016CV PREV GA00394601000126'!BI146</f>
        <v>0</v>
      </c>
      <c r="BH150" s="48">
        <f>'2016CV PREV GA00394601000126'!BJ146</f>
        <v>0</v>
      </c>
      <c r="BI150" s="48">
        <f>'2016CV PREV GA00394601000126'!BK146</f>
        <v>0</v>
      </c>
      <c r="BJ150" s="49">
        <f t="shared" si="72"/>
        <v>0</v>
      </c>
      <c r="BK150" s="49">
        <f t="shared" si="73"/>
        <v>0</v>
      </c>
      <c r="BL150" s="49">
        <f>$BO$9+SUMPRODUCT($D$10:D150,$BK$10:BK150)</f>
        <v>751185355.26557899</v>
      </c>
      <c r="BM150" s="50">
        <f t="shared" si="74"/>
        <v>5.5</v>
      </c>
      <c r="BN150" s="49">
        <f t="shared" si="78"/>
        <v>74386978457.094604</v>
      </c>
      <c r="BO150" s="51">
        <f t="shared" si="75"/>
        <v>1426877495858.8101</v>
      </c>
      <c r="BP150" s="89">
        <f t="shared" si="79"/>
        <v>0</v>
      </c>
      <c r="BQ150" s="89">
        <f t="shared" si="80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2">
        <f t="shared" si="76"/>
        <v>142</v>
      </c>
      <c r="B151" s="72">
        <f t="shared" si="77"/>
        <v>2157</v>
      </c>
      <c r="C151" s="48">
        <f>'2016CV PREV GA00394601000126'!E147</f>
        <v>5.5</v>
      </c>
      <c r="D151" s="49">
        <f t="shared" si="81"/>
        <v>5.0000000000000001E-4</v>
      </c>
      <c r="E151" s="48">
        <f>'2016CV PREV GA00394601000126'!G147</f>
        <v>0</v>
      </c>
      <c r="F151" s="49">
        <f t="shared" si="64"/>
        <v>0</v>
      </c>
      <c r="G151" s="48">
        <f>'2016CV PREV GA00394601000126'!I147</f>
        <v>0</v>
      </c>
      <c r="H151" s="48">
        <f>'2016CV PREV GA00394601000126'!J147</f>
        <v>0</v>
      </c>
      <c r="I151" s="48">
        <f>'2016CV PREV GA00394601000126'!K147</f>
        <v>0</v>
      </c>
      <c r="J151" s="48">
        <f>'2016CV PREV GA00394601000126'!L147</f>
        <v>0</v>
      </c>
      <c r="K151" s="48">
        <f>'2016CV PREV GA00394601000126'!M147</f>
        <v>0</v>
      </c>
      <c r="L151" s="48">
        <f>'2016CV PREV GA00394601000126'!N147</f>
        <v>0</v>
      </c>
      <c r="M151" s="49">
        <f t="shared" si="65"/>
        <v>0</v>
      </c>
      <c r="N151" s="48">
        <f>'2016CV PREV GA00394601000126'!P147</f>
        <v>0</v>
      </c>
      <c r="O151" s="48">
        <f>'2016CV PREV GA00394601000126'!Q147</f>
        <v>0</v>
      </c>
      <c r="P151" s="48">
        <f>'2016CV PREV GA00394601000126'!R147</f>
        <v>0</v>
      </c>
      <c r="Q151" s="48">
        <f>'2016CV PREV GA00394601000126'!S147</f>
        <v>0</v>
      </c>
      <c r="R151" s="48">
        <f>'2016CV PREV GA00394601000126'!T147</f>
        <v>0</v>
      </c>
      <c r="S151" s="48">
        <f>'2016CV PREV GA00394601000126'!U147</f>
        <v>0</v>
      </c>
      <c r="T151" s="48">
        <f>'2016CV PREV GA00394601000126'!V147</f>
        <v>0</v>
      </c>
      <c r="U151" s="49">
        <f t="shared" si="66"/>
        <v>0</v>
      </c>
      <c r="V151" s="48">
        <f>'2016CV PREV GA00394601000126'!X147</f>
        <v>0</v>
      </c>
      <c r="W151" s="48">
        <f>'2016CV PREV GA00394601000126'!Y147</f>
        <v>0</v>
      </c>
      <c r="X151" s="48">
        <f>'2016CV PREV GA00394601000126'!Z147</f>
        <v>0</v>
      </c>
      <c r="Y151" s="48">
        <f>'2016CV PREV GA00394601000126'!AA147</f>
        <v>0</v>
      </c>
      <c r="Z151" s="48">
        <f>'2016CV PREV GA00394601000126'!AB147</f>
        <v>0</v>
      </c>
      <c r="AA151" s="48">
        <f>'2016CV PREV GA00394601000126'!AC147</f>
        <v>0</v>
      </c>
      <c r="AB151" s="48">
        <f>'2016CV PREV GA00394601000126'!AD147</f>
        <v>0</v>
      </c>
      <c r="AC151" s="49">
        <f t="shared" si="67"/>
        <v>0</v>
      </c>
      <c r="AD151" s="48">
        <f>'2016CV PREV GA00394601000126'!AF147</f>
        <v>0</v>
      </c>
      <c r="AE151" s="48">
        <f>'2016CV PREV GA00394601000126'!AG147</f>
        <v>0</v>
      </c>
      <c r="AF151" s="48">
        <f>'2016CV PREV GA00394601000126'!AH147</f>
        <v>0</v>
      </c>
      <c r="AG151" s="48">
        <f>'2016CV PREV GA00394601000126'!AI147</f>
        <v>0</v>
      </c>
      <c r="AH151" s="49">
        <f t="shared" si="68"/>
        <v>0</v>
      </c>
      <c r="AI151" s="48">
        <f>'2016CV PREV GA00394601000126'!AK147</f>
        <v>0</v>
      </c>
      <c r="AJ151" s="48">
        <f>'2016CV PREV GA00394601000126'!AL147</f>
        <v>0</v>
      </c>
      <c r="AK151" s="48">
        <f>'2016CV PREV GA00394601000126'!AM147</f>
        <v>0</v>
      </c>
      <c r="AL151" s="48">
        <f>'2016CV PREV GA00394601000126'!AN147</f>
        <v>0</v>
      </c>
      <c r="AM151" s="48">
        <f>'2016CV PREV GA00394601000126'!AO147</f>
        <v>0</v>
      </c>
      <c r="AN151" s="48">
        <f>'2016CV PREV GA00394601000126'!AP147</f>
        <v>0</v>
      </c>
      <c r="AO151" s="48">
        <f>'2016CV PREV GA00394601000126'!AQ147</f>
        <v>0</v>
      </c>
      <c r="AP151" s="48">
        <f>'2016CV PREV GA00394601000126'!AR147</f>
        <v>0</v>
      </c>
      <c r="AQ151" s="48">
        <f>'2016CV PREV GA00394601000126'!AS147</f>
        <v>0</v>
      </c>
      <c r="AR151" s="49">
        <f t="shared" si="69"/>
        <v>0</v>
      </c>
      <c r="AS151" s="49">
        <f t="shared" si="70"/>
        <v>0</v>
      </c>
      <c r="AT151" s="48">
        <f>'2016CV PREV GA00394601000126'!AV147</f>
        <v>0</v>
      </c>
      <c r="AU151" s="48">
        <f>'2016CV PREV GA00394601000126'!AW147</f>
        <v>0</v>
      </c>
      <c r="AV151" s="48">
        <f>'2016CV PREV GA00394601000126'!AX147</f>
        <v>0</v>
      </c>
      <c r="AW151" s="48">
        <f>'2016CV PREV GA00394601000126'!AY147</f>
        <v>0</v>
      </c>
      <c r="AX151" s="48">
        <f>'2016CV PREV GA00394601000126'!AZ147</f>
        <v>0</v>
      </c>
      <c r="AY151" s="48">
        <f>'2016CV PREV GA00394601000126'!BA147</f>
        <v>0</v>
      </c>
      <c r="AZ151" s="49">
        <f t="shared" si="71"/>
        <v>0</v>
      </c>
      <c r="BA151" s="48">
        <f>'2016CV PREV GA00394601000126'!BC147</f>
        <v>0</v>
      </c>
      <c r="BB151" s="48">
        <f>'2016CV PREV GA00394601000126'!BD147</f>
        <v>0</v>
      </c>
      <c r="BC151" s="48">
        <f>'2016CV PREV GA00394601000126'!BE147</f>
        <v>0</v>
      </c>
      <c r="BD151" s="48">
        <f>'2016CV PREV GA00394601000126'!BF147</f>
        <v>0</v>
      </c>
      <c r="BE151" s="48">
        <f>'2016CV PREV GA00394601000126'!BG147</f>
        <v>0</v>
      </c>
      <c r="BF151" s="48">
        <f>'2016CV PREV GA00394601000126'!BH147</f>
        <v>0</v>
      </c>
      <c r="BG151" s="48">
        <f>'2016CV PREV GA00394601000126'!BI147</f>
        <v>0</v>
      </c>
      <c r="BH151" s="48">
        <f>'2016CV PREV GA00394601000126'!BJ147</f>
        <v>0</v>
      </c>
      <c r="BI151" s="48">
        <f>'2016CV PREV GA00394601000126'!BK147</f>
        <v>0</v>
      </c>
      <c r="BJ151" s="49">
        <f t="shared" si="72"/>
        <v>0</v>
      </c>
      <c r="BK151" s="49">
        <f t="shared" si="73"/>
        <v>0</v>
      </c>
      <c r="BL151" s="49">
        <f>$BO$9+SUMPRODUCT($D$10:D151,$BK$10:BK151)</f>
        <v>751185355.26557899</v>
      </c>
      <c r="BM151" s="50">
        <f t="shared" si="74"/>
        <v>5.5</v>
      </c>
      <c r="BN151" s="49">
        <f t="shared" si="78"/>
        <v>78478262272.234604</v>
      </c>
      <c r="BO151" s="51">
        <f t="shared" si="75"/>
        <v>1505355758131.04</v>
      </c>
      <c r="BP151" s="89">
        <f t="shared" si="79"/>
        <v>0</v>
      </c>
      <c r="BQ151" s="89">
        <f t="shared" si="80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2">
        <f t="shared" si="76"/>
        <v>143</v>
      </c>
      <c r="B152" s="72">
        <f t="shared" si="77"/>
        <v>2158</v>
      </c>
      <c r="C152" s="48">
        <f>'2016CV PREV GA00394601000126'!E148</f>
        <v>5.5</v>
      </c>
      <c r="D152" s="49">
        <f t="shared" si="81"/>
        <v>4.6999999999999999E-4</v>
      </c>
      <c r="E152" s="48">
        <f>'2016CV PREV GA00394601000126'!G148</f>
        <v>0</v>
      </c>
      <c r="F152" s="49">
        <f t="shared" si="64"/>
        <v>0</v>
      </c>
      <c r="G152" s="48">
        <f>'2016CV PREV GA00394601000126'!I148</f>
        <v>0</v>
      </c>
      <c r="H152" s="48">
        <f>'2016CV PREV GA00394601000126'!J148</f>
        <v>0</v>
      </c>
      <c r="I152" s="48">
        <f>'2016CV PREV GA00394601000126'!K148</f>
        <v>0</v>
      </c>
      <c r="J152" s="48">
        <f>'2016CV PREV GA00394601000126'!L148</f>
        <v>0</v>
      </c>
      <c r="K152" s="48">
        <f>'2016CV PREV GA00394601000126'!M148</f>
        <v>0</v>
      </c>
      <c r="L152" s="48">
        <f>'2016CV PREV GA00394601000126'!N148</f>
        <v>0</v>
      </c>
      <c r="M152" s="49">
        <f t="shared" si="65"/>
        <v>0</v>
      </c>
      <c r="N152" s="48">
        <f>'2016CV PREV GA00394601000126'!P148</f>
        <v>0</v>
      </c>
      <c r="O152" s="48">
        <f>'2016CV PREV GA00394601000126'!Q148</f>
        <v>0</v>
      </c>
      <c r="P152" s="48">
        <f>'2016CV PREV GA00394601000126'!R148</f>
        <v>0</v>
      </c>
      <c r="Q152" s="48">
        <f>'2016CV PREV GA00394601000126'!S148</f>
        <v>0</v>
      </c>
      <c r="R152" s="48">
        <f>'2016CV PREV GA00394601000126'!T148</f>
        <v>0</v>
      </c>
      <c r="S152" s="48">
        <f>'2016CV PREV GA00394601000126'!U148</f>
        <v>0</v>
      </c>
      <c r="T152" s="48">
        <f>'2016CV PREV GA00394601000126'!V148</f>
        <v>0</v>
      </c>
      <c r="U152" s="49">
        <f t="shared" si="66"/>
        <v>0</v>
      </c>
      <c r="V152" s="48">
        <f>'2016CV PREV GA00394601000126'!X148</f>
        <v>0</v>
      </c>
      <c r="W152" s="48">
        <f>'2016CV PREV GA00394601000126'!Y148</f>
        <v>0</v>
      </c>
      <c r="X152" s="48">
        <f>'2016CV PREV GA00394601000126'!Z148</f>
        <v>0</v>
      </c>
      <c r="Y152" s="48">
        <f>'2016CV PREV GA00394601000126'!AA148</f>
        <v>0</v>
      </c>
      <c r="Z152" s="48">
        <f>'2016CV PREV GA00394601000126'!AB148</f>
        <v>0</v>
      </c>
      <c r="AA152" s="48">
        <f>'2016CV PREV GA00394601000126'!AC148</f>
        <v>0</v>
      </c>
      <c r="AB152" s="48">
        <f>'2016CV PREV GA00394601000126'!AD148</f>
        <v>0</v>
      </c>
      <c r="AC152" s="49">
        <f t="shared" si="67"/>
        <v>0</v>
      </c>
      <c r="AD152" s="48">
        <f>'2016CV PREV GA00394601000126'!AF148</f>
        <v>0</v>
      </c>
      <c r="AE152" s="48">
        <f>'2016CV PREV GA00394601000126'!AG148</f>
        <v>0</v>
      </c>
      <c r="AF152" s="48">
        <f>'2016CV PREV GA00394601000126'!AH148</f>
        <v>0</v>
      </c>
      <c r="AG152" s="48">
        <f>'2016CV PREV GA00394601000126'!AI148</f>
        <v>0</v>
      </c>
      <c r="AH152" s="49">
        <f t="shared" si="68"/>
        <v>0</v>
      </c>
      <c r="AI152" s="48">
        <f>'2016CV PREV GA00394601000126'!AK148</f>
        <v>0</v>
      </c>
      <c r="AJ152" s="48">
        <f>'2016CV PREV GA00394601000126'!AL148</f>
        <v>0</v>
      </c>
      <c r="AK152" s="48">
        <f>'2016CV PREV GA00394601000126'!AM148</f>
        <v>0</v>
      </c>
      <c r="AL152" s="48">
        <f>'2016CV PREV GA00394601000126'!AN148</f>
        <v>0</v>
      </c>
      <c r="AM152" s="48">
        <f>'2016CV PREV GA00394601000126'!AO148</f>
        <v>0</v>
      </c>
      <c r="AN152" s="48">
        <f>'2016CV PREV GA00394601000126'!AP148</f>
        <v>0</v>
      </c>
      <c r="AO152" s="48">
        <f>'2016CV PREV GA00394601000126'!AQ148</f>
        <v>0</v>
      </c>
      <c r="AP152" s="48">
        <f>'2016CV PREV GA00394601000126'!AR148</f>
        <v>0</v>
      </c>
      <c r="AQ152" s="48">
        <f>'2016CV PREV GA00394601000126'!AS148</f>
        <v>0</v>
      </c>
      <c r="AR152" s="49">
        <f t="shared" si="69"/>
        <v>0</v>
      </c>
      <c r="AS152" s="49">
        <f t="shared" si="70"/>
        <v>0</v>
      </c>
      <c r="AT152" s="48">
        <f>'2016CV PREV GA00394601000126'!AV148</f>
        <v>0</v>
      </c>
      <c r="AU152" s="48">
        <f>'2016CV PREV GA00394601000126'!AW148</f>
        <v>0</v>
      </c>
      <c r="AV152" s="48">
        <f>'2016CV PREV GA00394601000126'!AX148</f>
        <v>0</v>
      </c>
      <c r="AW152" s="48">
        <f>'2016CV PREV GA00394601000126'!AY148</f>
        <v>0</v>
      </c>
      <c r="AX152" s="48">
        <f>'2016CV PREV GA00394601000126'!AZ148</f>
        <v>0</v>
      </c>
      <c r="AY152" s="48">
        <f>'2016CV PREV GA00394601000126'!BA148</f>
        <v>0</v>
      </c>
      <c r="AZ152" s="49">
        <f t="shared" si="71"/>
        <v>0</v>
      </c>
      <c r="BA152" s="48">
        <f>'2016CV PREV GA00394601000126'!BC148</f>
        <v>0</v>
      </c>
      <c r="BB152" s="48">
        <f>'2016CV PREV GA00394601000126'!BD148</f>
        <v>0</v>
      </c>
      <c r="BC152" s="48">
        <f>'2016CV PREV GA00394601000126'!BE148</f>
        <v>0</v>
      </c>
      <c r="BD152" s="48">
        <f>'2016CV PREV GA00394601000126'!BF148</f>
        <v>0</v>
      </c>
      <c r="BE152" s="48">
        <f>'2016CV PREV GA00394601000126'!BG148</f>
        <v>0</v>
      </c>
      <c r="BF152" s="48">
        <f>'2016CV PREV GA00394601000126'!BH148</f>
        <v>0</v>
      </c>
      <c r="BG152" s="48">
        <f>'2016CV PREV GA00394601000126'!BI148</f>
        <v>0</v>
      </c>
      <c r="BH152" s="48">
        <f>'2016CV PREV GA00394601000126'!BJ148</f>
        <v>0</v>
      </c>
      <c r="BI152" s="48">
        <f>'2016CV PREV GA00394601000126'!BK148</f>
        <v>0</v>
      </c>
      <c r="BJ152" s="49">
        <f t="shared" si="72"/>
        <v>0</v>
      </c>
      <c r="BK152" s="49">
        <f t="shared" si="73"/>
        <v>0</v>
      </c>
      <c r="BL152" s="49">
        <f>$BO$9+SUMPRODUCT($D$10:D152,$BK$10:BK152)</f>
        <v>751185355.26557899</v>
      </c>
      <c r="BM152" s="50">
        <f t="shared" si="74"/>
        <v>5.5</v>
      </c>
      <c r="BN152" s="49">
        <f t="shared" si="78"/>
        <v>82794566697.207199</v>
      </c>
      <c r="BO152" s="51">
        <f t="shared" si="75"/>
        <v>1588150324828.25</v>
      </c>
      <c r="BP152" s="89">
        <f t="shared" si="79"/>
        <v>0</v>
      </c>
      <c r="BQ152" s="89">
        <f t="shared" si="80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2">
        <f t="shared" si="76"/>
        <v>144</v>
      </c>
      <c r="B153" s="72">
        <f t="shared" si="77"/>
        <v>2159</v>
      </c>
      <c r="C153" s="48">
        <f>'2016CV PREV GA00394601000126'!E149</f>
        <v>5.5</v>
      </c>
      <c r="D153" s="49">
        <f t="shared" si="81"/>
        <v>4.4999999999999999E-4</v>
      </c>
      <c r="E153" s="48">
        <f>'2016CV PREV GA00394601000126'!G149</f>
        <v>0</v>
      </c>
      <c r="F153" s="49">
        <f t="shared" si="64"/>
        <v>0</v>
      </c>
      <c r="G153" s="48">
        <f>'2016CV PREV GA00394601000126'!I149</f>
        <v>0</v>
      </c>
      <c r="H153" s="48">
        <f>'2016CV PREV GA00394601000126'!J149</f>
        <v>0</v>
      </c>
      <c r="I153" s="48">
        <f>'2016CV PREV GA00394601000126'!K149</f>
        <v>0</v>
      </c>
      <c r="J153" s="48">
        <f>'2016CV PREV GA00394601000126'!L149</f>
        <v>0</v>
      </c>
      <c r="K153" s="48">
        <f>'2016CV PREV GA00394601000126'!M149</f>
        <v>0</v>
      </c>
      <c r="L153" s="48">
        <f>'2016CV PREV GA00394601000126'!N149</f>
        <v>0</v>
      </c>
      <c r="M153" s="49">
        <f t="shared" si="65"/>
        <v>0</v>
      </c>
      <c r="N153" s="48">
        <f>'2016CV PREV GA00394601000126'!P149</f>
        <v>0</v>
      </c>
      <c r="O153" s="48">
        <f>'2016CV PREV GA00394601000126'!Q149</f>
        <v>0</v>
      </c>
      <c r="P153" s="48">
        <f>'2016CV PREV GA00394601000126'!R149</f>
        <v>0</v>
      </c>
      <c r="Q153" s="48">
        <f>'2016CV PREV GA00394601000126'!S149</f>
        <v>0</v>
      </c>
      <c r="R153" s="48">
        <f>'2016CV PREV GA00394601000126'!T149</f>
        <v>0</v>
      </c>
      <c r="S153" s="48">
        <f>'2016CV PREV GA00394601000126'!U149</f>
        <v>0</v>
      </c>
      <c r="T153" s="48">
        <f>'2016CV PREV GA00394601000126'!V149</f>
        <v>0</v>
      </c>
      <c r="U153" s="49">
        <f t="shared" si="66"/>
        <v>0</v>
      </c>
      <c r="V153" s="48">
        <f>'2016CV PREV GA00394601000126'!X149</f>
        <v>0</v>
      </c>
      <c r="W153" s="48">
        <f>'2016CV PREV GA00394601000126'!Y149</f>
        <v>0</v>
      </c>
      <c r="X153" s="48">
        <f>'2016CV PREV GA00394601000126'!Z149</f>
        <v>0</v>
      </c>
      <c r="Y153" s="48">
        <f>'2016CV PREV GA00394601000126'!AA149</f>
        <v>0</v>
      </c>
      <c r="Z153" s="48">
        <f>'2016CV PREV GA00394601000126'!AB149</f>
        <v>0</v>
      </c>
      <c r="AA153" s="48">
        <f>'2016CV PREV GA00394601000126'!AC149</f>
        <v>0</v>
      </c>
      <c r="AB153" s="48">
        <f>'2016CV PREV GA00394601000126'!AD149</f>
        <v>0</v>
      </c>
      <c r="AC153" s="49">
        <f t="shared" si="67"/>
        <v>0</v>
      </c>
      <c r="AD153" s="48">
        <f>'2016CV PREV GA00394601000126'!AF149</f>
        <v>0</v>
      </c>
      <c r="AE153" s="48">
        <f>'2016CV PREV GA00394601000126'!AG149</f>
        <v>0</v>
      </c>
      <c r="AF153" s="48">
        <f>'2016CV PREV GA00394601000126'!AH149</f>
        <v>0</v>
      </c>
      <c r="AG153" s="48">
        <f>'2016CV PREV GA00394601000126'!AI149</f>
        <v>0</v>
      </c>
      <c r="AH153" s="49">
        <f t="shared" si="68"/>
        <v>0</v>
      </c>
      <c r="AI153" s="48">
        <f>'2016CV PREV GA00394601000126'!AK149</f>
        <v>0</v>
      </c>
      <c r="AJ153" s="48">
        <f>'2016CV PREV GA00394601000126'!AL149</f>
        <v>0</v>
      </c>
      <c r="AK153" s="48">
        <f>'2016CV PREV GA00394601000126'!AM149</f>
        <v>0</v>
      </c>
      <c r="AL153" s="48">
        <f>'2016CV PREV GA00394601000126'!AN149</f>
        <v>0</v>
      </c>
      <c r="AM153" s="48">
        <f>'2016CV PREV GA00394601000126'!AO149</f>
        <v>0</v>
      </c>
      <c r="AN153" s="48">
        <f>'2016CV PREV GA00394601000126'!AP149</f>
        <v>0</v>
      </c>
      <c r="AO153" s="48">
        <f>'2016CV PREV GA00394601000126'!AQ149</f>
        <v>0</v>
      </c>
      <c r="AP153" s="48">
        <f>'2016CV PREV GA00394601000126'!AR149</f>
        <v>0</v>
      </c>
      <c r="AQ153" s="48">
        <f>'2016CV PREV GA00394601000126'!AS149</f>
        <v>0</v>
      </c>
      <c r="AR153" s="49">
        <f t="shared" si="69"/>
        <v>0</v>
      </c>
      <c r="AS153" s="49">
        <f t="shared" si="70"/>
        <v>0</v>
      </c>
      <c r="AT153" s="48">
        <f>'2016CV PREV GA00394601000126'!AV149</f>
        <v>0</v>
      </c>
      <c r="AU153" s="48">
        <f>'2016CV PREV GA00394601000126'!AW149</f>
        <v>0</v>
      </c>
      <c r="AV153" s="48">
        <f>'2016CV PREV GA00394601000126'!AX149</f>
        <v>0</v>
      </c>
      <c r="AW153" s="48">
        <f>'2016CV PREV GA00394601000126'!AY149</f>
        <v>0</v>
      </c>
      <c r="AX153" s="48">
        <f>'2016CV PREV GA00394601000126'!AZ149</f>
        <v>0</v>
      </c>
      <c r="AY153" s="48">
        <f>'2016CV PREV GA00394601000126'!BA149</f>
        <v>0</v>
      </c>
      <c r="AZ153" s="49">
        <f t="shared" si="71"/>
        <v>0</v>
      </c>
      <c r="BA153" s="48">
        <f>'2016CV PREV GA00394601000126'!BC149</f>
        <v>0</v>
      </c>
      <c r="BB153" s="48">
        <f>'2016CV PREV GA00394601000126'!BD149</f>
        <v>0</v>
      </c>
      <c r="BC153" s="48">
        <f>'2016CV PREV GA00394601000126'!BE149</f>
        <v>0</v>
      </c>
      <c r="BD153" s="48">
        <f>'2016CV PREV GA00394601000126'!BF149</f>
        <v>0</v>
      </c>
      <c r="BE153" s="48">
        <f>'2016CV PREV GA00394601000126'!BG149</f>
        <v>0</v>
      </c>
      <c r="BF153" s="48">
        <f>'2016CV PREV GA00394601000126'!BH149</f>
        <v>0</v>
      </c>
      <c r="BG153" s="48">
        <f>'2016CV PREV GA00394601000126'!BI149</f>
        <v>0</v>
      </c>
      <c r="BH153" s="48">
        <f>'2016CV PREV GA00394601000126'!BJ149</f>
        <v>0</v>
      </c>
      <c r="BI153" s="48">
        <f>'2016CV PREV GA00394601000126'!BK149</f>
        <v>0</v>
      </c>
      <c r="BJ153" s="49">
        <f t="shared" si="72"/>
        <v>0</v>
      </c>
      <c r="BK153" s="49">
        <f t="shared" si="73"/>
        <v>0</v>
      </c>
      <c r="BL153" s="49">
        <f>$BO$9+SUMPRODUCT($D$10:D153,$BK$10:BK153)</f>
        <v>751185355.26557899</v>
      </c>
      <c r="BM153" s="50">
        <f t="shared" si="74"/>
        <v>5.5</v>
      </c>
      <c r="BN153" s="49">
        <f t="shared" si="78"/>
        <v>87348267865.553802</v>
      </c>
      <c r="BO153" s="51">
        <f t="shared" si="75"/>
        <v>1675498592693.8</v>
      </c>
      <c r="BP153" s="89">
        <f t="shared" si="79"/>
        <v>0</v>
      </c>
      <c r="BQ153" s="89">
        <f t="shared" si="80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2">
        <f t="shared" si="76"/>
        <v>145</v>
      </c>
      <c r="B154" s="72">
        <f t="shared" si="77"/>
        <v>2160</v>
      </c>
      <c r="C154" s="48">
        <f>'2016CV PREV GA00394601000126'!E150</f>
        <v>5.5</v>
      </c>
      <c r="D154" s="49">
        <f t="shared" si="81"/>
        <v>4.2999999999999999E-4</v>
      </c>
      <c r="E154" s="48">
        <f>'2016CV PREV GA00394601000126'!G150</f>
        <v>0</v>
      </c>
      <c r="F154" s="49">
        <f t="shared" si="64"/>
        <v>0</v>
      </c>
      <c r="G154" s="48">
        <f>'2016CV PREV GA00394601000126'!I150</f>
        <v>0</v>
      </c>
      <c r="H154" s="48">
        <f>'2016CV PREV GA00394601000126'!J150</f>
        <v>0</v>
      </c>
      <c r="I154" s="48">
        <f>'2016CV PREV GA00394601000126'!K150</f>
        <v>0</v>
      </c>
      <c r="J154" s="48">
        <f>'2016CV PREV GA00394601000126'!L150</f>
        <v>0</v>
      </c>
      <c r="K154" s="48">
        <f>'2016CV PREV GA00394601000126'!M150</f>
        <v>0</v>
      </c>
      <c r="L154" s="48">
        <f>'2016CV PREV GA00394601000126'!N150</f>
        <v>0</v>
      </c>
      <c r="M154" s="49">
        <f t="shared" si="65"/>
        <v>0</v>
      </c>
      <c r="N154" s="48">
        <f>'2016CV PREV GA00394601000126'!P150</f>
        <v>0</v>
      </c>
      <c r="O154" s="48">
        <f>'2016CV PREV GA00394601000126'!Q150</f>
        <v>0</v>
      </c>
      <c r="P154" s="48">
        <f>'2016CV PREV GA00394601000126'!R150</f>
        <v>0</v>
      </c>
      <c r="Q154" s="48">
        <f>'2016CV PREV GA00394601000126'!S150</f>
        <v>0</v>
      </c>
      <c r="R154" s="48">
        <f>'2016CV PREV GA00394601000126'!T150</f>
        <v>0</v>
      </c>
      <c r="S154" s="48">
        <f>'2016CV PREV GA00394601000126'!U150</f>
        <v>0</v>
      </c>
      <c r="T154" s="48">
        <f>'2016CV PREV GA00394601000126'!V150</f>
        <v>0</v>
      </c>
      <c r="U154" s="49">
        <f t="shared" si="66"/>
        <v>0</v>
      </c>
      <c r="V154" s="48">
        <f>'2016CV PREV GA00394601000126'!X150</f>
        <v>0</v>
      </c>
      <c r="W154" s="48">
        <f>'2016CV PREV GA00394601000126'!Y150</f>
        <v>0</v>
      </c>
      <c r="X154" s="48">
        <f>'2016CV PREV GA00394601000126'!Z150</f>
        <v>0</v>
      </c>
      <c r="Y154" s="48">
        <f>'2016CV PREV GA00394601000126'!AA150</f>
        <v>0</v>
      </c>
      <c r="Z154" s="48">
        <f>'2016CV PREV GA00394601000126'!AB150</f>
        <v>0</v>
      </c>
      <c r="AA154" s="48">
        <f>'2016CV PREV GA00394601000126'!AC150</f>
        <v>0</v>
      </c>
      <c r="AB154" s="48">
        <f>'2016CV PREV GA00394601000126'!AD150</f>
        <v>0</v>
      </c>
      <c r="AC154" s="49">
        <f t="shared" si="67"/>
        <v>0</v>
      </c>
      <c r="AD154" s="48">
        <f>'2016CV PREV GA00394601000126'!AF150</f>
        <v>0</v>
      </c>
      <c r="AE154" s="48">
        <f>'2016CV PREV GA00394601000126'!AG150</f>
        <v>0</v>
      </c>
      <c r="AF154" s="48">
        <f>'2016CV PREV GA00394601000126'!AH150</f>
        <v>0</v>
      </c>
      <c r="AG154" s="48">
        <f>'2016CV PREV GA00394601000126'!AI150</f>
        <v>0</v>
      </c>
      <c r="AH154" s="49">
        <f t="shared" si="68"/>
        <v>0</v>
      </c>
      <c r="AI154" s="48">
        <f>'2016CV PREV GA00394601000126'!AK150</f>
        <v>0</v>
      </c>
      <c r="AJ154" s="48">
        <f>'2016CV PREV GA00394601000126'!AL150</f>
        <v>0</v>
      </c>
      <c r="AK154" s="48">
        <f>'2016CV PREV GA00394601000126'!AM150</f>
        <v>0</v>
      </c>
      <c r="AL154" s="48">
        <f>'2016CV PREV GA00394601000126'!AN150</f>
        <v>0</v>
      </c>
      <c r="AM154" s="48">
        <f>'2016CV PREV GA00394601000126'!AO150</f>
        <v>0</v>
      </c>
      <c r="AN154" s="48">
        <f>'2016CV PREV GA00394601000126'!AP150</f>
        <v>0</v>
      </c>
      <c r="AO154" s="48">
        <f>'2016CV PREV GA00394601000126'!AQ150</f>
        <v>0</v>
      </c>
      <c r="AP154" s="48">
        <f>'2016CV PREV GA00394601000126'!AR150</f>
        <v>0</v>
      </c>
      <c r="AQ154" s="48">
        <f>'2016CV PREV GA00394601000126'!AS150</f>
        <v>0</v>
      </c>
      <c r="AR154" s="49">
        <f t="shared" si="69"/>
        <v>0</v>
      </c>
      <c r="AS154" s="49">
        <f t="shared" si="70"/>
        <v>0</v>
      </c>
      <c r="AT154" s="48">
        <f>'2016CV PREV GA00394601000126'!AV150</f>
        <v>0</v>
      </c>
      <c r="AU154" s="48">
        <f>'2016CV PREV GA00394601000126'!AW150</f>
        <v>0</v>
      </c>
      <c r="AV154" s="48">
        <f>'2016CV PREV GA00394601000126'!AX150</f>
        <v>0</v>
      </c>
      <c r="AW154" s="48">
        <f>'2016CV PREV GA00394601000126'!AY150</f>
        <v>0</v>
      </c>
      <c r="AX154" s="48">
        <f>'2016CV PREV GA00394601000126'!AZ150</f>
        <v>0</v>
      </c>
      <c r="AY154" s="48">
        <f>'2016CV PREV GA00394601000126'!BA150</f>
        <v>0</v>
      </c>
      <c r="AZ154" s="49">
        <f t="shared" si="71"/>
        <v>0</v>
      </c>
      <c r="BA154" s="48">
        <f>'2016CV PREV GA00394601000126'!BC150</f>
        <v>0</v>
      </c>
      <c r="BB154" s="48">
        <f>'2016CV PREV GA00394601000126'!BD150</f>
        <v>0</v>
      </c>
      <c r="BC154" s="48">
        <f>'2016CV PREV GA00394601000126'!BE150</f>
        <v>0</v>
      </c>
      <c r="BD154" s="48">
        <f>'2016CV PREV GA00394601000126'!BF150</f>
        <v>0</v>
      </c>
      <c r="BE154" s="48">
        <f>'2016CV PREV GA00394601000126'!BG150</f>
        <v>0</v>
      </c>
      <c r="BF154" s="48">
        <f>'2016CV PREV GA00394601000126'!BH150</f>
        <v>0</v>
      </c>
      <c r="BG154" s="48">
        <f>'2016CV PREV GA00394601000126'!BI150</f>
        <v>0</v>
      </c>
      <c r="BH154" s="48">
        <f>'2016CV PREV GA00394601000126'!BJ150</f>
        <v>0</v>
      </c>
      <c r="BI154" s="48">
        <f>'2016CV PREV GA00394601000126'!BK150</f>
        <v>0</v>
      </c>
      <c r="BJ154" s="49">
        <f t="shared" si="72"/>
        <v>0</v>
      </c>
      <c r="BK154" s="49">
        <f t="shared" si="73"/>
        <v>0</v>
      </c>
      <c r="BL154" s="49">
        <f>$BO$9+SUMPRODUCT($D$10:D154,$BK$10:BK154)</f>
        <v>751185355.26557899</v>
      </c>
      <c r="BM154" s="50">
        <f t="shared" si="74"/>
        <v>5.5</v>
      </c>
      <c r="BN154" s="49">
        <f t="shared" si="78"/>
        <v>92152422598.158997</v>
      </c>
      <c r="BO154" s="51">
        <f t="shared" si="75"/>
        <v>1767651015291.96</v>
      </c>
      <c r="BP154" s="89">
        <f t="shared" si="79"/>
        <v>0</v>
      </c>
      <c r="BQ154" s="89">
        <f t="shared" si="80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2">
        <f t="shared" si="76"/>
        <v>146</v>
      </c>
      <c r="B155" s="72">
        <f t="shared" si="77"/>
        <v>2161</v>
      </c>
      <c r="C155" s="48">
        <f>'2016CV PREV GA00394601000126'!E151</f>
        <v>5.5</v>
      </c>
      <c r="D155" s="49">
        <f t="shared" si="81"/>
        <v>4.0999999999999999E-4</v>
      </c>
      <c r="E155" s="48">
        <f>'2016CV PREV GA00394601000126'!G151</f>
        <v>0</v>
      </c>
      <c r="F155" s="49">
        <f t="shared" si="64"/>
        <v>0</v>
      </c>
      <c r="G155" s="48">
        <f>'2016CV PREV GA00394601000126'!I151</f>
        <v>0</v>
      </c>
      <c r="H155" s="48">
        <f>'2016CV PREV GA00394601000126'!J151</f>
        <v>0</v>
      </c>
      <c r="I155" s="48">
        <f>'2016CV PREV GA00394601000126'!K151</f>
        <v>0</v>
      </c>
      <c r="J155" s="48">
        <f>'2016CV PREV GA00394601000126'!L151</f>
        <v>0</v>
      </c>
      <c r="K155" s="48">
        <f>'2016CV PREV GA00394601000126'!M151</f>
        <v>0</v>
      </c>
      <c r="L155" s="48">
        <f>'2016CV PREV GA00394601000126'!N151</f>
        <v>0</v>
      </c>
      <c r="M155" s="49">
        <f t="shared" si="65"/>
        <v>0</v>
      </c>
      <c r="N155" s="48">
        <f>'2016CV PREV GA00394601000126'!P151</f>
        <v>0</v>
      </c>
      <c r="O155" s="48">
        <f>'2016CV PREV GA00394601000126'!Q151</f>
        <v>0</v>
      </c>
      <c r="P155" s="48">
        <f>'2016CV PREV GA00394601000126'!R151</f>
        <v>0</v>
      </c>
      <c r="Q155" s="48">
        <f>'2016CV PREV GA00394601000126'!S151</f>
        <v>0</v>
      </c>
      <c r="R155" s="48">
        <f>'2016CV PREV GA00394601000126'!T151</f>
        <v>0</v>
      </c>
      <c r="S155" s="48">
        <f>'2016CV PREV GA00394601000126'!U151</f>
        <v>0</v>
      </c>
      <c r="T155" s="48">
        <f>'2016CV PREV GA00394601000126'!V151</f>
        <v>0</v>
      </c>
      <c r="U155" s="49">
        <f t="shared" si="66"/>
        <v>0</v>
      </c>
      <c r="V155" s="48">
        <f>'2016CV PREV GA00394601000126'!X151</f>
        <v>0</v>
      </c>
      <c r="W155" s="48">
        <f>'2016CV PREV GA00394601000126'!Y151</f>
        <v>0</v>
      </c>
      <c r="X155" s="48">
        <f>'2016CV PREV GA00394601000126'!Z151</f>
        <v>0</v>
      </c>
      <c r="Y155" s="48">
        <f>'2016CV PREV GA00394601000126'!AA151</f>
        <v>0</v>
      </c>
      <c r="Z155" s="48">
        <f>'2016CV PREV GA00394601000126'!AB151</f>
        <v>0</v>
      </c>
      <c r="AA155" s="48">
        <f>'2016CV PREV GA00394601000126'!AC151</f>
        <v>0</v>
      </c>
      <c r="AB155" s="48">
        <f>'2016CV PREV GA00394601000126'!AD151</f>
        <v>0</v>
      </c>
      <c r="AC155" s="49">
        <f t="shared" si="67"/>
        <v>0</v>
      </c>
      <c r="AD155" s="48">
        <f>'2016CV PREV GA00394601000126'!AF151</f>
        <v>0</v>
      </c>
      <c r="AE155" s="48">
        <f>'2016CV PREV GA00394601000126'!AG151</f>
        <v>0</v>
      </c>
      <c r="AF155" s="48">
        <f>'2016CV PREV GA00394601000126'!AH151</f>
        <v>0</v>
      </c>
      <c r="AG155" s="48">
        <f>'2016CV PREV GA00394601000126'!AI151</f>
        <v>0</v>
      </c>
      <c r="AH155" s="49">
        <f t="shared" si="68"/>
        <v>0</v>
      </c>
      <c r="AI155" s="48">
        <f>'2016CV PREV GA00394601000126'!AK151</f>
        <v>0</v>
      </c>
      <c r="AJ155" s="48">
        <f>'2016CV PREV GA00394601000126'!AL151</f>
        <v>0</v>
      </c>
      <c r="AK155" s="48">
        <f>'2016CV PREV GA00394601000126'!AM151</f>
        <v>0</v>
      </c>
      <c r="AL155" s="48">
        <f>'2016CV PREV GA00394601000126'!AN151</f>
        <v>0</v>
      </c>
      <c r="AM155" s="48">
        <f>'2016CV PREV GA00394601000126'!AO151</f>
        <v>0</v>
      </c>
      <c r="AN155" s="48">
        <f>'2016CV PREV GA00394601000126'!AP151</f>
        <v>0</v>
      </c>
      <c r="AO155" s="48">
        <f>'2016CV PREV GA00394601000126'!AQ151</f>
        <v>0</v>
      </c>
      <c r="AP155" s="48">
        <f>'2016CV PREV GA00394601000126'!AR151</f>
        <v>0</v>
      </c>
      <c r="AQ155" s="48">
        <f>'2016CV PREV GA00394601000126'!AS151</f>
        <v>0</v>
      </c>
      <c r="AR155" s="49">
        <f t="shared" si="69"/>
        <v>0</v>
      </c>
      <c r="AS155" s="49">
        <f t="shared" si="70"/>
        <v>0</v>
      </c>
      <c r="AT155" s="48">
        <f>'2016CV PREV GA00394601000126'!AV151</f>
        <v>0</v>
      </c>
      <c r="AU155" s="48">
        <f>'2016CV PREV GA00394601000126'!AW151</f>
        <v>0</v>
      </c>
      <c r="AV155" s="48">
        <f>'2016CV PREV GA00394601000126'!AX151</f>
        <v>0</v>
      </c>
      <c r="AW155" s="48">
        <f>'2016CV PREV GA00394601000126'!AY151</f>
        <v>0</v>
      </c>
      <c r="AX155" s="48">
        <f>'2016CV PREV GA00394601000126'!AZ151</f>
        <v>0</v>
      </c>
      <c r="AY155" s="48">
        <f>'2016CV PREV GA00394601000126'!BA151</f>
        <v>0</v>
      </c>
      <c r="AZ155" s="49">
        <f t="shared" si="71"/>
        <v>0</v>
      </c>
      <c r="BA155" s="48">
        <f>'2016CV PREV GA00394601000126'!BC151</f>
        <v>0</v>
      </c>
      <c r="BB155" s="48">
        <f>'2016CV PREV GA00394601000126'!BD151</f>
        <v>0</v>
      </c>
      <c r="BC155" s="48">
        <f>'2016CV PREV GA00394601000126'!BE151</f>
        <v>0</v>
      </c>
      <c r="BD155" s="48">
        <f>'2016CV PREV GA00394601000126'!BF151</f>
        <v>0</v>
      </c>
      <c r="BE155" s="48">
        <f>'2016CV PREV GA00394601000126'!BG151</f>
        <v>0</v>
      </c>
      <c r="BF155" s="48">
        <f>'2016CV PREV GA00394601000126'!BH151</f>
        <v>0</v>
      </c>
      <c r="BG155" s="48">
        <f>'2016CV PREV GA00394601000126'!BI151</f>
        <v>0</v>
      </c>
      <c r="BH155" s="48">
        <f>'2016CV PREV GA00394601000126'!BJ151</f>
        <v>0</v>
      </c>
      <c r="BI155" s="48">
        <f>'2016CV PREV GA00394601000126'!BK151</f>
        <v>0</v>
      </c>
      <c r="BJ155" s="49">
        <f t="shared" si="72"/>
        <v>0</v>
      </c>
      <c r="BK155" s="49">
        <f t="shared" si="73"/>
        <v>0</v>
      </c>
      <c r="BL155" s="49">
        <f>$BO$9+SUMPRODUCT($D$10:D155,$BK$10:BK155)</f>
        <v>751185355.26557899</v>
      </c>
      <c r="BM155" s="50">
        <f t="shared" si="74"/>
        <v>5.5</v>
      </c>
      <c r="BN155" s="49">
        <f t="shared" si="78"/>
        <v>97220805841.0578</v>
      </c>
      <c r="BO155" s="51">
        <f t="shared" si="75"/>
        <v>1864871821133.02</v>
      </c>
      <c r="BP155" s="89">
        <f t="shared" si="79"/>
        <v>0</v>
      </c>
      <c r="BQ155" s="89">
        <f t="shared" si="80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2">
        <f t="shared" si="76"/>
        <v>147</v>
      </c>
      <c r="B156" s="72">
        <f t="shared" si="77"/>
        <v>2162</v>
      </c>
      <c r="C156" s="48">
        <f>'2016CV PREV GA00394601000126'!E152</f>
        <v>5.5</v>
      </c>
      <c r="D156" s="49">
        <f t="shared" si="81"/>
        <v>3.8999999999999999E-4</v>
      </c>
      <c r="E156" s="48">
        <f>'2016CV PREV GA00394601000126'!G152</f>
        <v>0</v>
      </c>
      <c r="F156" s="49">
        <f t="shared" si="64"/>
        <v>0</v>
      </c>
      <c r="G156" s="48">
        <f>'2016CV PREV GA00394601000126'!I152</f>
        <v>0</v>
      </c>
      <c r="H156" s="48">
        <f>'2016CV PREV GA00394601000126'!J152</f>
        <v>0</v>
      </c>
      <c r="I156" s="48">
        <f>'2016CV PREV GA00394601000126'!K152</f>
        <v>0</v>
      </c>
      <c r="J156" s="48">
        <f>'2016CV PREV GA00394601000126'!L152</f>
        <v>0</v>
      </c>
      <c r="K156" s="48">
        <f>'2016CV PREV GA00394601000126'!M152</f>
        <v>0</v>
      </c>
      <c r="L156" s="48">
        <f>'2016CV PREV GA00394601000126'!N152</f>
        <v>0</v>
      </c>
      <c r="M156" s="49">
        <f t="shared" si="65"/>
        <v>0</v>
      </c>
      <c r="N156" s="48">
        <f>'2016CV PREV GA00394601000126'!P152</f>
        <v>0</v>
      </c>
      <c r="O156" s="48">
        <f>'2016CV PREV GA00394601000126'!Q152</f>
        <v>0</v>
      </c>
      <c r="P156" s="48">
        <f>'2016CV PREV GA00394601000126'!R152</f>
        <v>0</v>
      </c>
      <c r="Q156" s="48">
        <f>'2016CV PREV GA00394601000126'!S152</f>
        <v>0</v>
      </c>
      <c r="R156" s="48">
        <f>'2016CV PREV GA00394601000126'!T152</f>
        <v>0</v>
      </c>
      <c r="S156" s="48">
        <f>'2016CV PREV GA00394601000126'!U152</f>
        <v>0</v>
      </c>
      <c r="T156" s="48">
        <f>'2016CV PREV GA00394601000126'!V152</f>
        <v>0</v>
      </c>
      <c r="U156" s="49">
        <f t="shared" si="66"/>
        <v>0</v>
      </c>
      <c r="V156" s="48">
        <f>'2016CV PREV GA00394601000126'!X152</f>
        <v>0</v>
      </c>
      <c r="W156" s="48">
        <f>'2016CV PREV GA00394601000126'!Y152</f>
        <v>0</v>
      </c>
      <c r="X156" s="48">
        <f>'2016CV PREV GA00394601000126'!Z152</f>
        <v>0</v>
      </c>
      <c r="Y156" s="48">
        <f>'2016CV PREV GA00394601000126'!AA152</f>
        <v>0</v>
      </c>
      <c r="Z156" s="48">
        <f>'2016CV PREV GA00394601000126'!AB152</f>
        <v>0</v>
      </c>
      <c r="AA156" s="48">
        <f>'2016CV PREV GA00394601000126'!AC152</f>
        <v>0</v>
      </c>
      <c r="AB156" s="48">
        <f>'2016CV PREV GA00394601000126'!AD152</f>
        <v>0</v>
      </c>
      <c r="AC156" s="49">
        <f t="shared" si="67"/>
        <v>0</v>
      </c>
      <c r="AD156" s="48">
        <f>'2016CV PREV GA00394601000126'!AF152</f>
        <v>0</v>
      </c>
      <c r="AE156" s="48">
        <f>'2016CV PREV GA00394601000126'!AG152</f>
        <v>0</v>
      </c>
      <c r="AF156" s="48">
        <f>'2016CV PREV GA00394601000126'!AH152</f>
        <v>0</v>
      </c>
      <c r="AG156" s="48">
        <f>'2016CV PREV GA00394601000126'!AI152</f>
        <v>0</v>
      </c>
      <c r="AH156" s="49">
        <f t="shared" si="68"/>
        <v>0</v>
      </c>
      <c r="AI156" s="48">
        <f>'2016CV PREV GA00394601000126'!AK152</f>
        <v>0</v>
      </c>
      <c r="AJ156" s="48">
        <f>'2016CV PREV GA00394601000126'!AL152</f>
        <v>0</v>
      </c>
      <c r="AK156" s="48">
        <f>'2016CV PREV GA00394601000126'!AM152</f>
        <v>0</v>
      </c>
      <c r="AL156" s="48">
        <f>'2016CV PREV GA00394601000126'!AN152</f>
        <v>0</v>
      </c>
      <c r="AM156" s="48">
        <f>'2016CV PREV GA00394601000126'!AO152</f>
        <v>0</v>
      </c>
      <c r="AN156" s="48">
        <f>'2016CV PREV GA00394601000126'!AP152</f>
        <v>0</v>
      </c>
      <c r="AO156" s="48">
        <f>'2016CV PREV GA00394601000126'!AQ152</f>
        <v>0</v>
      </c>
      <c r="AP156" s="48">
        <f>'2016CV PREV GA00394601000126'!AR152</f>
        <v>0</v>
      </c>
      <c r="AQ156" s="48">
        <f>'2016CV PREV GA00394601000126'!AS152</f>
        <v>0</v>
      </c>
      <c r="AR156" s="49">
        <f t="shared" si="69"/>
        <v>0</v>
      </c>
      <c r="AS156" s="49">
        <f t="shared" si="70"/>
        <v>0</v>
      </c>
      <c r="AT156" s="48">
        <f>'2016CV PREV GA00394601000126'!AV152</f>
        <v>0</v>
      </c>
      <c r="AU156" s="48">
        <f>'2016CV PREV GA00394601000126'!AW152</f>
        <v>0</v>
      </c>
      <c r="AV156" s="48">
        <f>'2016CV PREV GA00394601000126'!AX152</f>
        <v>0</v>
      </c>
      <c r="AW156" s="48">
        <f>'2016CV PREV GA00394601000126'!AY152</f>
        <v>0</v>
      </c>
      <c r="AX156" s="48">
        <f>'2016CV PREV GA00394601000126'!AZ152</f>
        <v>0</v>
      </c>
      <c r="AY156" s="48">
        <f>'2016CV PREV GA00394601000126'!BA152</f>
        <v>0</v>
      </c>
      <c r="AZ156" s="49">
        <f t="shared" si="71"/>
        <v>0</v>
      </c>
      <c r="BA156" s="48">
        <f>'2016CV PREV GA00394601000126'!BC152</f>
        <v>0</v>
      </c>
      <c r="BB156" s="48">
        <f>'2016CV PREV GA00394601000126'!BD152</f>
        <v>0</v>
      </c>
      <c r="BC156" s="48">
        <f>'2016CV PREV GA00394601000126'!BE152</f>
        <v>0</v>
      </c>
      <c r="BD156" s="48">
        <f>'2016CV PREV GA00394601000126'!BF152</f>
        <v>0</v>
      </c>
      <c r="BE156" s="48">
        <f>'2016CV PREV GA00394601000126'!BG152</f>
        <v>0</v>
      </c>
      <c r="BF156" s="48">
        <f>'2016CV PREV GA00394601000126'!BH152</f>
        <v>0</v>
      </c>
      <c r="BG156" s="48">
        <f>'2016CV PREV GA00394601000126'!BI152</f>
        <v>0</v>
      </c>
      <c r="BH156" s="48">
        <f>'2016CV PREV GA00394601000126'!BJ152</f>
        <v>0</v>
      </c>
      <c r="BI156" s="48">
        <f>'2016CV PREV GA00394601000126'!BK152</f>
        <v>0</v>
      </c>
      <c r="BJ156" s="49">
        <f t="shared" si="72"/>
        <v>0</v>
      </c>
      <c r="BK156" s="49">
        <f t="shared" si="73"/>
        <v>0</v>
      </c>
      <c r="BL156" s="49">
        <f>$BO$9+SUMPRODUCT($D$10:D156,$BK$10:BK156)</f>
        <v>751185355.26557899</v>
      </c>
      <c r="BM156" s="50">
        <f t="shared" si="74"/>
        <v>5.5</v>
      </c>
      <c r="BN156" s="49">
        <f t="shared" si="78"/>
        <v>102567950162.31599</v>
      </c>
      <c r="BO156" s="51">
        <f t="shared" si="75"/>
        <v>1967439771295.3401</v>
      </c>
      <c r="BP156" s="89">
        <f t="shared" si="79"/>
        <v>0</v>
      </c>
      <c r="BQ156" s="89">
        <f t="shared" si="80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2">
        <f t="shared" si="76"/>
        <v>148</v>
      </c>
      <c r="B157" s="72">
        <f t="shared" si="77"/>
        <v>2163</v>
      </c>
      <c r="C157" s="48">
        <f>'2016CV PREV GA00394601000126'!E153</f>
        <v>5.5</v>
      </c>
      <c r="D157" s="49">
        <f t="shared" si="81"/>
        <v>3.6999999999999999E-4</v>
      </c>
      <c r="E157" s="48">
        <f>'2016CV PREV GA00394601000126'!G153</f>
        <v>0</v>
      </c>
      <c r="F157" s="49">
        <f t="shared" si="64"/>
        <v>0</v>
      </c>
      <c r="G157" s="48">
        <f>'2016CV PREV GA00394601000126'!I153</f>
        <v>0</v>
      </c>
      <c r="H157" s="48">
        <f>'2016CV PREV GA00394601000126'!J153</f>
        <v>0</v>
      </c>
      <c r="I157" s="48">
        <f>'2016CV PREV GA00394601000126'!K153</f>
        <v>0</v>
      </c>
      <c r="J157" s="48">
        <f>'2016CV PREV GA00394601000126'!L153</f>
        <v>0</v>
      </c>
      <c r="K157" s="48">
        <f>'2016CV PREV GA00394601000126'!M153</f>
        <v>0</v>
      </c>
      <c r="L157" s="48">
        <f>'2016CV PREV GA00394601000126'!N153</f>
        <v>0</v>
      </c>
      <c r="M157" s="49">
        <f t="shared" si="65"/>
        <v>0</v>
      </c>
      <c r="N157" s="48">
        <f>'2016CV PREV GA00394601000126'!P153</f>
        <v>0</v>
      </c>
      <c r="O157" s="48">
        <f>'2016CV PREV GA00394601000126'!Q153</f>
        <v>0</v>
      </c>
      <c r="P157" s="48">
        <f>'2016CV PREV GA00394601000126'!R153</f>
        <v>0</v>
      </c>
      <c r="Q157" s="48">
        <f>'2016CV PREV GA00394601000126'!S153</f>
        <v>0</v>
      </c>
      <c r="R157" s="48">
        <f>'2016CV PREV GA00394601000126'!T153</f>
        <v>0</v>
      </c>
      <c r="S157" s="48">
        <f>'2016CV PREV GA00394601000126'!U153</f>
        <v>0</v>
      </c>
      <c r="T157" s="48">
        <f>'2016CV PREV GA00394601000126'!V153</f>
        <v>0</v>
      </c>
      <c r="U157" s="49">
        <f t="shared" si="66"/>
        <v>0</v>
      </c>
      <c r="V157" s="48">
        <f>'2016CV PREV GA00394601000126'!X153</f>
        <v>0</v>
      </c>
      <c r="W157" s="48">
        <f>'2016CV PREV GA00394601000126'!Y153</f>
        <v>0</v>
      </c>
      <c r="X157" s="48">
        <f>'2016CV PREV GA00394601000126'!Z153</f>
        <v>0</v>
      </c>
      <c r="Y157" s="48">
        <f>'2016CV PREV GA00394601000126'!AA153</f>
        <v>0</v>
      </c>
      <c r="Z157" s="48">
        <f>'2016CV PREV GA00394601000126'!AB153</f>
        <v>0</v>
      </c>
      <c r="AA157" s="48">
        <f>'2016CV PREV GA00394601000126'!AC153</f>
        <v>0</v>
      </c>
      <c r="AB157" s="48">
        <f>'2016CV PREV GA00394601000126'!AD153</f>
        <v>0</v>
      </c>
      <c r="AC157" s="49">
        <f t="shared" si="67"/>
        <v>0</v>
      </c>
      <c r="AD157" s="48">
        <f>'2016CV PREV GA00394601000126'!AF153</f>
        <v>0</v>
      </c>
      <c r="AE157" s="48">
        <f>'2016CV PREV GA00394601000126'!AG153</f>
        <v>0</v>
      </c>
      <c r="AF157" s="48">
        <f>'2016CV PREV GA00394601000126'!AH153</f>
        <v>0</v>
      </c>
      <c r="AG157" s="48">
        <f>'2016CV PREV GA00394601000126'!AI153</f>
        <v>0</v>
      </c>
      <c r="AH157" s="49">
        <f t="shared" si="68"/>
        <v>0</v>
      </c>
      <c r="AI157" s="48">
        <f>'2016CV PREV GA00394601000126'!AK153</f>
        <v>0</v>
      </c>
      <c r="AJ157" s="48">
        <f>'2016CV PREV GA00394601000126'!AL153</f>
        <v>0</v>
      </c>
      <c r="AK157" s="48">
        <f>'2016CV PREV GA00394601000126'!AM153</f>
        <v>0</v>
      </c>
      <c r="AL157" s="48">
        <f>'2016CV PREV GA00394601000126'!AN153</f>
        <v>0</v>
      </c>
      <c r="AM157" s="48">
        <f>'2016CV PREV GA00394601000126'!AO153</f>
        <v>0</v>
      </c>
      <c r="AN157" s="48">
        <f>'2016CV PREV GA00394601000126'!AP153</f>
        <v>0</v>
      </c>
      <c r="AO157" s="48">
        <f>'2016CV PREV GA00394601000126'!AQ153</f>
        <v>0</v>
      </c>
      <c r="AP157" s="48">
        <f>'2016CV PREV GA00394601000126'!AR153</f>
        <v>0</v>
      </c>
      <c r="AQ157" s="48">
        <f>'2016CV PREV GA00394601000126'!AS153</f>
        <v>0</v>
      </c>
      <c r="AR157" s="49">
        <f t="shared" si="69"/>
        <v>0</v>
      </c>
      <c r="AS157" s="49">
        <f t="shared" si="70"/>
        <v>0</v>
      </c>
      <c r="AT157" s="48">
        <f>'2016CV PREV GA00394601000126'!AV153</f>
        <v>0</v>
      </c>
      <c r="AU157" s="48">
        <f>'2016CV PREV GA00394601000126'!AW153</f>
        <v>0</v>
      </c>
      <c r="AV157" s="48">
        <f>'2016CV PREV GA00394601000126'!AX153</f>
        <v>0</v>
      </c>
      <c r="AW157" s="48">
        <f>'2016CV PREV GA00394601000126'!AY153</f>
        <v>0</v>
      </c>
      <c r="AX157" s="48">
        <f>'2016CV PREV GA00394601000126'!AZ153</f>
        <v>0</v>
      </c>
      <c r="AY157" s="48">
        <f>'2016CV PREV GA00394601000126'!BA153</f>
        <v>0</v>
      </c>
      <c r="AZ157" s="49">
        <f t="shared" si="71"/>
        <v>0</v>
      </c>
      <c r="BA157" s="48">
        <f>'2016CV PREV GA00394601000126'!BC153</f>
        <v>0</v>
      </c>
      <c r="BB157" s="48">
        <f>'2016CV PREV GA00394601000126'!BD153</f>
        <v>0</v>
      </c>
      <c r="BC157" s="48">
        <f>'2016CV PREV GA00394601000126'!BE153</f>
        <v>0</v>
      </c>
      <c r="BD157" s="48">
        <f>'2016CV PREV GA00394601000126'!BF153</f>
        <v>0</v>
      </c>
      <c r="BE157" s="48">
        <f>'2016CV PREV GA00394601000126'!BG153</f>
        <v>0</v>
      </c>
      <c r="BF157" s="48">
        <f>'2016CV PREV GA00394601000126'!BH153</f>
        <v>0</v>
      </c>
      <c r="BG157" s="48">
        <f>'2016CV PREV GA00394601000126'!BI153</f>
        <v>0</v>
      </c>
      <c r="BH157" s="48">
        <f>'2016CV PREV GA00394601000126'!BJ153</f>
        <v>0</v>
      </c>
      <c r="BI157" s="48">
        <f>'2016CV PREV GA00394601000126'!BK153</f>
        <v>0</v>
      </c>
      <c r="BJ157" s="49">
        <f t="shared" si="72"/>
        <v>0</v>
      </c>
      <c r="BK157" s="49">
        <f t="shared" si="73"/>
        <v>0</v>
      </c>
      <c r="BL157" s="49">
        <f>$BO$9+SUMPRODUCT($D$10:D157,$BK$10:BK157)</f>
        <v>751185355.26557899</v>
      </c>
      <c r="BM157" s="50">
        <f t="shared" si="74"/>
        <v>5.5</v>
      </c>
      <c r="BN157" s="49">
        <f t="shared" si="78"/>
        <v>108209187421.244</v>
      </c>
      <c r="BO157" s="51">
        <f t="shared" si="75"/>
        <v>2075648958716.5801</v>
      </c>
      <c r="BP157" s="89">
        <f t="shared" si="79"/>
        <v>0</v>
      </c>
      <c r="BQ157" s="89">
        <f t="shared" si="80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2">
        <f t="shared" si="76"/>
        <v>149</v>
      </c>
      <c r="B158" s="72">
        <f t="shared" si="77"/>
        <v>2164</v>
      </c>
      <c r="C158" s="48">
        <f>'2016CV PREV GA00394601000126'!E154</f>
        <v>5.5</v>
      </c>
      <c r="D158" s="49">
        <f t="shared" si="81"/>
        <v>3.5E-4</v>
      </c>
      <c r="E158" s="48">
        <f>'2016CV PREV GA00394601000126'!G154</f>
        <v>0</v>
      </c>
      <c r="F158" s="49">
        <f t="shared" si="64"/>
        <v>0</v>
      </c>
      <c r="G158" s="48">
        <f>'2016CV PREV GA00394601000126'!I154</f>
        <v>0</v>
      </c>
      <c r="H158" s="48">
        <f>'2016CV PREV GA00394601000126'!J154</f>
        <v>0</v>
      </c>
      <c r="I158" s="48">
        <f>'2016CV PREV GA00394601000126'!K154</f>
        <v>0</v>
      </c>
      <c r="J158" s="48">
        <f>'2016CV PREV GA00394601000126'!L154</f>
        <v>0</v>
      </c>
      <c r="K158" s="48">
        <f>'2016CV PREV GA00394601000126'!M154</f>
        <v>0</v>
      </c>
      <c r="L158" s="48">
        <f>'2016CV PREV GA00394601000126'!N154</f>
        <v>0</v>
      </c>
      <c r="M158" s="49">
        <f t="shared" si="65"/>
        <v>0</v>
      </c>
      <c r="N158" s="48">
        <f>'2016CV PREV GA00394601000126'!P154</f>
        <v>0</v>
      </c>
      <c r="O158" s="48">
        <f>'2016CV PREV GA00394601000126'!Q154</f>
        <v>0</v>
      </c>
      <c r="P158" s="48">
        <f>'2016CV PREV GA00394601000126'!R154</f>
        <v>0</v>
      </c>
      <c r="Q158" s="48">
        <f>'2016CV PREV GA00394601000126'!S154</f>
        <v>0</v>
      </c>
      <c r="R158" s="48">
        <f>'2016CV PREV GA00394601000126'!T154</f>
        <v>0</v>
      </c>
      <c r="S158" s="48">
        <f>'2016CV PREV GA00394601000126'!U154</f>
        <v>0</v>
      </c>
      <c r="T158" s="48">
        <f>'2016CV PREV GA00394601000126'!V154</f>
        <v>0</v>
      </c>
      <c r="U158" s="49">
        <f t="shared" si="66"/>
        <v>0</v>
      </c>
      <c r="V158" s="48">
        <f>'2016CV PREV GA00394601000126'!X154</f>
        <v>0</v>
      </c>
      <c r="W158" s="48">
        <f>'2016CV PREV GA00394601000126'!Y154</f>
        <v>0</v>
      </c>
      <c r="X158" s="48">
        <f>'2016CV PREV GA00394601000126'!Z154</f>
        <v>0</v>
      </c>
      <c r="Y158" s="48">
        <f>'2016CV PREV GA00394601000126'!AA154</f>
        <v>0</v>
      </c>
      <c r="Z158" s="48">
        <f>'2016CV PREV GA00394601000126'!AB154</f>
        <v>0</v>
      </c>
      <c r="AA158" s="48">
        <f>'2016CV PREV GA00394601000126'!AC154</f>
        <v>0</v>
      </c>
      <c r="AB158" s="48">
        <f>'2016CV PREV GA00394601000126'!AD154</f>
        <v>0</v>
      </c>
      <c r="AC158" s="49">
        <f t="shared" si="67"/>
        <v>0</v>
      </c>
      <c r="AD158" s="48">
        <f>'2016CV PREV GA00394601000126'!AF154</f>
        <v>0</v>
      </c>
      <c r="AE158" s="48">
        <f>'2016CV PREV GA00394601000126'!AG154</f>
        <v>0</v>
      </c>
      <c r="AF158" s="48">
        <f>'2016CV PREV GA00394601000126'!AH154</f>
        <v>0</v>
      </c>
      <c r="AG158" s="48">
        <f>'2016CV PREV GA00394601000126'!AI154</f>
        <v>0</v>
      </c>
      <c r="AH158" s="49">
        <f t="shared" si="68"/>
        <v>0</v>
      </c>
      <c r="AI158" s="48">
        <f>'2016CV PREV GA00394601000126'!AK154</f>
        <v>0</v>
      </c>
      <c r="AJ158" s="48">
        <f>'2016CV PREV GA00394601000126'!AL154</f>
        <v>0</v>
      </c>
      <c r="AK158" s="48">
        <f>'2016CV PREV GA00394601000126'!AM154</f>
        <v>0</v>
      </c>
      <c r="AL158" s="48">
        <f>'2016CV PREV GA00394601000126'!AN154</f>
        <v>0</v>
      </c>
      <c r="AM158" s="48">
        <f>'2016CV PREV GA00394601000126'!AO154</f>
        <v>0</v>
      </c>
      <c r="AN158" s="48">
        <f>'2016CV PREV GA00394601000126'!AP154</f>
        <v>0</v>
      </c>
      <c r="AO158" s="48">
        <f>'2016CV PREV GA00394601000126'!AQ154</f>
        <v>0</v>
      </c>
      <c r="AP158" s="48">
        <f>'2016CV PREV GA00394601000126'!AR154</f>
        <v>0</v>
      </c>
      <c r="AQ158" s="48">
        <f>'2016CV PREV GA00394601000126'!AS154</f>
        <v>0</v>
      </c>
      <c r="AR158" s="49">
        <f t="shared" si="69"/>
        <v>0</v>
      </c>
      <c r="AS158" s="49">
        <f t="shared" si="70"/>
        <v>0</v>
      </c>
      <c r="AT158" s="48">
        <f>'2016CV PREV GA00394601000126'!AV154</f>
        <v>0</v>
      </c>
      <c r="AU158" s="48">
        <f>'2016CV PREV GA00394601000126'!AW154</f>
        <v>0</v>
      </c>
      <c r="AV158" s="48">
        <f>'2016CV PREV GA00394601000126'!AX154</f>
        <v>0</v>
      </c>
      <c r="AW158" s="48">
        <f>'2016CV PREV GA00394601000126'!AY154</f>
        <v>0</v>
      </c>
      <c r="AX158" s="48">
        <f>'2016CV PREV GA00394601000126'!AZ154</f>
        <v>0</v>
      </c>
      <c r="AY158" s="48">
        <f>'2016CV PREV GA00394601000126'!BA154</f>
        <v>0</v>
      </c>
      <c r="AZ158" s="49">
        <f t="shared" si="71"/>
        <v>0</v>
      </c>
      <c r="BA158" s="48">
        <f>'2016CV PREV GA00394601000126'!BC154</f>
        <v>0</v>
      </c>
      <c r="BB158" s="48">
        <f>'2016CV PREV GA00394601000126'!BD154</f>
        <v>0</v>
      </c>
      <c r="BC158" s="48">
        <f>'2016CV PREV GA00394601000126'!BE154</f>
        <v>0</v>
      </c>
      <c r="BD158" s="48">
        <f>'2016CV PREV GA00394601000126'!BF154</f>
        <v>0</v>
      </c>
      <c r="BE158" s="48">
        <f>'2016CV PREV GA00394601000126'!BG154</f>
        <v>0</v>
      </c>
      <c r="BF158" s="48">
        <f>'2016CV PREV GA00394601000126'!BH154</f>
        <v>0</v>
      </c>
      <c r="BG158" s="48">
        <f>'2016CV PREV GA00394601000126'!BI154</f>
        <v>0</v>
      </c>
      <c r="BH158" s="48">
        <f>'2016CV PREV GA00394601000126'!BJ154</f>
        <v>0</v>
      </c>
      <c r="BI158" s="48">
        <f>'2016CV PREV GA00394601000126'!BK154</f>
        <v>0</v>
      </c>
      <c r="BJ158" s="49">
        <f t="shared" si="72"/>
        <v>0</v>
      </c>
      <c r="BK158" s="49">
        <f t="shared" si="73"/>
        <v>0</v>
      </c>
      <c r="BL158" s="49">
        <f>$BO$9+SUMPRODUCT($D$10:D158,$BK$10:BK158)</f>
        <v>751185355.26557899</v>
      </c>
      <c r="BM158" s="50">
        <f t="shared" si="74"/>
        <v>5.5</v>
      </c>
      <c r="BN158" s="49">
        <f t="shared" si="78"/>
        <v>114160692729.412</v>
      </c>
      <c r="BO158" s="51">
        <f t="shared" si="75"/>
        <v>2189809651445.99</v>
      </c>
      <c r="BP158" s="89">
        <f t="shared" si="79"/>
        <v>0</v>
      </c>
      <c r="BQ158" s="89">
        <f t="shared" si="80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3">
        <f t="shared" si="76"/>
        <v>150</v>
      </c>
      <c r="B159" s="73">
        <f t="shared" si="77"/>
        <v>2165</v>
      </c>
      <c r="C159" s="48">
        <f>'2016CV PREV GA00394601000126'!E155</f>
        <v>5.5</v>
      </c>
      <c r="D159" s="49">
        <f t="shared" ref="D159" si="82">(1+C159/100)^-1*D158</f>
        <v>3.3175355450236965E-4</v>
      </c>
      <c r="E159" s="48">
        <f>'2016CV PREV GA00394601000126'!G155</f>
        <v>0</v>
      </c>
      <c r="F159" s="49">
        <f t="shared" si="64"/>
        <v>0</v>
      </c>
      <c r="G159" s="48">
        <f>'2016CV PREV GA00394601000126'!I155</f>
        <v>0</v>
      </c>
      <c r="H159" s="48">
        <f>'2016CV PREV GA00394601000126'!J155</f>
        <v>0</v>
      </c>
      <c r="I159" s="48">
        <f>'2016CV PREV GA00394601000126'!K155</f>
        <v>0</v>
      </c>
      <c r="J159" s="48">
        <f>'2016CV PREV GA00394601000126'!L155</f>
        <v>0</v>
      </c>
      <c r="K159" s="48">
        <f>'2016CV PREV GA00394601000126'!M155</f>
        <v>0</v>
      </c>
      <c r="L159" s="48">
        <f>'2016CV PREV GA00394601000126'!N155</f>
        <v>0</v>
      </c>
      <c r="M159" s="49">
        <f t="shared" si="65"/>
        <v>0</v>
      </c>
      <c r="N159" s="48">
        <f>'2016CV PREV GA00394601000126'!P155</f>
        <v>0</v>
      </c>
      <c r="O159" s="48">
        <f>'2016CV PREV GA00394601000126'!Q155</f>
        <v>0</v>
      </c>
      <c r="P159" s="48">
        <f>'2016CV PREV GA00394601000126'!R155</f>
        <v>0</v>
      </c>
      <c r="Q159" s="48">
        <f>'2016CV PREV GA00394601000126'!S155</f>
        <v>0</v>
      </c>
      <c r="R159" s="48">
        <f>'2016CV PREV GA00394601000126'!T155</f>
        <v>0</v>
      </c>
      <c r="S159" s="48">
        <f>'2016CV PREV GA00394601000126'!U155</f>
        <v>0</v>
      </c>
      <c r="T159" s="48">
        <f>'2016CV PREV GA00394601000126'!V155</f>
        <v>0</v>
      </c>
      <c r="U159" s="49">
        <f t="shared" si="66"/>
        <v>0</v>
      </c>
      <c r="V159" s="48">
        <f>'2016CV PREV GA00394601000126'!X155</f>
        <v>0</v>
      </c>
      <c r="W159" s="48">
        <f>'2016CV PREV GA00394601000126'!Y155</f>
        <v>0</v>
      </c>
      <c r="X159" s="48">
        <f>'2016CV PREV GA00394601000126'!Z155</f>
        <v>0</v>
      </c>
      <c r="Y159" s="48">
        <f>'2016CV PREV GA00394601000126'!AA155</f>
        <v>0</v>
      </c>
      <c r="Z159" s="48">
        <f>'2016CV PREV GA00394601000126'!AB155</f>
        <v>0</v>
      </c>
      <c r="AA159" s="48">
        <f>'2016CV PREV GA00394601000126'!AC155</f>
        <v>0</v>
      </c>
      <c r="AB159" s="48">
        <f>'2016CV PREV GA00394601000126'!AD155</f>
        <v>0</v>
      </c>
      <c r="AC159" s="49">
        <f t="shared" si="67"/>
        <v>0</v>
      </c>
      <c r="AD159" s="48">
        <f>'2016CV PREV GA00394601000126'!AF155</f>
        <v>0</v>
      </c>
      <c r="AE159" s="48">
        <f>'2016CV PREV GA00394601000126'!AG155</f>
        <v>0</v>
      </c>
      <c r="AF159" s="48">
        <f>'2016CV PREV GA00394601000126'!AH155</f>
        <v>0</v>
      </c>
      <c r="AG159" s="48">
        <f>'2016CV PREV GA00394601000126'!AI155</f>
        <v>0</v>
      </c>
      <c r="AH159" s="49">
        <f t="shared" si="68"/>
        <v>0</v>
      </c>
      <c r="AI159" s="48">
        <f>'2016CV PREV GA00394601000126'!AK155</f>
        <v>0</v>
      </c>
      <c r="AJ159" s="48">
        <f>'2016CV PREV GA00394601000126'!AL155</f>
        <v>0</v>
      </c>
      <c r="AK159" s="48">
        <f>'2016CV PREV GA00394601000126'!AM155</f>
        <v>0</v>
      </c>
      <c r="AL159" s="48">
        <f>'2016CV PREV GA00394601000126'!AN155</f>
        <v>0</v>
      </c>
      <c r="AM159" s="48">
        <f>'2016CV PREV GA00394601000126'!AO155</f>
        <v>0</v>
      </c>
      <c r="AN159" s="48">
        <f>'2016CV PREV GA00394601000126'!AP155</f>
        <v>0</v>
      </c>
      <c r="AO159" s="48">
        <f>'2016CV PREV GA00394601000126'!AQ155</f>
        <v>0</v>
      </c>
      <c r="AP159" s="48">
        <f>'2016CV PREV GA00394601000126'!AR155</f>
        <v>0</v>
      </c>
      <c r="AQ159" s="48">
        <f>'2016CV PREV GA00394601000126'!AS155</f>
        <v>0</v>
      </c>
      <c r="AR159" s="49">
        <f t="shared" si="69"/>
        <v>0</v>
      </c>
      <c r="AS159" s="49">
        <f t="shared" si="70"/>
        <v>0</v>
      </c>
      <c r="AT159" s="48">
        <f>'2016CV PREV GA00394601000126'!AV155</f>
        <v>0</v>
      </c>
      <c r="AU159" s="48">
        <f>'2016CV PREV GA00394601000126'!AW155</f>
        <v>0</v>
      </c>
      <c r="AV159" s="48">
        <f>'2016CV PREV GA00394601000126'!AX155</f>
        <v>0</v>
      </c>
      <c r="AW159" s="48">
        <f>'2016CV PREV GA00394601000126'!AY155</f>
        <v>0</v>
      </c>
      <c r="AX159" s="48">
        <f>'2016CV PREV GA00394601000126'!AZ155</f>
        <v>0</v>
      </c>
      <c r="AY159" s="48">
        <f>'2016CV PREV GA00394601000126'!BA155</f>
        <v>0</v>
      </c>
      <c r="AZ159" s="49">
        <f t="shared" si="71"/>
        <v>0</v>
      </c>
      <c r="BA159" s="48">
        <f>'2016CV PREV GA00394601000126'!BC155</f>
        <v>0</v>
      </c>
      <c r="BB159" s="48">
        <f>'2016CV PREV GA00394601000126'!BD155</f>
        <v>0</v>
      </c>
      <c r="BC159" s="48">
        <f>'2016CV PREV GA00394601000126'!BE155</f>
        <v>0</v>
      </c>
      <c r="BD159" s="48">
        <f>'2016CV PREV GA00394601000126'!BF155</f>
        <v>0</v>
      </c>
      <c r="BE159" s="48">
        <f>'2016CV PREV GA00394601000126'!BG155</f>
        <v>0</v>
      </c>
      <c r="BF159" s="48">
        <f>'2016CV PREV GA00394601000126'!BH155</f>
        <v>0</v>
      </c>
      <c r="BG159" s="48">
        <f>'2016CV PREV GA00394601000126'!BI155</f>
        <v>0</v>
      </c>
      <c r="BH159" s="48">
        <f>'2016CV PREV GA00394601000126'!BJ155</f>
        <v>0</v>
      </c>
      <c r="BI159" s="48">
        <f>'2016CV PREV GA00394601000126'!BK155</f>
        <v>0</v>
      </c>
      <c r="BJ159" s="49">
        <f t="shared" si="72"/>
        <v>0</v>
      </c>
      <c r="BK159" s="49">
        <f t="shared" si="73"/>
        <v>0</v>
      </c>
      <c r="BL159" s="49">
        <f>$BO$9+SUMPRODUCT($D$10:D159,$BK$10:BK159)</f>
        <v>751185355.26557899</v>
      </c>
      <c r="BM159" s="50">
        <f t="shared" si="74"/>
        <v>5.5</v>
      </c>
      <c r="BN159" s="49">
        <f t="shared" si="78"/>
        <v>120439530829.52901</v>
      </c>
      <c r="BO159" s="51">
        <f t="shared" si="75"/>
        <v>2310249182275.52</v>
      </c>
      <c r="BP159" s="89">
        <f t="shared" si="79"/>
        <v>0</v>
      </c>
      <c r="BQ159" s="89">
        <f t="shared" si="80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61" customFormat="1" ht="16.2" thickBot="1" x14ac:dyDescent="0.35">
      <c r="A160" s="54" t="s">
        <v>77</v>
      </c>
      <c r="B160" s="74"/>
      <c r="C160" s="55"/>
      <c r="D160" s="56"/>
      <c r="E160" s="57">
        <f t="shared" ref="E160:AJ160" si="83">ROUND(SUM(E10:E159),2)</f>
        <v>57116169332.620003</v>
      </c>
      <c r="F160" s="57">
        <f t="shared" si="83"/>
        <v>2560745.5099999998</v>
      </c>
      <c r="G160" s="57">
        <f t="shared" si="83"/>
        <v>2560745.5099999998</v>
      </c>
      <c r="H160" s="57">
        <f t="shared" si="83"/>
        <v>0</v>
      </c>
      <c r="I160" s="57">
        <f t="shared" si="83"/>
        <v>0</v>
      </c>
      <c r="J160" s="57">
        <f t="shared" si="83"/>
        <v>0</v>
      </c>
      <c r="K160" s="57">
        <f t="shared" si="83"/>
        <v>548065.59</v>
      </c>
      <c r="L160" s="57">
        <f t="shared" si="83"/>
        <v>4950184.22</v>
      </c>
      <c r="M160" s="57">
        <f t="shared" si="83"/>
        <v>6341599658.3400002</v>
      </c>
      <c r="N160" s="57">
        <f t="shared" si="83"/>
        <v>6341599658.3400002</v>
      </c>
      <c r="O160" s="57">
        <f t="shared" si="83"/>
        <v>0</v>
      </c>
      <c r="P160" s="57">
        <f t="shared" si="83"/>
        <v>0</v>
      </c>
      <c r="Q160" s="57">
        <f t="shared" si="83"/>
        <v>0</v>
      </c>
      <c r="R160" s="57">
        <f t="shared" si="83"/>
        <v>0</v>
      </c>
      <c r="S160" s="57">
        <f t="shared" si="83"/>
        <v>0</v>
      </c>
      <c r="T160" s="57">
        <f t="shared" si="83"/>
        <v>0</v>
      </c>
      <c r="U160" s="57">
        <f t="shared" si="83"/>
        <v>6282778626.5900002</v>
      </c>
      <c r="V160" s="57">
        <f t="shared" si="83"/>
        <v>6282778626.5900002</v>
      </c>
      <c r="W160" s="57">
        <f t="shared" si="83"/>
        <v>0</v>
      </c>
      <c r="X160" s="57">
        <f t="shared" si="83"/>
        <v>0</v>
      </c>
      <c r="Y160" s="57">
        <f t="shared" si="83"/>
        <v>0</v>
      </c>
      <c r="Z160" s="57">
        <f t="shared" si="83"/>
        <v>0</v>
      </c>
      <c r="AA160" s="57">
        <f t="shared" si="83"/>
        <v>0</v>
      </c>
      <c r="AB160" s="57">
        <f t="shared" si="83"/>
        <v>0</v>
      </c>
      <c r="AC160" s="57">
        <f t="shared" si="83"/>
        <v>2001280143.02</v>
      </c>
      <c r="AD160" s="57">
        <f t="shared" si="83"/>
        <v>2001280143.02</v>
      </c>
      <c r="AE160" s="57">
        <f t="shared" si="83"/>
        <v>0</v>
      </c>
      <c r="AF160" s="57">
        <f t="shared" si="83"/>
        <v>0</v>
      </c>
      <c r="AG160" s="57">
        <f t="shared" si="83"/>
        <v>0</v>
      </c>
      <c r="AH160" s="57">
        <f t="shared" si="83"/>
        <v>700950379.75999999</v>
      </c>
      <c r="AI160" s="57">
        <f t="shared" si="83"/>
        <v>700950379.75999999</v>
      </c>
      <c r="AJ160" s="57">
        <f t="shared" si="83"/>
        <v>0</v>
      </c>
      <c r="AK160" s="57">
        <f t="shared" ref="AK160:BK160" si="84">ROUND(SUM(AK10:AK159),2)</f>
        <v>0</v>
      </c>
      <c r="AL160" s="57">
        <f t="shared" si="84"/>
        <v>0</v>
      </c>
      <c r="AM160" s="57">
        <f t="shared" si="84"/>
        <v>0</v>
      </c>
      <c r="AN160" s="57">
        <f t="shared" si="84"/>
        <v>2273938755.1799998</v>
      </c>
      <c r="AO160" s="57">
        <f t="shared" si="84"/>
        <v>0</v>
      </c>
      <c r="AP160" s="57">
        <f t="shared" si="84"/>
        <v>0</v>
      </c>
      <c r="AQ160" s="57">
        <f t="shared" si="84"/>
        <v>0</v>
      </c>
      <c r="AR160" s="57">
        <f t="shared" si="84"/>
        <v>17608606558.209999</v>
      </c>
      <c r="AS160" s="57">
        <f t="shared" si="84"/>
        <v>142246672.41999999</v>
      </c>
      <c r="AT160" s="57">
        <f t="shared" si="84"/>
        <v>81725142.359999999</v>
      </c>
      <c r="AU160" s="57">
        <f t="shared" si="84"/>
        <v>0</v>
      </c>
      <c r="AV160" s="57">
        <f t="shared" si="84"/>
        <v>0</v>
      </c>
      <c r="AW160" s="57">
        <f t="shared" si="84"/>
        <v>0</v>
      </c>
      <c r="AX160" s="57">
        <f t="shared" si="84"/>
        <v>60521530.060000002</v>
      </c>
      <c r="AY160" s="57">
        <f t="shared" si="84"/>
        <v>0</v>
      </c>
      <c r="AZ160" s="57">
        <f t="shared" si="84"/>
        <v>65343067690.139999</v>
      </c>
      <c r="BA160" s="57">
        <f t="shared" si="84"/>
        <v>48599516987.089996</v>
      </c>
      <c r="BB160" s="57">
        <f t="shared" si="84"/>
        <v>0</v>
      </c>
      <c r="BC160" s="57">
        <f t="shared" si="84"/>
        <v>0</v>
      </c>
      <c r="BD160" s="57">
        <f t="shared" si="84"/>
        <v>0</v>
      </c>
      <c r="BE160" s="57">
        <f t="shared" si="84"/>
        <v>0</v>
      </c>
      <c r="BF160" s="57">
        <f t="shared" si="84"/>
        <v>16743550703.049999</v>
      </c>
      <c r="BG160" s="57">
        <f t="shared" si="84"/>
        <v>0</v>
      </c>
      <c r="BH160" s="57">
        <f t="shared" si="84"/>
        <v>0</v>
      </c>
      <c r="BI160" s="57">
        <f t="shared" si="84"/>
        <v>0</v>
      </c>
      <c r="BJ160" s="57">
        <f t="shared" si="84"/>
        <v>65485314362.559998</v>
      </c>
      <c r="BK160" s="57">
        <f t="shared" si="84"/>
        <v>-47876707804.339996</v>
      </c>
      <c r="BL160" s="58" t="str">
        <f>IF(AND(A1="FLUXO ATUARIAL   -   CIVIL   -   PLANO PREVIDENCIÁRIO   -   BENEFÍCIOS AVALIADOS EM REGIME FINANCEIRO DE CAPITALIZAÇÃO   -   GERAÇÃO ATUAL",BL161&gt;0),"SUPERÁVIT ATUARIAL",IF(AND(A1="FLUXO ATUARIAL   -   CIVIL   -   PLANO PREVIDENCIÁRIO   -   BENEFÍCIOS AVALIADOS EM REGIME FINANCEIRO DE CAPITALIZAÇÃO   -   GERAÇÃO ATUAL",BL161=0),"EQUILÍBRIO ATUARIAL","DÉFICIT ATUARIAL"))</f>
        <v>SUPERÁVIT ATUARIAL</v>
      </c>
      <c r="BM160" s="59"/>
      <c r="BN160" s="55"/>
      <c r="BO160" s="60"/>
      <c r="BP160" s="90">
        <f>SUM(BP10:BP159)</f>
        <v>8746421735.7465115</v>
      </c>
      <c r="BQ160" s="90">
        <f>SUM(BQ10:BQ159)</f>
        <v>284727852434.95099</v>
      </c>
    </row>
    <row r="161" spans="1:69" ht="16.2" thickBot="1" x14ac:dyDescent="0.35">
      <c r="A161" s="62" t="s">
        <v>78</v>
      </c>
      <c r="B161" s="75"/>
      <c r="C161" s="63"/>
      <c r="D161" s="64"/>
      <c r="E161" s="65">
        <f>ROUND(SUMPRODUCT($D$10:$D$159,E10:E159),2)</f>
        <v>30209309675.02</v>
      </c>
      <c r="F161" s="65">
        <f>ROUND(SUM(G161:J161),2)</f>
        <v>1190842.47</v>
      </c>
      <c r="G161" s="65">
        <f t="shared" ref="G161:L161" si="85">ROUND(SUMPRODUCT($D$10:$D$159,G10:G159),2)</f>
        <v>1190842.47</v>
      </c>
      <c r="H161" s="65">
        <f t="shared" si="85"/>
        <v>0</v>
      </c>
      <c r="I161" s="65">
        <f t="shared" si="85"/>
        <v>0</v>
      </c>
      <c r="J161" s="65">
        <f t="shared" si="85"/>
        <v>0</v>
      </c>
      <c r="K161" s="65">
        <f t="shared" si="85"/>
        <v>175498.17</v>
      </c>
      <c r="L161" s="65">
        <f t="shared" si="85"/>
        <v>1930795.49</v>
      </c>
      <c r="M161" s="65">
        <f>ROUND(SUM(N161:T161),2)</f>
        <v>3189724105.8400002</v>
      </c>
      <c r="N161" s="65">
        <f t="shared" ref="N161:T161" si="86">ROUND(SUMPRODUCT($D$10:$D$159,N10:N159),2)</f>
        <v>3189724105.8400002</v>
      </c>
      <c r="O161" s="65">
        <f t="shared" si="86"/>
        <v>0</v>
      </c>
      <c r="P161" s="65">
        <f t="shared" si="86"/>
        <v>0</v>
      </c>
      <c r="Q161" s="65">
        <f t="shared" si="86"/>
        <v>0</v>
      </c>
      <c r="R161" s="65">
        <f t="shared" si="86"/>
        <v>0</v>
      </c>
      <c r="S161" s="65">
        <f t="shared" si="86"/>
        <v>0</v>
      </c>
      <c r="T161" s="65">
        <f t="shared" si="86"/>
        <v>0</v>
      </c>
      <c r="U161" s="65">
        <f>ROUND(SUM(V161:AB161),2)</f>
        <v>3323024064.25</v>
      </c>
      <c r="V161" s="65">
        <f t="shared" ref="V161:AB161" si="87">ROUND(SUMPRODUCT($D$10:$D$159,V10:V159),2)</f>
        <v>3323024064.25</v>
      </c>
      <c r="W161" s="65">
        <f t="shared" si="87"/>
        <v>0</v>
      </c>
      <c r="X161" s="65">
        <f t="shared" si="87"/>
        <v>0</v>
      </c>
      <c r="Y161" s="65">
        <f t="shared" si="87"/>
        <v>0</v>
      </c>
      <c r="Z161" s="65">
        <f t="shared" si="87"/>
        <v>0</v>
      </c>
      <c r="AA161" s="65">
        <f t="shared" si="87"/>
        <v>0</v>
      </c>
      <c r="AB161" s="65">
        <f t="shared" si="87"/>
        <v>0</v>
      </c>
      <c r="AC161" s="65">
        <f>ROUND(SUM(AD161:AG161),2)</f>
        <v>292890935.44999999</v>
      </c>
      <c r="AD161" s="65">
        <f>ROUND(SUMPRODUCT($D$10:$D$159,AD10:AD159),2)</f>
        <v>292890935.44999999</v>
      </c>
      <c r="AE161" s="65">
        <f>ROUND(SUMPRODUCT($D$10:$D$159,AE10:AE159),2)</f>
        <v>0</v>
      </c>
      <c r="AF161" s="65">
        <f>ROUND(SUMPRODUCT($D$10:$D$159,AF10:AF159),2)</f>
        <v>0</v>
      </c>
      <c r="AG161" s="65">
        <f>ROUND(SUMPRODUCT($D$10:$D$159,AG10:AG159),2)</f>
        <v>0</v>
      </c>
      <c r="AH161" s="65">
        <f>ROUND(SUM(AI161:AM161),2)</f>
        <v>54345202.200000003</v>
      </c>
      <c r="AI161" s="65">
        <f t="shared" ref="AI161:AQ161" si="88">ROUND(SUMPRODUCT($D$10:$D$159,AI10:AI159),2)</f>
        <v>54345202.200000003</v>
      </c>
      <c r="AJ161" s="65">
        <f t="shared" si="88"/>
        <v>0</v>
      </c>
      <c r="AK161" s="65">
        <f t="shared" si="88"/>
        <v>0</v>
      </c>
      <c r="AL161" s="65">
        <f t="shared" si="88"/>
        <v>0</v>
      </c>
      <c r="AM161" s="65">
        <f t="shared" si="88"/>
        <v>0</v>
      </c>
      <c r="AN161" s="65">
        <f t="shared" si="88"/>
        <v>306534619.86000001</v>
      </c>
      <c r="AO161" s="65">
        <f t="shared" si="88"/>
        <v>0</v>
      </c>
      <c r="AP161" s="65">
        <f t="shared" si="88"/>
        <v>0</v>
      </c>
      <c r="AQ161" s="65">
        <f t="shared" si="88"/>
        <v>0</v>
      </c>
      <c r="AR161" s="65">
        <f>ROUND(F161+K161+L161+M161+U161+AC161+AH161+AN161+AO161+AP161+AQ161,2)</f>
        <v>7169816063.7299995</v>
      </c>
      <c r="AS161" s="65">
        <f>ROUND(SUM(AT161:AY161),2)</f>
        <v>55482629.039999999</v>
      </c>
      <c r="AT161" s="65">
        <f t="shared" ref="AT161:AY161" si="89">ROUND(SUMPRODUCT($D$10:$D$159,AT10:AT159),2)</f>
        <v>36322400.100000001</v>
      </c>
      <c r="AU161" s="65">
        <f t="shared" si="89"/>
        <v>0</v>
      </c>
      <c r="AV161" s="65">
        <f t="shared" si="89"/>
        <v>0</v>
      </c>
      <c r="AW161" s="65">
        <f t="shared" si="89"/>
        <v>0</v>
      </c>
      <c r="AX161" s="65">
        <f t="shared" si="89"/>
        <v>19160228.940000001</v>
      </c>
      <c r="AY161" s="65">
        <f t="shared" si="89"/>
        <v>0</v>
      </c>
      <c r="AZ161" s="65">
        <f>ROUND(SUM(BA161:BI161),2)</f>
        <v>8808466087.8099995</v>
      </c>
      <c r="BA161" s="65">
        <f t="shared" ref="BA161:BI161" si="90">ROUND(SUMPRODUCT($D$10:$D$159,BA10:BA159),2)</f>
        <v>7467296800.7200003</v>
      </c>
      <c r="BB161" s="65">
        <f t="shared" si="90"/>
        <v>0</v>
      </c>
      <c r="BC161" s="65">
        <f t="shared" si="90"/>
        <v>0</v>
      </c>
      <c r="BD161" s="65">
        <f t="shared" si="90"/>
        <v>0</v>
      </c>
      <c r="BE161" s="65">
        <f t="shared" si="90"/>
        <v>0</v>
      </c>
      <c r="BF161" s="65">
        <f t="shared" si="90"/>
        <v>1341169287.0899999</v>
      </c>
      <c r="BG161" s="65">
        <f t="shared" si="90"/>
        <v>0</v>
      </c>
      <c r="BH161" s="65">
        <f t="shared" si="90"/>
        <v>0</v>
      </c>
      <c r="BI161" s="65">
        <f t="shared" si="90"/>
        <v>0</v>
      </c>
      <c r="BJ161" s="65">
        <f>ROUND(AS161+AZ161,2)</f>
        <v>8863948716.8500004</v>
      </c>
      <c r="BK161" s="65">
        <f>ROUND(AR161-BJ161,2)</f>
        <v>-1694132653.1199999</v>
      </c>
      <c r="BL161" s="66">
        <f>ROUND(BO9,2)+BK161</f>
        <v>751185355.26000023</v>
      </c>
      <c r="BM161" s="67"/>
      <c r="BN161" s="63"/>
      <c r="BO161" s="68"/>
      <c r="BP161" s="91"/>
      <c r="BQ161" s="91"/>
    </row>
  </sheetData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1394-0FE5-4DF1-8BB2-1730B0DB2DFF}">
  <dimension ref="A1:AMK172"/>
  <sheetViews>
    <sheetView showGridLines="0" zoomScale="55" zoomScaleNormal="55" workbookViewId="0">
      <pane xSplit="2" ySplit="4" topLeftCell="BL145" activePane="bottomRight" state="frozen"/>
      <selection pane="topRight" activeCell="C1" sqref="C1"/>
      <selection pane="bottomLeft" activeCell="A5" sqref="A5"/>
      <selection pane="bottomRight" activeCell="BQ5" sqref="BQ5"/>
    </sheetView>
  </sheetViews>
  <sheetFormatPr defaultRowHeight="14.4" x14ac:dyDescent="0.3"/>
  <cols>
    <col min="1" max="1" width="31.88671875" style="96" bestFit="1" customWidth="1" collapsed="1"/>
    <col min="2" max="2" width="26.44140625" style="96" bestFit="1" customWidth="1" collapsed="1"/>
    <col min="3" max="3" width="9.77734375" style="96" bestFit="1" customWidth="1" collapsed="1"/>
    <col min="4" max="4" width="8.88671875" style="96" bestFit="1" customWidth="1" collapsed="1"/>
    <col min="5" max="5" width="19.33203125" style="96" bestFit="1" customWidth="1" collapsed="1"/>
    <col min="6" max="6" width="20.21875" style="96" bestFit="1" customWidth="1" collapsed="1"/>
    <col min="7" max="7" width="42.5546875" style="96" bestFit="1" customWidth="1" collapsed="1"/>
    <col min="8" max="8" width="32.6640625" style="96" bestFit="1" customWidth="1" collapsed="1"/>
    <col min="9" max="9" width="41.33203125" style="96" bestFit="1" customWidth="1" collapsed="1"/>
    <col min="10" max="10" width="43.6640625" style="96" bestFit="1" customWidth="1" collapsed="1"/>
    <col min="11" max="11" width="42.33203125" style="96" bestFit="1" customWidth="1" collapsed="1"/>
    <col min="12" max="12" width="43" style="96" bestFit="1" customWidth="1" collapsed="1"/>
    <col min="13" max="13" width="33" style="96" bestFit="1" customWidth="1" collapsed="1"/>
    <col min="14" max="14" width="42" style="96" bestFit="1" customWidth="1" collapsed="1"/>
    <col min="15" max="15" width="24.109375" style="96" bestFit="1" customWidth="1" collapsed="1"/>
    <col min="16" max="16" width="32.109375" style="96" bestFit="1" customWidth="1" collapsed="1"/>
    <col min="17" max="17" width="43.6640625" style="96" bestFit="1" customWidth="1" collapsed="1"/>
    <col min="18" max="18" width="35.21875" style="96" bestFit="1" customWidth="1" collapsed="1"/>
    <col min="19" max="19" width="32.5546875" style="96" bestFit="1" customWidth="1" collapsed="1"/>
    <col min="20" max="20" width="48.77734375" style="96" bestFit="1" customWidth="1" collapsed="1"/>
    <col min="21" max="21" width="36.77734375" style="96" bestFit="1" customWidth="1" collapsed="1"/>
    <col min="22" max="22" width="32.5546875" style="96" bestFit="1" customWidth="1" collapsed="1"/>
    <col min="23" max="23" width="37.33203125" style="96" bestFit="1" customWidth="1" collapsed="1"/>
    <col min="24" max="27" width="47.6640625" style="96" bestFit="1" customWidth="1" collapsed="1"/>
    <col min="28" max="28" width="48.6640625" style="96" bestFit="1" customWidth="1" collapsed="1"/>
    <col min="29" max="30" width="47.109375" style="96" bestFit="1" customWidth="1" collapsed="1"/>
    <col min="31" max="31" width="32.6640625" style="96" bestFit="1" customWidth="1" collapsed="1"/>
    <col min="32" max="32" width="42.33203125" style="96" bestFit="1" customWidth="1" collapsed="1"/>
    <col min="33" max="34" width="43.6640625" style="96" bestFit="1" customWidth="1" collapsed="1"/>
    <col min="35" max="35" width="42.33203125" style="96" bestFit="1" customWidth="1" collapsed="1"/>
    <col min="36" max="36" width="32.33203125" style="96" bestFit="1" customWidth="1" collapsed="1"/>
    <col min="37" max="37" width="42.6640625" style="96" bestFit="1" customWidth="1" collapsed="1"/>
    <col min="38" max="38" width="43.6640625" style="96" bestFit="1" customWidth="1" collapsed="1"/>
    <col min="39" max="39" width="42.6640625" style="96" bestFit="1" customWidth="1" collapsed="1"/>
    <col min="40" max="40" width="42.109375" style="96" bestFit="1" customWidth="1" collapsed="1"/>
    <col min="41" max="41" width="48.6640625" style="96" bestFit="1" customWidth="1" collapsed="1"/>
    <col min="42" max="42" width="42" style="96" bestFit="1" customWidth="1" collapsed="1"/>
    <col min="43" max="43" width="63.88671875" style="96" bestFit="1" customWidth="1" collapsed="1"/>
    <col min="44" max="44" width="45" style="96" bestFit="1" customWidth="1" collapsed="1"/>
    <col min="45" max="45" width="55.21875" style="96" bestFit="1" customWidth="1" collapsed="1"/>
    <col min="46" max="46" width="85.6640625" style="96" bestFit="1" customWidth="1" collapsed="1"/>
    <col min="47" max="47" width="24.44140625" style="96" bestFit="1" customWidth="1" collapsed="1"/>
    <col min="48" max="48" width="31.77734375" style="96" bestFit="1" customWidth="1" collapsed="1"/>
    <col min="49" max="49" width="43.6640625" style="96" bestFit="1" customWidth="1" collapsed="1"/>
    <col min="50" max="50" width="35.21875" style="96" bestFit="1" customWidth="1" collapsed="1"/>
    <col min="51" max="51" width="31.44140625" style="96" bestFit="1" customWidth="1" collapsed="1"/>
    <col min="52" max="52" width="24.44140625" style="96" bestFit="1" customWidth="1" collapsed="1"/>
    <col min="53" max="53" width="39.5546875" style="96" bestFit="1" customWidth="1" collapsed="1"/>
    <col min="54" max="54" width="24.77734375" style="96" bestFit="1" customWidth="1" collapsed="1"/>
    <col min="55" max="55" width="31.77734375" style="96" bestFit="1" customWidth="1" collapsed="1"/>
    <col min="56" max="56" width="43.6640625" style="96" bestFit="1" customWidth="1" collapsed="1"/>
    <col min="57" max="57" width="35.21875" style="96" bestFit="1" customWidth="1" collapsed="1"/>
    <col min="58" max="58" width="31.44140625" style="96" bestFit="1" customWidth="1" collapsed="1"/>
    <col min="59" max="59" width="48.77734375" style="96" bestFit="1" customWidth="1" collapsed="1"/>
    <col min="60" max="60" width="36.77734375" style="96" bestFit="1" customWidth="1" collapsed="1"/>
    <col min="61" max="61" width="30.88671875" style="96" bestFit="1" customWidth="1" collapsed="1"/>
    <col min="62" max="62" width="39.5546875" style="96" bestFit="1" customWidth="1" collapsed="1"/>
    <col min="63" max="63" width="18.6640625" style="96" bestFit="1" customWidth="1" collapsed="1"/>
    <col min="64" max="64" width="59.21875" style="96" bestFit="1" customWidth="1" collapsed="1"/>
    <col min="65" max="65" width="55.6640625" style="96" bestFit="1" customWidth="1" collapsed="1"/>
    <col min="66" max="66" width="60" style="96" bestFit="1" customWidth="1" collapsed="1"/>
    <col min="67" max="67" width="37" style="96" bestFit="1" customWidth="1" collapsed="1"/>
    <col min="68" max="68" width="72.77734375" style="96" bestFit="1" customWidth="1" collapsed="1"/>
    <col min="69" max="69" width="53.5546875" style="96" bestFit="1" customWidth="1" collapsed="1"/>
    <col min="70" max="1025" width="8.88671875" style="96" collapsed="1"/>
    <col min="1026" max="16384" width="8.88671875" style="96"/>
  </cols>
  <sheetData>
    <row r="1" spans="1:69" ht="103.5" customHeight="1" thickBot="1" x14ac:dyDescent="0.35">
      <c r="A1" s="123" t="s">
        <v>204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</row>
    <row r="2" spans="1:69" ht="15.6" thickTop="1" thickBot="1" x14ac:dyDescent="0.35">
      <c r="A2" s="118" t="s">
        <v>203</v>
      </c>
      <c r="B2" s="118"/>
      <c r="C2" s="122" t="s">
        <v>1</v>
      </c>
      <c r="D2" s="122"/>
      <c r="E2" s="122"/>
      <c r="F2" s="122"/>
      <c r="G2" s="122"/>
      <c r="H2" s="119" t="s">
        <v>202</v>
      </c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21" t="s">
        <v>201</v>
      </c>
      <c r="X2" s="121"/>
      <c r="Y2" s="121"/>
      <c r="Z2" s="121"/>
      <c r="AA2" s="121"/>
      <c r="AB2" s="121"/>
      <c r="AC2" s="121"/>
      <c r="AD2" s="121"/>
      <c r="AE2" s="121" t="s">
        <v>5</v>
      </c>
      <c r="AF2" s="121"/>
      <c r="AG2" s="121"/>
      <c r="AH2" s="121"/>
      <c r="AI2" s="121"/>
      <c r="AJ2" s="119" t="s">
        <v>6</v>
      </c>
      <c r="AK2" s="119"/>
      <c r="AL2" s="119"/>
      <c r="AM2" s="119"/>
      <c r="AN2" s="119"/>
      <c r="AO2" s="119"/>
      <c r="AP2" s="119" t="s">
        <v>7</v>
      </c>
      <c r="AQ2" s="119"/>
      <c r="AR2" s="119"/>
      <c r="AS2" s="119"/>
      <c r="AT2" s="120" t="s">
        <v>8</v>
      </c>
      <c r="AU2" s="119" t="s">
        <v>200</v>
      </c>
      <c r="AV2" s="119"/>
      <c r="AW2" s="119"/>
      <c r="AX2" s="119"/>
      <c r="AY2" s="119"/>
      <c r="AZ2" s="119"/>
      <c r="BA2" s="119"/>
      <c r="BB2" s="119" t="s">
        <v>10</v>
      </c>
      <c r="BC2" s="119"/>
      <c r="BD2" s="119"/>
      <c r="BE2" s="119"/>
      <c r="BF2" s="119"/>
      <c r="BG2" s="119"/>
      <c r="BH2" s="119"/>
      <c r="BI2" s="119"/>
      <c r="BJ2" s="119"/>
      <c r="BK2" s="119"/>
      <c r="BL2" s="120" t="s">
        <v>8</v>
      </c>
      <c r="BM2" s="119" t="s">
        <v>11</v>
      </c>
      <c r="BN2" s="119"/>
      <c r="BO2" s="119"/>
      <c r="BP2" s="119"/>
      <c r="BQ2" s="119"/>
    </row>
    <row r="3" spans="1:69" ht="15.6" thickTop="1" thickBot="1" x14ac:dyDescent="0.35">
      <c r="A3" s="118"/>
      <c r="B3" s="118"/>
      <c r="C3" s="110">
        <v>100101</v>
      </c>
      <c r="D3" s="110">
        <v>100201</v>
      </c>
      <c r="E3" s="110">
        <v>100301</v>
      </c>
      <c r="F3" s="110">
        <v>100401</v>
      </c>
      <c r="G3" s="110">
        <v>109001</v>
      </c>
      <c r="H3" s="110">
        <v>111000</v>
      </c>
      <c r="I3" s="110">
        <v>111101</v>
      </c>
      <c r="J3" s="110">
        <v>111201</v>
      </c>
      <c r="K3" s="110">
        <v>111301</v>
      </c>
      <c r="L3" s="110">
        <v>111401</v>
      </c>
      <c r="M3" s="110">
        <v>112000</v>
      </c>
      <c r="N3" s="110">
        <v>119900</v>
      </c>
      <c r="O3" s="110">
        <v>121000</v>
      </c>
      <c r="P3" s="110">
        <v>121100</v>
      </c>
      <c r="Q3" s="110">
        <v>121200</v>
      </c>
      <c r="R3" s="110">
        <v>121300</v>
      </c>
      <c r="S3" s="110">
        <v>121400</v>
      </c>
      <c r="T3" s="110">
        <v>121500</v>
      </c>
      <c r="U3" s="110">
        <v>121600</v>
      </c>
      <c r="V3" s="110">
        <v>121700</v>
      </c>
      <c r="W3" s="110">
        <v>122000</v>
      </c>
      <c r="X3" s="110">
        <v>122100</v>
      </c>
      <c r="Y3" s="110">
        <v>122200</v>
      </c>
      <c r="Z3" s="110">
        <v>122300</v>
      </c>
      <c r="AA3" s="110">
        <v>122400</v>
      </c>
      <c r="AB3" s="110">
        <v>122500</v>
      </c>
      <c r="AC3" s="110">
        <v>122600</v>
      </c>
      <c r="AD3" s="110">
        <v>122700</v>
      </c>
      <c r="AE3" s="110">
        <v>123000</v>
      </c>
      <c r="AF3" s="110">
        <v>123100</v>
      </c>
      <c r="AG3" s="110">
        <v>123200</v>
      </c>
      <c r="AH3" s="110">
        <v>123300</v>
      </c>
      <c r="AI3" s="110">
        <v>123400</v>
      </c>
      <c r="AJ3" s="110">
        <v>124000</v>
      </c>
      <c r="AK3" s="110">
        <v>124100</v>
      </c>
      <c r="AL3" s="110">
        <v>124200</v>
      </c>
      <c r="AM3" s="110">
        <v>124300</v>
      </c>
      <c r="AN3" s="110">
        <v>124400</v>
      </c>
      <c r="AO3" s="110">
        <v>124500</v>
      </c>
      <c r="AP3" s="110">
        <v>129000</v>
      </c>
      <c r="AQ3" s="110">
        <v>130101</v>
      </c>
      <c r="AR3" s="110">
        <v>130201</v>
      </c>
      <c r="AS3" s="110">
        <v>139901</v>
      </c>
      <c r="AT3" s="110">
        <v>190000</v>
      </c>
      <c r="AU3" s="110">
        <v>210000</v>
      </c>
      <c r="AV3" s="110">
        <v>211001</v>
      </c>
      <c r="AW3" s="110">
        <v>212001</v>
      </c>
      <c r="AX3" s="110">
        <v>213001</v>
      </c>
      <c r="AY3" s="110">
        <v>214001</v>
      </c>
      <c r="AZ3" s="110">
        <v>215001</v>
      </c>
      <c r="BA3" s="110">
        <v>219901</v>
      </c>
      <c r="BB3" s="110">
        <v>220000</v>
      </c>
      <c r="BC3" s="110">
        <v>221000</v>
      </c>
      <c r="BD3" s="110">
        <v>222000</v>
      </c>
      <c r="BE3" s="110">
        <v>223000</v>
      </c>
      <c r="BF3" s="110">
        <v>224000</v>
      </c>
      <c r="BG3" s="110">
        <v>225000</v>
      </c>
      <c r="BH3" s="110">
        <v>226000</v>
      </c>
      <c r="BI3" s="110">
        <v>227000</v>
      </c>
      <c r="BJ3" s="110">
        <v>229000</v>
      </c>
      <c r="BK3" s="110">
        <v>239901</v>
      </c>
      <c r="BL3" s="110">
        <v>240000</v>
      </c>
      <c r="BM3" s="110">
        <v>250001</v>
      </c>
      <c r="BN3" s="110">
        <v>260001</v>
      </c>
      <c r="BO3" s="110">
        <v>270001</v>
      </c>
      <c r="BP3" s="110">
        <v>280001</v>
      </c>
      <c r="BQ3" s="110">
        <v>290001</v>
      </c>
    </row>
    <row r="4" spans="1:69" ht="44.4" thickTop="1" thickBot="1" x14ac:dyDescent="0.35">
      <c r="A4" s="118"/>
      <c r="B4" s="118"/>
      <c r="C4" s="117" t="s">
        <v>12</v>
      </c>
      <c r="D4" s="117" t="s">
        <v>13</v>
      </c>
      <c r="E4" s="117" t="s">
        <v>14</v>
      </c>
      <c r="F4" s="117" t="s">
        <v>15</v>
      </c>
      <c r="G4" s="117" t="s">
        <v>16</v>
      </c>
      <c r="H4" s="116" t="s">
        <v>199</v>
      </c>
      <c r="I4" s="116" t="s">
        <v>198</v>
      </c>
      <c r="J4" s="116" t="s">
        <v>197</v>
      </c>
      <c r="K4" s="116" t="s">
        <v>196</v>
      </c>
      <c r="L4" s="116" t="s">
        <v>195</v>
      </c>
      <c r="M4" s="116" t="s">
        <v>194</v>
      </c>
      <c r="N4" s="116" t="s">
        <v>193</v>
      </c>
      <c r="O4" s="116" t="s">
        <v>192</v>
      </c>
      <c r="P4" s="116" t="s">
        <v>191</v>
      </c>
      <c r="Q4" s="116" t="s">
        <v>190</v>
      </c>
      <c r="R4" s="116" t="s">
        <v>189</v>
      </c>
      <c r="S4" s="116" t="s">
        <v>188</v>
      </c>
      <c r="T4" s="116" t="s">
        <v>187</v>
      </c>
      <c r="U4" s="116" t="s">
        <v>186</v>
      </c>
      <c r="V4" s="116" t="s">
        <v>185</v>
      </c>
      <c r="W4" s="116" t="s">
        <v>184</v>
      </c>
      <c r="X4" s="116" t="s">
        <v>183</v>
      </c>
      <c r="Y4" s="116" t="s">
        <v>182</v>
      </c>
      <c r="Z4" s="116" t="s">
        <v>181</v>
      </c>
      <c r="AA4" s="116" t="s">
        <v>180</v>
      </c>
      <c r="AB4" s="116" t="s">
        <v>179</v>
      </c>
      <c r="AC4" s="116" t="s">
        <v>178</v>
      </c>
      <c r="AD4" s="116" t="s">
        <v>177</v>
      </c>
      <c r="AE4" s="116" t="s">
        <v>176</v>
      </c>
      <c r="AF4" s="116" t="s">
        <v>175</v>
      </c>
      <c r="AG4" s="116" t="s">
        <v>174</v>
      </c>
      <c r="AH4" s="116" t="s">
        <v>173</v>
      </c>
      <c r="AI4" s="116" t="s">
        <v>172</v>
      </c>
      <c r="AJ4" s="116" t="s">
        <v>171</v>
      </c>
      <c r="AK4" s="116" t="s">
        <v>170</v>
      </c>
      <c r="AL4" s="116" t="s">
        <v>169</v>
      </c>
      <c r="AM4" s="116" t="s">
        <v>168</v>
      </c>
      <c r="AN4" s="116" t="s">
        <v>167</v>
      </c>
      <c r="AO4" s="116" t="s">
        <v>166</v>
      </c>
      <c r="AP4" s="116" t="s">
        <v>165</v>
      </c>
      <c r="AQ4" s="117" t="s">
        <v>52</v>
      </c>
      <c r="AR4" s="117" t="s">
        <v>53</v>
      </c>
      <c r="AS4" s="116" t="s">
        <v>164</v>
      </c>
      <c r="AT4" s="117" t="s">
        <v>163</v>
      </c>
      <c r="AU4" s="116" t="s">
        <v>162</v>
      </c>
      <c r="AV4" s="116" t="s">
        <v>161</v>
      </c>
      <c r="AW4" s="116" t="s">
        <v>160</v>
      </c>
      <c r="AX4" s="116" t="s">
        <v>159</v>
      </c>
      <c r="AY4" s="116" t="s">
        <v>158</v>
      </c>
      <c r="AZ4" s="116" t="s">
        <v>157</v>
      </c>
      <c r="BA4" s="116" t="s">
        <v>156</v>
      </c>
      <c r="BB4" s="116" t="s">
        <v>155</v>
      </c>
      <c r="BC4" s="116" t="s">
        <v>154</v>
      </c>
      <c r="BD4" s="116" t="s">
        <v>153</v>
      </c>
      <c r="BE4" s="116" t="s">
        <v>152</v>
      </c>
      <c r="BF4" s="116" t="s">
        <v>151</v>
      </c>
      <c r="BG4" s="116" t="s">
        <v>150</v>
      </c>
      <c r="BH4" s="116" t="s">
        <v>149</v>
      </c>
      <c r="BI4" s="116" t="s">
        <v>148</v>
      </c>
      <c r="BJ4" s="116" t="s">
        <v>147</v>
      </c>
      <c r="BK4" s="117" t="s">
        <v>72</v>
      </c>
      <c r="BL4" s="117" t="s">
        <v>146</v>
      </c>
      <c r="BM4" s="117" t="s">
        <v>74</v>
      </c>
      <c r="BN4" s="117" t="s">
        <v>145</v>
      </c>
      <c r="BO4" s="117" t="s">
        <v>76</v>
      </c>
      <c r="BP4" s="117" t="s">
        <v>144</v>
      </c>
      <c r="BQ4" s="116" t="s">
        <v>143</v>
      </c>
    </row>
    <row r="5" spans="1:69" ht="15.6" thickTop="1" thickBot="1" x14ac:dyDescent="0.35">
      <c r="A5" s="115" t="s">
        <v>142</v>
      </c>
      <c r="B5" s="114" t="s">
        <v>141</v>
      </c>
      <c r="C5" s="105" t="s">
        <v>140</v>
      </c>
      <c r="D5" s="105" t="s">
        <v>140</v>
      </c>
      <c r="E5" s="104" t="s">
        <v>140</v>
      </c>
      <c r="F5" s="104" t="s">
        <v>140</v>
      </c>
      <c r="G5" s="104" t="s">
        <v>140</v>
      </c>
      <c r="H5" s="104" t="s">
        <v>140</v>
      </c>
      <c r="I5" s="104" t="s">
        <v>140</v>
      </c>
      <c r="J5" s="104" t="s">
        <v>140</v>
      </c>
      <c r="K5" s="104" t="s">
        <v>140</v>
      </c>
      <c r="L5" s="104" t="s">
        <v>140</v>
      </c>
      <c r="M5" s="104" t="s">
        <v>140</v>
      </c>
      <c r="N5" s="104" t="s">
        <v>140</v>
      </c>
      <c r="O5" s="104" t="s">
        <v>140</v>
      </c>
      <c r="P5" s="104" t="s">
        <v>140</v>
      </c>
      <c r="Q5" s="104" t="s">
        <v>140</v>
      </c>
      <c r="R5" s="104" t="s">
        <v>140</v>
      </c>
      <c r="S5" s="104" t="s">
        <v>140</v>
      </c>
      <c r="T5" s="104" t="s">
        <v>140</v>
      </c>
      <c r="U5" s="104" t="s">
        <v>140</v>
      </c>
      <c r="V5" s="104" t="s">
        <v>140</v>
      </c>
      <c r="W5" s="104" t="s">
        <v>140</v>
      </c>
      <c r="X5" s="104" t="s">
        <v>140</v>
      </c>
      <c r="Y5" s="104" t="s">
        <v>140</v>
      </c>
      <c r="Z5" s="104" t="s">
        <v>140</v>
      </c>
      <c r="AA5" s="104" t="s">
        <v>140</v>
      </c>
      <c r="AB5" s="104" t="s">
        <v>140</v>
      </c>
      <c r="AC5" s="104" t="s">
        <v>140</v>
      </c>
      <c r="AD5" s="104" t="s">
        <v>140</v>
      </c>
      <c r="AE5" s="104" t="s">
        <v>140</v>
      </c>
      <c r="AF5" s="104" t="s">
        <v>140</v>
      </c>
      <c r="AG5" s="104" t="s">
        <v>140</v>
      </c>
      <c r="AH5" s="104" t="s">
        <v>140</v>
      </c>
      <c r="AI5" s="104" t="s">
        <v>140</v>
      </c>
      <c r="AJ5" s="104" t="s">
        <v>140</v>
      </c>
      <c r="AK5" s="104" t="s">
        <v>140</v>
      </c>
      <c r="AL5" s="104" t="s">
        <v>140</v>
      </c>
      <c r="AM5" s="104" t="s">
        <v>140</v>
      </c>
      <c r="AN5" s="104" t="s">
        <v>140</v>
      </c>
      <c r="AO5" s="104" t="s">
        <v>140</v>
      </c>
      <c r="AP5" s="104" t="s">
        <v>140</v>
      </c>
      <c r="AQ5" s="104" t="s">
        <v>140</v>
      </c>
      <c r="AR5" s="104" t="s">
        <v>140</v>
      </c>
      <c r="AS5" s="104" t="s">
        <v>140</v>
      </c>
      <c r="AT5" s="104" t="s">
        <v>140</v>
      </c>
      <c r="AU5" s="104" t="s">
        <v>140</v>
      </c>
      <c r="AV5" s="104" t="s">
        <v>140</v>
      </c>
      <c r="AW5" s="104" t="s">
        <v>140</v>
      </c>
      <c r="AX5" s="104" t="s">
        <v>140</v>
      </c>
      <c r="AY5" s="104" t="s">
        <v>140</v>
      </c>
      <c r="AZ5" s="104" t="s">
        <v>140</v>
      </c>
      <c r="BA5" s="104" t="s">
        <v>140</v>
      </c>
      <c r="BB5" s="104" t="s">
        <v>140</v>
      </c>
      <c r="BC5" s="104" t="s">
        <v>140</v>
      </c>
      <c r="BD5" s="104" t="s">
        <v>140</v>
      </c>
      <c r="BE5" s="104" t="s">
        <v>140</v>
      </c>
      <c r="BF5" s="104" t="s">
        <v>140</v>
      </c>
      <c r="BG5" s="104" t="s">
        <v>140</v>
      </c>
      <c r="BH5" s="104" t="s">
        <v>140</v>
      </c>
      <c r="BI5" s="104" t="s">
        <v>140</v>
      </c>
      <c r="BJ5" s="104" t="s">
        <v>140</v>
      </c>
      <c r="BK5" s="104" t="s">
        <v>140</v>
      </c>
      <c r="BL5" s="104" t="s">
        <v>140</v>
      </c>
      <c r="BM5" s="104" t="s">
        <v>140</v>
      </c>
      <c r="BN5" s="104" t="s">
        <v>140</v>
      </c>
      <c r="BO5" s="104" t="s">
        <v>140</v>
      </c>
      <c r="BP5" s="104" t="s">
        <v>140</v>
      </c>
      <c r="BQ5" s="104" t="s">
        <v>86</v>
      </c>
    </row>
    <row r="6" spans="1:69" ht="15.6" thickTop="1" thickBot="1" x14ac:dyDescent="0.35">
      <c r="A6" s="110" t="s">
        <v>139</v>
      </c>
      <c r="B6" s="113" t="s">
        <v>138</v>
      </c>
      <c r="C6" s="124">
        <v>0</v>
      </c>
      <c r="D6" s="124">
        <v>2015</v>
      </c>
      <c r="E6" s="124">
        <v>5.5</v>
      </c>
      <c r="F6" s="124">
        <v>1</v>
      </c>
      <c r="G6" s="104">
        <v>2389651158.7600002</v>
      </c>
      <c r="H6" s="104">
        <v>91593.33</v>
      </c>
      <c r="I6" s="104">
        <v>91593.33</v>
      </c>
      <c r="J6" s="124">
        <v>0</v>
      </c>
      <c r="K6" s="124">
        <v>0</v>
      </c>
      <c r="L6" s="124">
        <v>0</v>
      </c>
      <c r="M6" s="104">
        <v>11343.68</v>
      </c>
      <c r="N6" s="104">
        <v>138450.4</v>
      </c>
      <c r="O6" s="104">
        <v>135732185.81777999</v>
      </c>
      <c r="P6" s="104">
        <v>135732185.81777999</v>
      </c>
      <c r="Q6" s="124">
        <v>0</v>
      </c>
      <c r="R6" s="124">
        <v>0</v>
      </c>
      <c r="S6" s="124">
        <v>0</v>
      </c>
      <c r="T6" s="124">
        <v>0</v>
      </c>
      <c r="U6" s="124">
        <v>0</v>
      </c>
      <c r="V6" s="124">
        <v>0</v>
      </c>
      <c r="W6" s="104">
        <v>262861627.46402001</v>
      </c>
      <c r="X6" s="104">
        <v>262861627.46402001</v>
      </c>
      <c r="Y6" s="124">
        <v>0</v>
      </c>
      <c r="Z6" s="124">
        <v>0</v>
      </c>
      <c r="AA6" s="124">
        <v>0</v>
      </c>
      <c r="AB6" s="124">
        <v>0</v>
      </c>
      <c r="AC6" s="124">
        <v>0</v>
      </c>
      <c r="AD6" s="124">
        <v>0</v>
      </c>
      <c r="AE6" s="124">
        <v>0</v>
      </c>
      <c r="AF6" s="124">
        <v>0</v>
      </c>
      <c r="AG6" s="124">
        <v>0</v>
      </c>
      <c r="AH6" s="124">
        <v>0</v>
      </c>
      <c r="AI6" s="124">
        <v>0</v>
      </c>
      <c r="AJ6" s="124">
        <v>0</v>
      </c>
      <c r="AK6" s="124">
        <v>0</v>
      </c>
      <c r="AL6" s="124">
        <v>0</v>
      </c>
      <c r="AM6" s="124">
        <v>0</v>
      </c>
      <c r="AN6" s="124">
        <v>0</v>
      </c>
      <c r="AO6" s="124">
        <v>0</v>
      </c>
      <c r="AP6" s="124">
        <v>0</v>
      </c>
      <c r="AQ6" s="124">
        <v>0</v>
      </c>
      <c r="AR6" s="124">
        <v>0</v>
      </c>
      <c r="AS6" s="124">
        <v>0</v>
      </c>
      <c r="AT6" s="104">
        <v>398835200.6918</v>
      </c>
      <c r="AU6" s="104">
        <v>3978459.81</v>
      </c>
      <c r="AV6" s="104">
        <v>2749400.81</v>
      </c>
      <c r="AW6" s="124">
        <v>0</v>
      </c>
      <c r="AX6" s="124">
        <v>0</v>
      </c>
      <c r="AY6" s="124">
        <v>0</v>
      </c>
      <c r="AZ6" s="104">
        <v>1229059</v>
      </c>
      <c r="BA6" s="124">
        <v>0</v>
      </c>
      <c r="BB6" s="124">
        <v>0</v>
      </c>
      <c r="BC6" s="124">
        <v>0</v>
      </c>
      <c r="BD6" s="124">
        <v>0</v>
      </c>
      <c r="BE6" s="124">
        <v>0</v>
      </c>
      <c r="BF6" s="124">
        <v>0</v>
      </c>
      <c r="BG6" s="124">
        <v>0</v>
      </c>
      <c r="BH6" s="124">
        <v>0</v>
      </c>
      <c r="BI6" s="124">
        <v>0</v>
      </c>
      <c r="BJ6" s="124">
        <v>0</v>
      </c>
      <c r="BK6" s="124">
        <v>0</v>
      </c>
      <c r="BL6" s="104">
        <v>3978459.81</v>
      </c>
      <c r="BM6" s="104">
        <v>394856740.8818</v>
      </c>
      <c r="BN6" s="104" t="s">
        <v>86</v>
      </c>
      <c r="BO6" s="124">
        <v>5.5</v>
      </c>
      <c r="BP6" s="104" t="s">
        <v>86</v>
      </c>
      <c r="BQ6" s="104" t="s">
        <v>86</v>
      </c>
    </row>
    <row r="7" spans="1:69" ht="15.6" thickTop="1" thickBot="1" x14ac:dyDescent="0.35">
      <c r="A7" s="110" t="s">
        <v>137</v>
      </c>
      <c r="B7" s="113" t="s">
        <v>136</v>
      </c>
      <c r="C7" s="124">
        <v>1</v>
      </c>
      <c r="D7" s="124">
        <v>2016</v>
      </c>
      <c r="E7" s="124">
        <v>5.5</v>
      </c>
      <c r="F7" s="124">
        <v>0.94786999999999999</v>
      </c>
      <c r="G7" s="104">
        <v>2387871214.3499999</v>
      </c>
      <c r="H7" s="104">
        <v>91379.41</v>
      </c>
      <c r="I7" s="104">
        <v>91379.41</v>
      </c>
      <c r="J7" s="124">
        <v>0</v>
      </c>
      <c r="K7" s="124">
        <v>0</v>
      </c>
      <c r="L7" s="124">
        <v>0</v>
      </c>
      <c r="M7" s="104">
        <v>11316.39</v>
      </c>
      <c r="N7" s="104">
        <v>137924.84</v>
      </c>
      <c r="O7" s="104">
        <v>135631084.97509</v>
      </c>
      <c r="P7" s="104">
        <v>135631084.97509</v>
      </c>
      <c r="Q7" s="124">
        <v>0</v>
      </c>
      <c r="R7" s="124">
        <v>0</v>
      </c>
      <c r="S7" s="124">
        <v>0</v>
      </c>
      <c r="T7" s="124">
        <v>0</v>
      </c>
      <c r="U7" s="124">
        <v>0</v>
      </c>
      <c r="V7" s="124">
        <v>0</v>
      </c>
      <c r="W7" s="104">
        <v>262665833.57852</v>
      </c>
      <c r="X7" s="104">
        <v>262665833.57852</v>
      </c>
      <c r="Y7" s="124">
        <v>0</v>
      </c>
      <c r="Z7" s="124">
        <v>0</v>
      </c>
      <c r="AA7" s="124">
        <v>0</v>
      </c>
      <c r="AB7" s="124">
        <v>0</v>
      </c>
      <c r="AC7" s="124">
        <v>0</v>
      </c>
      <c r="AD7" s="124">
        <v>0</v>
      </c>
      <c r="AE7" s="124">
        <v>0</v>
      </c>
      <c r="AF7" s="124">
        <v>0</v>
      </c>
      <c r="AG7" s="124">
        <v>0</v>
      </c>
      <c r="AH7" s="124">
        <v>0</v>
      </c>
      <c r="AI7" s="124">
        <v>0</v>
      </c>
      <c r="AJ7" s="124">
        <v>0</v>
      </c>
      <c r="AK7" s="124">
        <v>0</v>
      </c>
      <c r="AL7" s="124">
        <v>0</v>
      </c>
      <c r="AM7" s="124">
        <v>0</v>
      </c>
      <c r="AN7" s="124">
        <v>0</v>
      </c>
      <c r="AO7" s="124">
        <v>0</v>
      </c>
      <c r="AP7" s="124">
        <v>0</v>
      </c>
      <c r="AQ7" s="124">
        <v>0</v>
      </c>
      <c r="AR7" s="124">
        <v>0</v>
      </c>
      <c r="AS7" s="124">
        <v>0</v>
      </c>
      <c r="AT7" s="104">
        <v>398537539.19361001</v>
      </c>
      <c r="AU7" s="104">
        <v>3963357.4</v>
      </c>
      <c r="AV7" s="104">
        <v>2737229.96</v>
      </c>
      <c r="AW7" s="124">
        <v>0</v>
      </c>
      <c r="AX7" s="124">
        <v>0</v>
      </c>
      <c r="AY7" s="124">
        <v>0</v>
      </c>
      <c r="AZ7" s="104">
        <v>1226127.44</v>
      </c>
      <c r="BA7" s="124">
        <v>0</v>
      </c>
      <c r="BB7" s="124">
        <v>0</v>
      </c>
      <c r="BC7" s="124">
        <v>0</v>
      </c>
      <c r="BD7" s="124">
        <v>0</v>
      </c>
      <c r="BE7" s="124">
        <v>0</v>
      </c>
      <c r="BF7" s="124">
        <v>0</v>
      </c>
      <c r="BG7" s="124">
        <v>0</v>
      </c>
      <c r="BH7" s="124">
        <v>0</v>
      </c>
      <c r="BI7" s="124">
        <v>0</v>
      </c>
      <c r="BJ7" s="124">
        <v>0</v>
      </c>
      <c r="BK7" s="124">
        <v>0</v>
      </c>
      <c r="BL7" s="104">
        <v>3963357.4</v>
      </c>
      <c r="BM7" s="104">
        <v>394574181.79360998</v>
      </c>
      <c r="BN7" s="104" t="s">
        <v>86</v>
      </c>
      <c r="BO7" s="124">
        <v>5.5</v>
      </c>
      <c r="BP7" s="104" t="s">
        <v>86</v>
      </c>
      <c r="BQ7" s="104" t="s">
        <v>86</v>
      </c>
    </row>
    <row r="8" spans="1:69" ht="15.6" thickTop="1" thickBot="1" x14ac:dyDescent="0.35">
      <c r="A8" s="110" t="s">
        <v>135</v>
      </c>
      <c r="B8" s="113" t="s">
        <v>134</v>
      </c>
      <c r="C8" s="124">
        <v>2</v>
      </c>
      <c r="D8" s="124">
        <v>2017</v>
      </c>
      <c r="E8" s="124">
        <v>5.5</v>
      </c>
      <c r="F8" s="124">
        <v>0.89844999999999997</v>
      </c>
      <c r="G8" s="104">
        <v>2380562439.3400002</v>
      </c>
      <c r="H8" s="104">
        <v>91101.15</v>
      </c>
      <c r="I8" s="104">
        <v>91101.15</v>
      </c>
      <c r="J8" s="124">
        <v>0</v>
      </c>
      <c r="K8" s="124">
        <v>0</v>
      </c>
      <c r="L8" s="124">
        <v>0</v>
      </c>
      <c r="M8" s="104">
        <v>11286.97</v>
      </c>
      <c r="N8" s="104">
        <v>137323.25</v>
      </c>
      <c r="O8" s="104">
        <v>135215946.55434</v>
      </c>
      <c r="P8" s="104">
        <v>135215946.55434</v>
      </c>
      <c r="Q8" s="124">
        <v>0</v>
      </c>
      <c r="R8" s="124">
        <v>0</v>
      </c>
      <c r="S8" s="124">
        <v>0</v>
      </c>
      <c r="T8" s="124">
        <v>0</v>
      </c>
      <c r="U8" s="124">
        <v>0</v>
      </c>
      <c r="V8" s="124">
        <v>0</v>
      </c>
      <c r="W8" s="104">
        <v>261861868.32707</v>
      </c>
      <c r="X8" s="104">
        <v>261861868.32707</v>
      </c>
      <c r="Y8" s="124">
        <v>0</v>
      </c>
      <c r="Z8" s="124">
        <v>0</v>
      </c>
      <c r="AA8" s="124">
        <v>0</v>
      </c>
      <c r="AB8" s="124">
        <v>0</v>
      </c>
      <c r="AC8" s="124">
        <v>0</v>
      </c>
      <c r="AD8" s="124">
        <v>0</v>
      </c>
      <c r="AE8" s="104">
        <v>233829.38446999999</v>
      </c>
      <c r="AF8" s="104">
        <v>233829.38446999999</v>
      </c>
      <c r="AG8" s="124">
        <v>0</v>
      </c>
      <c r="AH8" s="124">
        <v>0</v>
      </c>
      <c r="AI8" s="124">
        <v>0</v>
      </c>
      <c r="AJ8" s="124">
        <v>0</v>
      </c>
      <c r="AK8" s="124">
        <v>0</v>
      </c>
      <c r="AL8" s="124">
        <v>0</v>
      </c>
      <c r="AM8" s="124">
        <v>0</v>
      </c>
      <c r="AN8" s="124">
        <v>0</v>
      </c>
      <c r="AO8" s="124">
        <v>0</v>
      </c>
      <c r="AP8" s="104">
        <v>174800.92</v>
      </c>
      <c r="AQ8" s="124">
        <v>0</v>
      </c>
      <c r="AR8" s="124">
        <v>0</v>
      </c>
      <c r="AS8" s="124">
        <v>0</v>
      </c>
      <c r="AT8" s="104">
        <v>397726156.55588001</v>
      </c>
      <c r="AU8" s="104">
        <v>3946070.52</v>
      </c>
      <c r="AV8" s="104">
        <v>2723081.03</v>
      </c>
      <c r="AW8" s="124">
        <v>0</v>
      </c>
      <c r="AX8" s="124">
        <v>0</v>
      </c>
      <c r="AY8" s="124">
        <v>0</v>
      </c>
      <c r="AZ8" s="104">
        <v>1222989.49</v>
      </c>
      <c r="BA8" s="124">
        <v>0</v>
      </c>
      <c r="BB8" s="104">
        <v>5023012.2242999999</v>
      </c>
      <c r="BC8" s="104">
        <v>5023012.22</v>
      </c>
      <c r="BD8" s="124">
        <v>0</v>
      </c>
      <c r="BE8" s="124">
        <v>0</v>
      </c>
      <c r="BF8" s="124">
        <v>0</v>
      </c>
      <c r="BG8" s="124">
        <v>0</v>
      </c>
      <c r="BH8" s="124">
        <v>0</v>
      </c>
      <c r="BI8" s="124">
        <v>0</v>
      </c>
      <c r="BJ8" s="124">
        <v>0</v>
      </c>
      <c r="BK8" s="124">
        <v>0</v>
      </c>
      <c r="BL8" s="104">
        <v>8969082.7443000004</v>
      </c>
      <c r="BM8" s="104">
        <v>388757073.81158</v>
      </c>
      <c r="BN8" s="104" t="s">
        <v>86</v>
      </c>
      <c r="BO8" s="124">
        <v>5.5</v>
      </c>
      <c r="BP8" s="104" t="s">
        <v>86</v>
      </c>
      <c r="BQ8" s="104" t="s">
        <v>86</v>
      </c>
    </row>
    <row r="9" spans="1:69" ht="15.6" thickTop="1" thickBot="1" x14ac:dyDescent="0.35">
      <c r="A9" s="110" t="s">
        <v>133</v>
      </c>
      <c r="B9" s="112">
        <v>42584.419041319445</v>
      </c>
      <c r="C9" s="124">
        <v>3</v>
      </c>
      <c r="D9" s="124">
        <v>2018</v>
      </c>
      <c r="E9" s="124">
        <v>5.5</v>
      </c>
      <c r="F9" s="124">
        <v>0.85160999999999998</v>
      </c>
      <c r="G9" s="104">
        <v>2374439913.1100001</v>
      </c>
      <c r="H9" s="104">
        <v>90744.59</v>
      </c>
      <c r="I9" s="104">
        <v>90744.59</v>
      </c>
      <c r="J9" s="124">
        <v>0</v>
      </c>
      <c r="K9" s="124">
        <v>0</v>
      </c>
      <c r="L9" s="124">
        <v>0</v>
      </c>
      <c r="M9" s="104">
        <v>11255.27</v>
      </c>
      <c r="N9" s="104">
        <v>136635.03</v>
      </c>
      <c r="O9" s="104">
        <v>282083461.67711997</v>
      </c>
      <c r="P9" s="104">
        <v>282083461.67711997</v>
      </c>
      <c r="Q9" s="124">
        <v>0</v>
      </c>
      <c r="R9" s="124">
        <v>0</v>
      </c>
      <c r="S9" s="124">
        <v>0</v>
      </c>
      <c r="T9" s="124">
        <v>0</v>
      </c>
      <c r="U9" s="124">
        <v>0</v>
      </c>
      <c r="V9" s="124">
        <v>0</v>
      </c>
      <c r="W9" s="104">
        <v>261188390.44178</v>
      </c>
      <c r="X9" s="104">
        <v>261188390.44178</v>
      </c>
      <c r="Y9" s="124">
        <v>0</v>
      </c>
      <c r="Z9" s="124">
        <v>0</v>
      </c>
      <c r="AA9" s="124">
        <v>0</v>
      </c>
      <c r="AB9" s="124">
        <v>0</v>
      </c>
      <c r="AC9" s="124">
        <v>0</v>
      </c>
      <c r="AD9" s="124">
        <v>0</v>
      </c>
      <c r="AE9" s="104">
        <v>311279.56192000001</v>
      </c>
      <c r="AF9" s="104">
        <v>311279.56192000001</v>
      </c>
      <c r="AG9" s="124">
        <v>0</v>
      </c>
      <c r="AH9" s="124">
        <v>0</v>
      </c>
      <c r="AI9" s="124">
        <v>0</v>
      </c>
      <c r="AJ9" s="104">
        <v>2550.0040100000001</v>
      </c>
      <c r="AK9" s="104">
        <v>2550.0040100000001</v>
      </c>
      <c r="AL9" s="124">
        <v>0</v>
      </c>
      <c r="AM9" s="124">
        <v>0</v>
      </c>
      <c r="AN9" s="124">
        <v>0</v>
      </c>
      <c r="AO9" s="124">
        <v>0</v>
      </c>
      <c r="AP9" s="104">
        <v>291870.21000000002</v>
      </c>
      <c r="AQ9" s="124">
        <v>0</v>
      </c>
      <c r="AR9" s="124">
        <v>0</v>
      </c>
      <c r="AS9" s="124">
        <v>0</v>
      </c>
      <c r="AT9" s="104">
        <v>544116186.78482997</v>
      </c>
      <c r="AU9" s="104">
        <v>3926294.1</v>
      </c>
      <c r="AV9" s="104">
        <v>2706668.57</v>
      </c>
      <c r="AW9" s="124">
        <v>0</v>
      </c>
      <c r="AX9" s="124">
        <v>0</v>
      </c>
      <c r="AY9" s="124">
        <v>0</v>
      </c>
      <c r="AZ9" s="104">
        <v>1219625.53</v>
      </c>
      <c r="BA9" s="124">
        <v>0</v>
      </c>
      <c r="BB9" s="104">
        <v>8387074.8807199998</v>
      </c>
      <c r="BC9" s="104">
        <v>8338240.6399999997</v>
      </c>
      <c r="BD9" s="124">
        <v>0</v>
      </c>
      <c r="BE9" s="124">
        <v>0</v>
      </c>
      <c r="BF9" s="124">
        <v>0</v>
      </c>
      <c r="BG9" s="124">
        <v>0</v>
      </c>
      <c r="BH9" s="104">
        <v>48834.23919</v>
      </c>
      <c r="BI9" s="124">
        <v>0</v>
      </c>
      <c r="BJ9" s="124">
        <v>0</v>
      </c>
      <c r="BK9" s="124">
        <v>0</v>
      </c>
      <c r="BL9" s="104">
        <v>12313368.98072</v>
      </c>
      <c r="BM9" s="104">
        <v>531802817.80410999</v>
      </c>
      <c r="BN9" s="104" t="s">
        <v>86</v>
      </c>
      <c r="BO9" s="124">
        <v>5.5</v>
      </c>
      <c r="BP9" s="104" t="s">
        <v>86</v>
      </c>
      <c r="BQ9" s="104" t="s">
        <v>86</v>
      </c>
    </row>
    <row r="10" spans="1:69" ht="15.6" thickTop="1" thickBot="1" x14ac:dyDescent="0.35">
      <c r="A10" s="110" t="s">
        <v>132</v>
      </c>
      <c r="B10" s="112">
        <v>42584.508989351853</v>
      </c>
      <c r="C10" s="124">
        <v>4</v>
      </c>
      <c r="D10" s="124">
        <v>2019</v>
      </c>
      <c r="E10" s="124">
        <v>5.5</v>
      </c>
      <c r="F10" s="124">
        <v>0.80722000000000005</v>
      </c>
      <c r="G10" s="104">
        <v>2359961105.6799998</v>
      </c>
      <c r="H10" s="104">
        <v>90294.39</v>
      </c>
      <c r="I10" s="104">
        <v>90294.39</v>
      </c>
      <c r="J10" s="124">
        <v>0</v>
      </c>
      <c r="K10" s="124">
        <v>0</v>
      </c>
      <c r="L10" s="124">
        <v>0</v>
      </c>
      <c r="M10" s="104">
        <v>11221.01</v>
      </c>
      <c r="N10" s="104">
        <v>135848.35999999999</v>
      </c>
      <c r="O10" s="104">
        <v>280363379.35455</v>
      </c>
      <c r="P10" s="104">
        <v>280363379.35455</v>
      </c>
      <c r="Q10" s="124">
        <v>0</v>
      </c>
      <c r="R10" s="124">
        <v>0</v>
      </c>
      <c r="S10" s="124">
        <v>0</v>
      </c>
      <c r="T10" s="124">
        <v>0</v>
      </c>
      <c r="U10" s="124">
        <v>0</v>
      </c>
      <c r="V10" s="124">
        <v>0</v>
      </c>
      <c r="W10" s="104">
        <v>259595721.62458</v>
      </c>
      <c r="X10" s="104">
        <v>259595721.62458</v>
      </c>
      <c r="Y10" s="124">
        <v>0</v>
      </c>
      <c r="Z10" s="124">
        <v>0</v>
      </c>
      <c r="AA10" s="124">
        <v>0</v>
      </c>
      <c r="AB10" s="124">
        <v>0</v>
      </c>
      <c r="AC10" s="124">
        <v>0</v>
      </c>
      <c r="AD10" s="124">
        <v>0</v>
      </c>
      <c r="AE10" s="104">
        <v>787190.50037999998</v>
      </c>
      <c r="AF10" s="104">
        <v>787190.50037999998</v>
      </c>
      <c r="AG10" s="124">
        <v>0</v>
      </c>
      <c r="AH10" s="124">
        <v>0</v>
      </c>
      <c r="AI10" s="124">
        <v>0</v>
      </c>
      <c r="AJ10" s="104">
        <v>5832.5352499999999</v>
      </c>
      <c r="AK10" s="104">
        <v>5832.5352499999999</v>
      </c>
      <c r="AL10" s="124">
        <v>0</v>
      </c>
      <c r="AM10" s="124">
        <v>0</v>
      </c>
      <c r="AN10" s="124">
        <v>0</v>
      </c>
      <c r="AO10" s="124">
        <v>0</v>
      </c>
      <c r="AP10" s="104">
        <v>679992.97</v>
      </c>
      <c r="AQ10" s="124">
        <v>0</v>
      </c>
      <c r="AR10" s="124">
        <v>0</v>
      </c>
      <c r="AS10" s="124">
        <v>0</v>
      </c>
      <c r="AT10" s="104">
        <v>541669480.74476004</v>
      </c>
      <c r="AU10" s="104">
        <v>3903688.37</v>
      </c>
      <c r="AV10" s="104">
        <v>2687680.5</v>
      </c>
      <c r="AW10" s="124">
        <v>0</v>
      </c>
      <c r="AX10" s="124">
        <v>0</v>
      </c>
      <c r="AY10" s="124">
        <v>0</v>
      </c>
      <c r="AZ10" s="104">
        <v>1216007.8700000001</v>
      </c>
      <c r="BA10" s="124">
        <v>0</v>
      </c>
      <c r="BB10" s="104">
        <v>19540027.935309999</v>
      </c>
      <c r="BC10" s="104">
        <v>19416912.579999998</v>
      </c>
      <c r="BD10" s="124">
        <v>0</v>
      </c>
      <c r="BE10" s="124">
        <v>0</v>
      </c>
      <c r="BF10" s="124">
        <v>0</v>
      </c>
      <c r="BG10" s="124">
        <v>0</v>
      </c>
      <c r="BH10" s="104">
        <v>123115.35374000001</v>
      </c>
      <c r="BI10" s="124">
        <v>0</v>
      </c>
      <c r="BJ10" s="124">
        <v>0</v>
      </c>
      <c r="BK10" s="124">
        <v>0</v>
      </c>
      <c r="BL10" s="104">
        <v>23443716.30531</v>
      </c>
      <c r="BM10" s="104">
        <v>518225764.43944001</v>
      </c>
      <c r="BN10" s="104" t="s">
        <v>86</v>
      </c>
      <c r="BO10" s="124">
        <v>5.5</v>
      </c>
      <c r="BP10" s="104" t="s">
        <v>86</v>
      </c>
      <c r="BQ10" s="104" t="s">
        <v>86</v>
      </c>
    </row>
    <row r="11" spans="1:69" ht="15.6" thickTop="1" thickBot="1" x14ac:dyDescent="0.35">
      <c r="A11" s="110" t="s">
        <v>131</v>
      </c>
      <c r="B11" s="111" t="s">
        <v>130</v>
      </c>
      <c r="C11" s="124">
        <v>5</v>
      </c>
      <c r="D11" s="124">
        <v>2020</v>
      </c>
      <c r="E11" s="124">
        <v>5.5</v>
      </c>
      <c r="F11" s="124">
        <v>0.76512999999999998</v>
      </c>
      <c r="G11" s="104">
        <v>2346484955.0799999</v>
      </c>
      <c r="H11" s="104">
        <v>89734.09</v>
      </c>
      <c r="I11" s="104">
        <v>89734.09</v>
      </c>
      <c r="J11" s="124">
        <v>0</v>
      </c>
      <c r="K11" s="124">
        <v>0</v>
      </c>
      <c r="L11" s="124">
        <v>0</v>
      </c>
      <c r="M11" s="104">
        <v>11184.17</v>
      </c>
      <c r="N11" s="104">
        <v>134950.95000000001</v>
      </c>
      <c r="O11" s="104">
        <v>278762412.66399002</v>
      </c>
      <c r="P11" s="104">
        <v>278762412.66399002</v>
      </c>
      <c r="Q11" s="124">
        <v>0</v>
      </c>
      <c r="R11" s="124">
        <v>0</v>
      </c>
      <c r="S11" s="124">
        <v>0</v>
      </c>
      <c r="T11" s="124">
        <v>0</v>
      </c>
      <c r="U11" s="124">
        <v>0</v>
      </c>
      <c r="V11" s="124">
        <v>0</v>
      </c>
      <c r="W11" s="104">
        <v>258113345.05925</v>
      </c>
      <c r="X11" s="104">
        <v>258113345.05925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04">
        <v>1103937.0201000001</v>
      </c>
      <c r="AF11" s="104">
        <v>1103937.0201000001</v>
      </c>
      <c r="AG11" s="124">
        <v>0</v>
      </c>
      <c r="AH11" s="124">
        <v>0</v>
      </c>
      <c r="AI11" s="124">
        <v>0</v>
      </c>
      <c r="AJ11" s="104">
        <v>13828.28262</v>
      </c>
      <c r="AK11" s="104">
        <v>13828.28262</v>
      </c>
      <c r="AL11" s="124">
        <v>0</v>
      </c>
      <c r="AM11" s="124">
        <v>0</v>
      </c>
      <c r="AN11" s="124">
        <v>0</v>
      </c>
      <c r="AO11" s="124">
        <v>0</v>
      </c>
      <c r="AP11" s="104">
        <v>1016108.48</v>
      </c>
      <c r="AQ11" s="124">
        <v>0</v>
      </c>
      <c r="AR11" s="124">
        <v>0</v>
      </c>
      <c r="AS11" s="124">
        <v>0</v>
      </c>
      <c r="AT11" s="104">
        <v>539245500.71596003</v>
      </c>
      <c r="AU11" s="104">
        <v>3877900.81</v>
      </c>
      <c r="AV11" s="104">
        <v>2665787.11</v>
      </c>
      <c r="AW11" s="124">
        <v>0</v>
      </c>
      <c r="AX11" s="124">
        <v>0</v>
      </c>
      <c r="AY11" s="124">
        <v>0</v>
      </c>
      <c r="AZ11" s="104">
        <v>1212113.7</v>
      </c>
      <c r="BA11" s="124">
        <v>0</v>
      </c>
      <c r="BB11" s="104">
        <v>29198519.441509999</v>
      </c>
      <c r="BC11" s="104">
        <v>28899246.43</v>
      </c>
      <c r="BD11" s="124">
        <v>0</v>
      </c>
      <c r="BE11" s="124">
        <v>0</v>
      </c>
      <c r="BF11" s="124">
        <v>0</v>
      </c>
      <c r="BG11" s="124">
        <v>0</v>
      </c>
      <c r="BH11" s="104">
        <v>299273.01241999998</v>
      </c>
      <c r="BI11" s="124">
        <v>0</v>
      </c>
      <c r="BJ11" s="124">
        <v>0</v>
      </c>
      <c r="BK11" s="124">
        <v>0</v>
      </c>
      <c r="BL11" s="104">
        <v>33076420.251510002</v>
      </c>
      <c r="BM11" s="104">
        <v>506169080.46445</v>
      </c>
      <c r="BN11" s="104" t="s">
        <v>86</v>
      </c>
      <c r="BO11" s="124">
        <v>5.5</v>
      </c>
      <c r="BP11" s="104" t="s">
        <v>86</v>
      </c>
      <c r="BQ11" s="104" t="s">
        <v>86</v>
      </c>
    </row>
    <row r="12" spans="1:69" ht="15.6" thickTop="1" thickBot="1" x14ac:dyDescent="0.35">
      <c r="A12" s="110" t="s">
        <v>129</v>
      </c>
      <c r="B12" s="111" t="s">
        <v>128</v>
      </c>
      <c r="C12" s="124">
        <v>6</v>
      </c>
      <c r="D12" s="124">
        <v>2021</v>
      </c>
      <c r="E12" s="124">
        <v>5.5</v>
      </c>
      <c r="F12" s="124">
        <v>0.72524999999999995</v>
      </c>
      <c r="G12" s="104">
        <v>2331093063.6999998</v>
      </c>
      <c r="H12" s="104">
        <v>89046.39</v>
      </c>
      <c r="I12" s="104">
        <v>89046.39</v>
      </c>
      <c r="J12" s="124">
        <v>0</v>
      </c>
      <c r="K12" s="124">
        <v>0</v>
      </c>
      <c r="L12" s="124">
        <v>0</v>
      </c>
      <c r="M12" s="104">
        <v>11144.74</v>
      </c>
      <c r="N12" s="104">
        <v>133930.07</v>
      </c>
      <c r="O12" s="104">
        <v>276933855.96705002</v>
      </c>
      <c r="P12" s="104">
        <v>276933855.96705002</v>
      </c>
      <c r="Q12" s="124">
        <v>0</v>
      </c>
      <c r="R12" s="124">
        <v>0</v>
      </c>
      <c r="S12" s="124">
        <v>0</v>
      </c>
      <c r="T12" s="124">
        <v>0</v>
      </c>
      <c r="U12" s="124">
        <v>0</v>
      </c>
      <c r="V12" s="124">
        <v>0</v>
      </c>
      <c r="W12" s="104">
        <v>256420237.00652999</v>
      </c>
      <c r="X12" s="104">
        <v>256420237.00652999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04">
        <v>1430124.6510000001</v>
      </c>
      <c r="AF12" s="104">
        <v>1430124.6510000001</v>
      </c>
      <c r="AG12" s="124">
        <v>0</v>
      </c>
      <c r="AH12" s="124">
        <v>0</v>
      </c>
      <c r="AI12" s="124">
        <v>0</v>
      </c>
      <c r="AJ12" s="104">
        <v>25762.93187</v>
      </c>
      <c r="AK12" s="104">
        <v>25762.93187</v>
      </c>
      <c r="AL12" s="124">
        <v>0</v>
      </c>
      <c r="AM12" s="124">
        <v>0</v>
      </c>
      <c r="AN12" s="124">
        <v>0</v>
      </c>
      <c r="AO12" s="124">
        <v>0</v>
      </c>
      <c r="AP12" s="104">
        <v>1398851.37</v>
      </c>
      <c r="AQ12" s="124">
        <v>0</v>
      </c>
      <c r="AR12" s="124">
        <v>0</v>
      </c>
      <c r="AS12" s="124">
        <v>0</v>
      </c>
      <c r="AT12" s="104">
        <v>536442953.12643999</v>
      </c>
      <c r="AU12" s="104">
        <v>3848565.26</v>
      </c>
      <c r="AV12" s="104">
        <v>2640649.11</v>
      </c>
      <c r="AW12" s="124">
        <v>0</v>
      </c>
      <c r="AX12" s="124">
        <v>0</v>
      </c>
      <c r="AY12" s="124">
        <v>0</v>
      </c>
      <c r="AZ12" s="104">
        <v>1207916.1499999999</v>
      </c>
      <c r="BA12" s="124">
        <v>0</v>
      </c>
      <c r="BB12" s="104">
        <v>40196878.3486</v>
      </c>
      <c r="BC12" s="104">
        <v>39620162.979999997</v>
      </c>
      <c r="BD12" s="124">
        <v>0</v>
      </c>
      <c r="BE12" s="124">
        <v>0</v>
      </c>
      <c r="BF12" s="124">
        <v>0</v>
      </c>
      <c r="BG12" s="124">
        <v>0</v>
      </c>
      <c r="BH12" s="104">
        <v>576715.37135999999</v>
      </c>
      <c r="BI12" s="124">
        <v>0</v>
      </c>
      <c r="BJ12" s="124">
        <v>0</v>
      </c>
      <c r="BK12" s="124">
        <v>0</v>
      </c>
      <c r="BL12" s="104">
        <v>44045443.608599998</v>
      </c>
      <c r="BM12" s="104">
        <v>492397509.51784998</v>
      </c>
      <c r="BN12" s="104" t="s">
        <v>86</v>
      </c>
      <c r="BO12" s="124">
        <v>5.5</v>
      </c>
      <c r="BP12" s="104" t="s">
        <v>86</v>
      </c>
      <c r="BQ12" s="104" t="s">
        <v>86</v>
      </c>
    </row>
    <row r="13" spans="1:69" ht="15.6" thickTop="1" thickBot="1" x14ac:dyDescent="0.35">
      <c r="A13" s="110" t="s">
        <v>127</v>
      </c>
      <c r="B13" s="109" t="s">
        <v>126</v>
      </c>
      <c r="C13" s="124">
        <v>7</v>
      </c>
      <c r="D13" s="124">
        <v>2022</v>
      </c>
      <c r="E13" s="124">
        <v>5.5</v>
      </c>
      <c r="F13" s="124">
        <v>0.68744000000000005</v>
      </c>
      <c r="G13" s="104">
        <v>2314741039.1100001</v>
      </c>
      <c r="H13" s="104">
        <v>88213.77</v>
      </c>
      <c r="I13" s="104">
        <v>88213.77</v>
      </c>
      <c r="J13" s="124">
        <v>0</v>
      </c>
      <c r="K13" s="124">
        <v>0</v>
      </c>
      <c r="L13" s="124">
        <v>0</v>
      </c>
      <c r="M13" s="104">
        <v>11102.72</v>
      </c>
      <c r="N13" s="104">
        <v>132773.09</v>
      </c>
      <c r="O13" s="104">
        <v>274991235.44635999</v>
      </c>
      <c r="P13" s="104">
        <v>274991235.44635999</v>
      </c>
      <c r="Q13" s="124">
        <v>0</v>
      </c>
      <c r="R13" s="124">
        <v>0</v>
      </c>
      <c r="S13" s="124">
        <v>0</v>
      </c>
      <c r="T13" s="124">
        <v>0</v>
      </c>
      <c r="U13" s="124">
        <v>0</v>
      </c>
      <c r="V13" s="124">
        <v>0</v>
      </c>
      <c r="W13" s="104">
        <v>254621514.30217999</v>
      </c>
      <c r="X13" s="104">
        <v>254621514.30217999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04">
        <v>1737737.98749</v>
      </c>
      <c r="AF13" s="104">
        <v>1737737.98749</v>
      </c>
      <c r="AG13" s="124">
        <v>0</v>
      </c>
      <c r="AH13" s="124">
        <v>0</v>
      </c>
      <c r="AI13" s="124">
        <v>0</v>
      </c>
      <c r="AJ13" s="104">
        <v>42038.258520000003</v>
      </c>
      <c r="AK13" s="104">
        <v>42038.258520000003</v>
      </c>
      <c r="AL13" s="124">
        <v>0</v>
      </c>
      <c r="AM13" s="124">
        <v>0</v>
      </c>
      <c r="AN13" s="124">
        <v>0</v>
      </c>
      <c r="AO13" s="124">
        <v>0</v>
      </c>
      <c r="AP13" s="104">
        <v>1792638.15</v>
      </c>
      <c r="AQ13" s="124">
        <v>0</v>
      </c>
      <c r="AR13" s="124">
        <v>0</v>
      </c>
      <c r="AS13" s="124">
        <v>0</v>
      </c>
      <c r="AT13" s="104">
        <v>533417253.72455001</v>
      </c>
      <c r="AU13" s="104">
        <v>3815318.59</v>
      </c>
      <c r="AV13" s="104">
        <v>2611935.19</v>
      </c>
      <c r="AW13" s="124">
        <v>0</v>
      </c>
      <c r="AX13" s="124">
        <v>0</v>
      </c>
      <c r="AY13" s="124">
        <v>0</v>
      </c>
      <c r="AZ13" s="104">
        <v>1203383.3999999999</v>
      </c>
      <c r="BA13" s="124">
        <v>0</v>
      </c>
      <c r="BB13" s="104">
        <v>51512590.407669999</v>
      </c>
      <c r="BC13" s="104">
        <v>50545948.719999999</v>
      </c>
      <c r="BD13" s="124">
        <v>0</v>
      </c>
      <c r="BE13" s="124">
        <v>0</v>
      </c>
      <c r="BF13" s="124">
        <v>0</v>
      </c>
      <c r="BG13" s="124">
        <v>0</v>
      </c>
      <c r="BH13" s="104">
        <v>966641.68452999997</v>
      </c>
      <c r="BI13" s="124">
        <v>0</v>
      </c>
      <c r="BJ13" s="124">
        <v>0</v>
      </c>
      <c r="BK13" s="124">
        <v>0</v>
      </c>
      <c r="BL13" s="104">
        <v>55327908.997670002</v>
      </c>
      <c r="BM13" s="104">
        <v>478089344.72688001</v>
      </c>
      <c r="BN13" s="104" t="s">
        <v>86</v>
      </c>
      <c r="BO13" s="124">
        <v>5.5</v>
      </c>
      <c r="BP13" s="104" t="s">
        <v>86</v>
      </c>
      <c r="BQ13" s="104" t="s">
        <v>86</v>
      </c>
    </row>
    <row r="14" spans="1:69" ht="15" thickTop="1" x14ac:dyDescent="0.3">
      <c r="A14" s="108"/>
      <c r="B14" s="107"/>
      <c r="C14" s="124">
        <v>8</v>
      </c>
      <c r="D14" s="124">
        <v>2023</v>
      </c>
      <c r="E14" s="124">
        <v>5.5</v>
      </c>
      <c r="F14" s="124">
        <v>0.65159999999999996</v>
      </c>
      <c r="G14" s="104">
        <v>2286467579.8099999</v>
      </c>
      <c r="H14" s="104">
        <v>87218.96</v>
      </c>
      <c r="I14" s="104">
        <v>87218.96</v>
      </c>
      <c r="J14" s="124">
        <v>0</v>
      </c>
      <c r="K14" s="124">
        <v>0</v>
      </c>
      <c r="L14" s="124">
        <v>0</v>
      </c>
      <c r="M14" s="104">
        <v>11057.99</v>
      </c>
      <c r="N14" s="104">
        <v>131467.69</v>
      </c>
      <c r="O14" s="104">
        <v>271632348.48123002</v>
      </c>
      <c r="P14" s="104">
        <v>271632348.48123002</v>
      </c>
      <c r="Q14" s="124">
        <v>0</v>
      </c>
      <c r="R14" s="124">
        <v>0</v>
      </c>
      <c r="S14" s="124">
        <v>0</v>
      </c>
      <c r="T14" s="124">
        <v>0</v>
      </c>
      <c r="U14" s="124">
        <v>0</v>
      </c>
      <c r="V14" s="124">
        <v>0</v>
      </c>
      <c r="W14" s="104">
        <v>251511433.77891001</v>
      </c>
      <c r="X14" s="104">
        <v>251511433.77891001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04">
        <v>2333481.7961800001</v>
      </c>
      <c r="AF14" s="104">
        <v>2333481.7961800001</v>
      </c>
      <c r="AG14" s="124">
        <v>0</v>
      </c>
      <c r="AH14" s="124">
        <v>0</v>
      </c>
      <c r="AI14" s="124">
        <v>0</v>
      </c>
      <c r="AJ14" s="104">
        <v>61828.075490000003</v>
      </c>
      <c r="AK14" s="104">
        <v>61828.075490000003</v>
      </c>
      <c r="AL14" s="124">
        <v>0</v>
      </c>
      <c r="AM14" s="124">
        <v>0</v>
      </c>
      <c r="AN14" s="124">
        <v>0</v>
      </c>
      <c r="AO14" s="124">
        <v>0</v>
      </c>
      <c r="AP14" s="104">
        <v>2576681.39</v>
      </c>
      <c r="AQ14" s="124">
        <v>0</v>
      </c>
      <c r="AR14" s="124">
        <v>0</v>
      </c>
      <c r="AS14" s="124">
        <v>0</v>
      </c>
      <c r="AT14" s="104">
        <v>528345518.16180003</v>
      </c>
      <c r="AU14" s="104">
        <v>3777807.22</v>
      </c>
      <c r="AV14" s="104">
        <v>2579329.15</v>
      </c>
      <c r="AW14" s="124">
        <v>0</v>
      </c>
      <c r="AX14" s="124">
        <v>0</v>
      </c>
      <c r="AY14" s="124">
        <v>0</v>
      </c>
      <c r="AZ14" s="104">
        <v>1198478.07</v>
      </c>
      <c r="BA14" s="124">
        <v>0</v>
      </c>
      <c r="BB14" s="104">
        <v>74042568.802169994</v>
      </c>
      <c r="BC14" s="104">
        <v>72575177.120000005</v>
      </c>
      <c r="BD14" s="124">
        <v>0</v>
      </c>
      <c r="BE14" s="124">
        <v>0</v>
      </c>
      <c r="BF14" s="124">
        <v>0</v>
      </c>
      <c r="BG14" s="124">
        <v>0</v>
      </c>
      <c r="BH14" s="104">
        <v>1467391.6784000001</v>
      </c>
      <c r="BI14" s="124">
        <v>0</v>
      </c>
      <c r="BJ14" s="124">
        <v>0</v>
      </c>
      <c r="BK14" s="124">
        <v>0</v>
      </c>
      <c r="BL14" s="104">
        <v>77820376.022170007</v>
      </c>
      <c r="BM14" s="104">
        <v>450525142.13963997</v>
      </c>
      <c r="BN14" s="104" t="s">
        <v>86</v>
      </c>
      <c r="BO14" s="124">
        <v>5.5</v>
      </c>
      <c r="BP14" s="104" t="s">
        <v>86</v>
      </c>
      <c r="BQ14" s="104" t="s">
        <v>86</v>
      </c>
    </row>
    <row r="15" spans="1:69" x14ac:dyDescent="0.3">
      <c r="B15" s="106"/>
      <c r="C15" s="124">
        <v>9</v>
      </c>
      <c r="D15" s="124">
        <v>2024</v>
      </c>
      <c r="E15" s="124">
        <v>5.5</v>
      </c>
      <c r="F15" s="124">
        <v>0.61763000000000001</v>
      </c>
      <c r="G15" s="104">
        <v>2259564142.3299999</v>
      </c>
      <c r="H15" s="104">
        <v>86045.54</v>
      </c>
      <c r="I15" s="104">
        <v>86045.54</v>
      </c>
      <c r="J15" s="124">
        <v>0</v>
      </c>
      <c r="K15" s="124">
        <v>0</v>
      </c>
      <c r="L15" s="124">
        <v>0</v>
      </c>
      <c r="M15" s="104">
        <v>11010.34</v>
      </c>
      <c r="N15" s="104">
        <v>130003.42</v>
      </c>
      <c r="O15" s="104">
        <v>268436220.10908997</v>
      </c>
      <c r="P15" s="104">
        <v>268436220.10908997</v>
      </c>
      <c r="Q15" s="124">
        <v>0</v>
      </c>
      <c r="R15" s="124">
        <v>0</v>
      </c>
      <c r="S15" s="124">
        <v>0</v>
      </c>
      <c r="T15" s="124">
        <v>0</v>
      </c>
      <c r="U15" s="124">
        <v>0</v>
      </c>
      <c r="V15" s="124">
        <v>0</v>
      </c>
      <c r="W15" s="104">
        <v>248552055.65656999</v>
      </c>
      <c r="X15" s="104">
        <v>248552055.65656999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04">
        <v>2967908.39286</v>
      </c>
      <c r="AF15" s="104">
        <v>2967908.39286</v>
      </c>
      <c r="AG15" s="124">
        <v>0</v>
      </c>
      <c r="AH15" s="124">
        <v>0</v>
      </c>
      <c r="AI15" s="124">
        <v>0</v>
      </c>
      <c r="AJ15" s="104">
        <v>88267.628960000002</v>
      </c>
      <c r="AK15" s="104">
        <v>88267.628960000002</v>
      </c>
      <c r="AL15" s="124">
        <v>0</v>
      </c>
      <c r="AM15" s="124">
        <v>0</v>
      </c>
      <c r="AN15" s="124">
        <v>0</v>
      </c>
      <c r="AO15" s="124">
        <v>0</v>
      </c>
      <c r="AP15" s="104">
        <v>3292038.57</v>
      </c>
      <c r="AQ15" s="124">
        <v>0</v>
      </c>
      <c r="AR15" s="124">
        <v>0</v>
      </c>
      <c r="AS15" s="124">
        <v>0</v>
      </c>
      <c r="AT15" s="104">
        <v>523563549.65746999</v>
      </c>
      <c r="AU15" s="104">
        <v>3735730.42</v>
      </c>
      <c r="AV15" s="104">
        <v>2542573.5499999998</v>
      </c>
      <c r="AW15" s="124">
        <v>0</v>
      </c>
      <c r="AX15" s="124">
        <v>0</v>
      </c>
      <c r="AY15" s="124">
        <v>0</v>
      </c>
      <c r="AZ15" s="104">
        <v>1193156.8700000001</v>
      </c>
      <c r="BA15" s="124">
        <v>0</v>
      </c>
      <c r="BB15" s="104">
        <v>94598809.606209993</v>
      </c>
      <c r="BC15" s="104">
        <v>92414987.459999993</v>
      </c>
      <c r="BD15" s="124">
        <v>0</v>
      </c>
      <c r="BE15" s="124">
        <v>0</v>
      </c>
      <c r="BF15" s="124">
        <v>0</v>
      </c>
      <c r="BG15" s="124">
        <v>0</v>
      </c>
      <c r="BH15" s="104">
        <v>2183822.1470699999</v>
      </c>
      <c r="BI15" s="124">
        <v>0</v>
      </c>
      <c r="BJ15" s="124">
        <v>0</v>
      </c>
      <c r="BK15" s="124">
        <v>0</v>
      </c>
      <c r="BL15" s="104">
        <v>98334540.026209995</v>
      </c>
      <c r="BM15" s="104">
        <v>425229009.63125998</v>
      </c>
      <c r="BN15" s="104" t="s">
        <v>86</v>
      </c>
      <c r="BO15" s="124">
        <v>5.5</v>
      </c>
      <c r="BP15" s="104" t="s">
        <v>86</v>
      </c>
      <c r="BQ15" s="104" t="s">
        <v>86</v>
      </c>
    </row>
    <row r="16" spans="1:69" x14ac:dyDescent="0.3">
      <c r="C16" s="124">
        <v>10</v>
      </c>
      <c r="D16" s="124">
        <v>2025</v>
      </c>
      <c r="E16" s="124">
        <v>5.5</v>
      </c>
      <c r="F16" s="124">
        <v>0.58543000000000001</v>
      </c>
      <c r="G16" s="104">
        <v>2224588467.27</v>
      </c>
      <c r="H16" s="104">
        <v>84678.73</v>
      </c>
      <c r="I16" s="104">
        <v>84678.73</v>
      </c>
      <c r="J16" s="124">
        <v>0</v>
      </c>
      <c r="K16" s="124">
        <v>0</v>
      </c>
      <c r="L16" s="124">
        <v>0</v>
      </c>
      <c r="M16" s="104">
        <v>10959.42</v>
      </c>
      <c r="N16" s="104">
        <v>128370.97</v>
      </c>
      <c r="O16" s="104">
        <v>264281109.91137001</v>
      </c>
      <c r="P16" s="104">
        <v>264281109.91137001</v>
      </c>
      <c r="Q16" s="124">
        <v>0</v>
      </c>
      <c r="R16" s="124">
        <v>0</v>
      </c>
      <c r="S16" s="124">
        <v>0</v>
      </c>
      <c r="T16" s="124">
        <v>0</v>
      </c>
      <c r="U16" s="124">
        <v>0</v>
      </c>
      <c r="V16" s="124">
        <v>0</v>
      </c>
      <c r="W16" s="104">
        <v>244704731.39941999</v>
      </c>
      <c r="X16" s="104">
        <v>244704731.39941999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04">
        <v>3737292.9902300001</v>
      </c>
      <c r="AF16" s="104">
        <v>3737292.9902300001</v>
      </c>
      <c r="AG16" s="124">
        <v>0</v>
      </c>
      <c r="AH16" s="124">
        <v>0</v>
      </c>
      <c r="AI16" s="124">
        <v>0</v>
      </c>
      <c r="AJ16" s="104">
        <v>121662.88696</v>
      </c>
      <c r="AK16" s="104">
        <v>121662.88696</v>
      </c>
      <c r="AL16" s="124">
        <v>0</v>
      </c>
      <c r="AM16" s="124">
        <v>0</v>
      </c>
      <c r="AN16" s="124">
        <v>0</v>
      </c>
      <c r="AO16" s="124">
        <v>0</v>
      </c>
      <c r="AP16" s="104">
        <v>4263917.07</v>
      </c>
      <c r="AQ16" s="124">
        <v>0</v>
      </c>
      <c r="AR16" s="124">
        <v>0</v>
      </c>
      <c r="AS16" s="124">
        <v>0</v>
      </c>
      <c r="AT16" s="104">
        <v>517332723.37797999</v>
      </c>
      <c r="AU16" s="104">
        <v>3688821.09</v>
      </c>
      <c r="AV16" s="104">
        <v>2501448.56</v>
      </c>
      <c r="AW16" s="124">
        <v>0</v>
      </c>
      <c r="AX16" s="124">
        <v>0</v>
      </c>
      <c r="AY16" s="124">
        <v>0</v>
      </c>
      <c r="AZ16" s="104">
        <v>1187372.53</v>
      </c>
      <c r="BA16" s="124">
        <v>0</v>
      </c>
      <c r="BB16" s="104">
        <v>122526352.60931</v>
      </c>
      <c r="BC16" s="104">
        <v>119417116.39</v>
      </c>
      <c r="BD16" s="124">
        <v>0</v>
      </c>
      <c r="BE16" s="124">
        <v>0</v>
      </c>
      <c r="BF16" s="124">
        <v>0</v>
      </c>
      <c r="BG16" s="124">
        <v>0</v>
      </c>
      <c r="BH16" s="104">
        <v>3109236.2184899999</v>
      </c>
      <c r="BI16" s="124">
        <v>0</v>
      </c>
      <c r="BJ16" s="124">
        <v>0</v>
      </c>
      <c r="BK16" s="124">
        <v>0</v>
      </c>
      <c r="BL16" s="104">
        <v>126215173.69931</v>
      </c>
      <c r="BM16" s="104">
        <v>391117549.67868</v>
      </c>
      <c r="BN16" s="104" t="s">
        <v>86</v>
      </c>
      <c r="BO16" s="124">
        <v>5.5</v>
      </c>
      <c r="BP16" s="104" t="s">
        <v>86</v>
      </c>
      <c r="BQ16" s="104" t="s">
        <v>86</v>
      </c>
    </row>
    <row r="17" spans="3:69" x14ac:dyDescent="0.3">
      <c r="C17" s="124">
        <v>11</v>
      </c>
      <c r="D17" s="124">
        <v>2026</v>
      </c>
      <c r="E17" s="124">
        <v>5.5</v>
      </c>
      <c r="F17" s="124">
        <v>0.55491000000000001</v>
      </c>
      <c r="G17" s="104">
        <v>2193806912.9699998</v>
      </c>
      <c r="H17" s="104">
        <v>83106.09</v>
      </c>
      <c r="I17" s="104">
        <v>83106.09</v>
      </c>
      <c r="J17" s="124">
        <v>0</v>
      </c>
      <c r="K17" s="124">
        <v>0</v>
      </c>
      <c r="L17" s="124">
        <v>0</v>
      </c>
      <c r="M17" s="104">
        <v>10904.8</v>
      </c>
      <c r="N17" s="104">
        <v>126563.67</v>
      </c>
      <c r="O17" s="104">
        <v>260624261.26054001</v>
      </c>
      <c r="P17" s="104">
        <v>260624261.26054001</v>
      </c>
      <c r="Q17" s="124">
        <v>0</v>
      </c>
      <c r="R17" s="124">
        <v>0</v>
      </c>
      <c r="S17" s="124">
        <v>0</v>
      </c>
      <c r="T17" s="124">
        <v>0</v>
      </c>
      <c r="U17" s="124">
        <v>0</v>
      </c>
      <c r="V17" s="124">
        <v>0</v>
      </c>
      <c r="W17" s="104">
        <v>241318760.42642999</v>
      </c>
      <c r="X17" s="104">
        <v>241318760.42642999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04">
        <v>4387956.9636700004</v>
      </c>
      <c r="AF17" s="104">
        <v>4387956.9636700004</v>
      </c>
      <c r="AG17" s="124">
        <v>0</v>
      </c>
      <c r="AH17" s="124">
        <v>0</v>
      </c>
      <c r="AI17" s="124">
        <v>0</v>
      </c>
      <c r="AJ17" s="104">
        <v>163720.69607000001</v>
      </c>
      <c r="AK17" s="104">
        <v>163720.69607000001</v>
      </c>
      <c r="AL17" s="124">
        <v>0</v>
      </c>
      <c r="AM17" s="124">
        <v>0</v>
      </c>
      <c r="AN17" s="124">
        <v>0</v>
      </c>
      <c r="AO17" s="124">
        <v>0</v>
      </c>
      <c r="AP17" s="104">
        <v>5066397.53</v>
      </c>
      <c r="AQ17" s="124">
        <v>0</v>
      </c>
      <c r="AR17" s="124">
        <v>0</v>
      </c>
      <c r="AS17" s="124">
        <v>0</v>
      </c>
      <c r="AT17" s="104">
        <v>511781671.43671</v>
      </c>
      <c r="AU17" s="104">
        <v>3636887.13</v>
      </c>
      <c r="AV17" s="104">
        <v>2455810.2599999998</v>
      </c>
      <c r="AW17" s="124">
        <v>0</v>
      </c>
      <c r="AX17" s="124">
        <v>0</v>
      </c>
      <c r="AY17" s="124">
        <v>0</v>
      </c>
      <c r="AZ17" s="104">
        <v>1181076.8700000001</v>
      </c>
      <c r="BA17" s="124">
        <v>0</v>
      </c>
      <c r="BB17" s="104">
        <v>145586135.96426001</v>
      </c>
      <c r="BC17" s="104">
        <v>141274266.86000001</v>
      </c>
      <c r="BD17" s="124">
        <v>0</v>
      </c>
      <c r="BE17" s="124">
        <v>0</v>
      </c>
      <c r="BF17" s="124">
        <v>0</v>
      </c>
      <c r="BG17" s="124">
        <v>0</v>
      </c>
      <c r="BH17" s="104">
        <v>4311869.1062799999</v>
      </c>
      <c r="BI17" s="124">
        <v>0</v>
      </c>
      <c r="BJ17" s="124">
        <v>0</v>
      </c>
      <c r="BK17" s="124">
        <v>0</v>
      </c>
      <c r="BL17" s="104">
        <v>149223023.09426001</v>
      </c>
      <c r="BM17" s="104">
        <v>362558648.34245002</v>
      </c>
      <c r="BN17" s="104" t="s">
        <v>86</v>
      </c>
      <c r="BO17" s="124">
        <v>5.5</v>
      </c>
      <c r="BP17" s="104" t="s">
        <v>86</v>
      </c>
      <c r="BQ17" s="104" t="s">
        <v>86</v>
      </c>
    </row>
    <row r="18" spans="3:69" x14ac:dyDescent="0.3">
      <c r="C18" s="124">
        <v>12</v>
      </c>
      <c r="D18" s="124">
        <v>2027</v>
      </c>
      <c r="E18" s="124">
        <v>5.5</v>
      </c>
      <c r="F18" s="124">
        <v>0.52598</v>
      </c>
      <c r="G18" s="104">
        <v>2162492611.8400002</v>
      </c>
      <c r="H18" s="104">
        <v>81318.080000000002</v>
      </c>
      <c r="I18" s="104">
        <v>81318.080000000002</v>
      </c>
      <c r="J18" s="124">
        <v>0</v>
      </c>
      <c r="K18" s="124">
        <v>0</v>
      </c>
      <c r="L18" s="124">
        <v>0</v>
      </c>
      <c r="M18" s="104">
        <v>10845.93</v>
      </c>
      <c r="N18" s="104">
        <v>124577.62</v>
      </c>
      <c r="O18" s="104">
        <v>256904122.287</v>
      </c>
      <c r="P18" s="104">
        <v>256904122.287</v>
      </c>
      <c r="Q18" s="124">
        <v>0</v>
      </c>
      <c r="R18" s="124">
        <v>0</v>
      </c>
      <c r="S18" s="124">
        <v>0</v>
      </c>
      <c r="T18" s="124">
        <v>0</v>
      </c>
      <c r="U18" s="124">
        <v>0</v>
      </c>
      <c r="V18" s="124">
        <v>0</v>
      </c>
      <c r="W18" s="104">
        <v>237874187.30278</v>
      </c>
      <c r="X18" s="104">
        <v>237874187.30278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04">
        <v>5040136.9457099997</v>
      </c>
      <c r="AF18" s="104">
        <v>5040136.9457099997</v>
      </c>
      <c r="AG18" s="124">
        <v>0</v>
      </c>
      <c r="AH18" s="124">
        <v>0</v>
      </c>
      <c r="AI18" s="124">
        <v>0</v>
      </c>
      <c r="AJ18" s="104">
        <v>213258.45697</v>
      </c>
      <c r="AK18" s="104">
        <v>213258.45697</v>
      </c>
      <c r="AL18" s="124">
        <v>0</v>
      </c>
      <c r="AM18" s="124">
        <v>0</v>
      </c>
      <c r="AN18" s="124">
        <v>0</v>
      </c>
      <c r="AO18" s="124">
        <v>0</v>
      </c>
      <c r="AP18" s="104">
        <v>5857395.8600000003</v>
      </c>
      <c r="AQ18" s="124">
        <v>0</v>
      </c>
      <c r="AR18" s="124">
        <v>0</v>
      </c>
      <c r="AS18" s="124">
        <v>0</v>
      </c>
      <c r="AT18" s="104">
        <v>506105842.48245001</v>
      </c>
      <c r="AU18" s="104">
        <v>3579816.72</v>
      </c>
      <c r="AV18" s="104">
        <v>2405594.5299999998</v>
      </c>
      <c r="AW18" s="124">
        <v>0</v>
      </c>
      <c r="AX18" s="124">
        <v>0</v>
      </c>
      <c r="AY18" s="124">
        <v>0</v>
      </c>
      <c r="AZ18" s="104">
        <v>1174222.19</v>
      </c>
      <c r="BA18" s="124">
        <v>0</v>
      </c>
      <c r="BB18" s="104">
        <v>168315972.90726</v>
      </c>
      <c r="BC18" s="104">
        <v>162572800.19999999</v>
      </c>
      <c r="BD18" s="124">
        <v>0</v>
      </c>
      <c r="BE18" s="124">
        <v>0</v>
      </c>
      <c r="BF18" s="124">
        <v>0</v>
      </c>
      <c r="BG18" s="124">
        <v>0</v>
      </c>
      <c r="BH18" s="104">
        <v>5743172.7043300001</v>
      </c>
      <c r="BI18" s="124">
        <v>0</v>
      </c>
      <c r="BJ18" s="124">
        <v>0</v>
      </c>
      <c r="BK18" s="124">
        <v>0</v>
      </c>
      <c r="BL18" s="104">
        <v>171895789.62726</v>
      </c>
      <c r="BM18" s="104">
        <v>334210052.85518998</v>
      </c>
      <c r="BN18" s="104" t="s">
        <v>86</v>
      </c>
      <c r="BO18" s="124">
        <v>5.5</v>
      </c>
      <c r="BP18" s="104" t="s">
        <v>86</v>
      </c>
      <c r="BQ18" s="104" t="s">
        <v>86</v>
      </c>
    </row>
    <row r="19" spans="3:69" x14ac:dyDescent="0.3">
      <c r="C19" s="124">
        <v>13</v>
      </c>
      <c r="D19" s="124">
        <v>2028</v>
      </c>
      <c r="E19" s="124">
        <v>5.5</v>
      </c>
      <c r="F19" s="124">
        <v>0.49856</v>
      </c>
      <c r="G19" s="104">
        <v>2124597526.1900001</v>
      </c>
      <c r="H19" s="104">
        <v>79309.09</v>
      </c>
      <c r="I19" s="104">
        <v>79309.09</v>
      </c>
      <c r="J19" s="124">
        <v>0</v>
      </c>
      <c r="K19" s="124">
        <v>0</v>
      </c>
      <c r="L19" s="124">
        <v>0</v>
      </c>
      <c r="M19" s="104">
        <v>10782.18</v>
      </c>
      <c r="N19" s="104">
        <v>122412.2</v>
      </c>
      <c r="O19" s="104">
        <v>252402186.11148</v>
      </c>
      <c r="P19" s="104">
        <v>252402186.11148</v>
      </c>
      <c r="Q19" s="124">
        <v>0</v>
      </c>
      <c r="R19" s="124">
        <v>0</v>
      </c>
      <c r="S19" s="124">
        <v>0</v>
      </c>
      <c r="T19" s="124">
        <v>0</v>
      </c>
      <c r="U19" s="124">
        <v>0</v>
      </c>
      <c r="V19" s="124">
        <v>0</v>
      </c>
      <c r="W19" s="104">
        <v>233705727.88100001</v>
      </c>
      <c r="X19" s="104">
        <v>233705727.88100001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04">
        <v>5931313.2468800005</v>
      </c>
      <c r="AF19" s="104">
        <v>5931313.2468800005</v>
      </c>
      <c r="AG19" s="124">
        <v>0</v>
      </c>
      <c r="AH19" s="124">
        <v>0</v>
      </c>
      <c r="AI19" s="124">
        <v>0</v>
      </c>
      <c r="AJ19" s="104">
        <v>270823.42947999999</v>
      </c>
      <c r="AK19" s="104">
        <v>270823.42947999999</v>
      </c>
      <c r="AL19" s="124">
        <v>0</v>
      </c>
      <c r="AM19" s="124">
        <v>0</v>
      </c>
      <c r="AN19" s="124">
        <v>0</v>
      </c>
      <c r="AO19" s="124">
        <v>0</v>
      </c>
      <c r="AP19" s="104">
        <v>6845160.6200000001</v>
      </c>
      <c r="AQ19" s="124">
        <v>0</v>
      </c>
      <c r="AR19" s="124">
        <v>0</v>
      </c>
      <c r="AS19" s="124">
        <v>0</v>
      </c>
      <c r="AT19" s="104">
        <v>499367714.75884998</v>
      </c>
      <c r="AU19" s="104">
        <v>3517591.87</v>
      </c>
      <c r="AV19" s="104">
        <v>2350831.41</v>
      </c>
      <c r="AW19" s="124">
        <v>0</v>
      </c>
      <c r="AX19" s="124">
        <v>0</v>
      </c>
      <c r="AY19" s="124">
        <v>0</v>
      </c>
      <c r="AZ19" s="104">
        <v>1166760.46</v>
      </c>
      <c r="BA19" s="124">
        <v>0</v>
      </c>
      <c r="BB19" s="104">
        <v>196700017.80856001</v>
      </c>
      <c r="BC19" s="104">
        <v>189281991.28999999</v>
      </c>
      <c r="BD19" s="124">
        <v>0</v>
      </c>
      <c r="BE19" s="124">
        <v>0</v>
      </c>
      <c r="BF19" s="124">
        <v>0</v>
      </c>
      <c r="BG19" s="124">
        <v>0</v>
      </c>
      <c r="BH19" s="104">
        <v>7418026.5148099996</v>
      </c>
      <c r="BI19" s="124">
        <v>0</v>
      </c>
      <c r="BJ19" s="124">
        <v>0</v>
      </c>
      <c r="BK19" s="124">
        <v>0</v>
      </c>
      <c r="BL19" s="104">
        <v>200217609.67855999</v>
      </c>
      <c r="BM19" s="104">
        <v>299150105.08029002</v>
      </c>
      <c r="BN19" s="104" t="s">
        <v>86</v>
      </c>
      <c r="BO19" s="124">
        <v>5.5</v>
      </c>
      <c r="BP19" s="104" t="s">
        <v>86</v>
      </c>
      <c r="BQ19" s="104" t="s">
        <v>86</v>
      </c>
    </row>
    <row r="20" spans="3:69" x14ac:dyDescent="0.3">
      <c r="C20" s="124">
        <v>14</v>
      </c>
      <c r="D20" s="124">
        <v>2029</v>
      </c>
      <c r="E20" s="124">
        <v>5.5</v>
      </c>
      <c r="F20" s="124">
        <v>0.47256999999999999</v>
      </c>
      <c r="G20" s="104">
        <v>2080483117.95</v>
      </c>
      <c r="H20" s="104">
        <v>77078.539999999994</v>
      </c>
      <c r="I20" s="104">
        <v>77078.539999999994</v>
      </c>
      <c r="J20" s="124">
        <v>0</v>
      </c>
      <c r="K20" s="124">
        <v>0</v>
      </c>
      <c r="L20" s="124">
        <v>0</v>
      </c>
      <c r="M20" s="104">
        <v>10712.85</v>
      </c>
      <c r="N20" s="104">
        <v>120070.7</v>
      </c>
      <c r="O20" s="104">
        <v>247161394.41249001</v>
      </c>
      <c r="P20" s="104">
        <v>247161394.41249001</v>
      </c>
      <c r="Q20" s="124">
        <v>0</v>
      </c>
      <c r="R20" s="124">
        <v>0</v>
      </c>
      <c r="S20" s="124">
        <v>0</v>
      </c>
      <c r="T20" s="124">
        <v>0</v>
      </c>
      <c r="U20" s="124">
        <v>0</v>
      </c>
      <c r="V20" s="124">
        <v>0</v>
      </c>
      <c r="W20" s="104">
        <v>228853142.97453001</v>
      </c>
      <c r="X20" s="104">
        <v>228853142.97453001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04">
        <v>6928347.7413299996</v>
      </c>
      <c r="AF20" s="104">
        <v>6928347.7413299996</v>
      </c>
      <c r="AG20" s="124">
        <v>0</v>
      </c>
      <c r="AH20" s="124">
        <v>0</v>
      </c>
      <c r="AI20" s="124">
        <v>0</v>
      </c>
      <c r="AJ20" s="104">
        <v>338716.13728999998</v>
      </c>
      <c r="AK20" s="104">
        <v>338716.13728999998</v>
      </c>
      <c r="AL20" s="124">
        <v>0</v>
      </c>
      <c r="AM20" s="124">
        <v>0</v>
      </c>
      <c r="AN20" s="124">
        <v>0</v>
      </c>
      <c r="AO20" s="124">
        <v>0</v>
      </c>
      <c r="AP20" s="104">
        <v>8016972.3300000001</v>
      </c>
      <c r="AQ20" s="124">
        <v>0</v>
      </c>
      <c r="AR20" s="124">
        <v>0</v>
      </c>
      <c r="AS20" s="124">
        <v>0</v>
      </c>
      <c r="AT20" s="104">
        <v>491506435.68562001</v>
      </c>
      <c r="AU20" s="104">
        <v>3450307.53</v>
      </c>
      <c r="AV20" s="104">
        <v>2291659.9500000002</v>
      </c>
      <c r="AW20" s="124">
        <v>0</v>
      </c>
      <c r="AX20" s="124">
        <v>0</v>
      </c>
      <c r="AY20" s="124">
        <v>0</v>
      </c>
      <c r="AZ20" s="104">
        <v>1158647.58</v>
      </c>
      <c r="BA20" s="124">
        <v>0</v>
      </c>
      <c r="BB20" s="104">
        <v>230372768.24704999</v>
      </c>
      <c r="BC20" s="104">
        <v>220984598.22</v>
      </c>
      <c r="BD20" s="124">
        <v>0</v>
      </c>
      <c r="BE20" s="124">
        <v>0</v>
      </c>
      <c r="BF20" s="124">
        <v>0</v>
      </c>
      <c r="BG20" s="124">
        <v>0</v>
      </c>
      <c r="BH20" s="104">
        <v>9388170.0292700008</v>
      </c>
      <c r="BI20" s="124">
        <v>0</v>
      </c>
      <c r="BJ20" s="124">
        <v>0</v>
      </c>
      <c r="BK20" s="124">
        <v>0</v>
      </c>
      <c r="BL20" s="104">
        <v>233823075.77704999</v>
      </c>
      <c r="BM20" s="104">
        <v>257683359.90856999</v>
      </c>
      <c r="BN20" s="104" t="s">
        <v>86</v>
      </c>
      <c r="BO20" s="124">
        <v>5.5</v>
      </c>
      <c r="BP20" s="104" t="s">
        <v>86</v>
      </c>
      <c r="BQ20" s="104" t="s">
        <v>86</v>
      </c>
    </row>
    <row r="21" spans="3:69" x14ac:dyDescent="0.3">
      <c r="C21" s="124">
        <v>15</v>
      </c>
      <c r="D21" s="124">
        <v>2030</v>
      </c>
      <c r="E21" s="124">
        <v>5.5</v>
      </c>
      <c r="F21" s="124">
        <v>0.44792999999999999</v>
      </c>
      <c r="G21" s="104">
        <v>2029709999.8900001</v>
      </c>
      <c r="H21" s="104">
        <v>74631.820000000007</v>
      </c>
      <c r="I21" s="104">
        <v>74631.820000000007</v>
      </c>
      <c r="J21" s="124">
        <v>0</v>
      </c>
      <c r="K21" s="124">
        <v>0</v>
      </c>
      <c r="L21" s="124">
        <v>0</v>
      </c>
      <c r="M21" s="104">
        <v>10637.15</v>
      </c>
      <c r="N21" s="104">
        <v>117560.7</v>
      </c>
      <c r="O21" s="104">
        <v>241129547.98640001</v>
      </c>
      <c r="P21" s="104">
        <v>241129547.98640001</v>
      </c>
      <c r="Q21" s="124">
        <v>0</v>
      </c>
      <c r="R21" s="124">
        <v>0</v>
      </c>
      <c r="S21" s="124">
        <v>0</v>
      </c>
      <c r="T21" s="124">
        <v>0</v>
      </c>
      <c r="U21" s="124">
        <v>0</v>
      </c>
      <c r="V21" s="124">
        <v>0</v>
      </c>
      <c r="W21" s="104">
        <v>223268099.98741001</v>
      </c>
      <c r="X21" s="104">
        <v>223268099.98741001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04">
        <v>8179014.9384899996</v>
      </c>
      <c r="AF21" s="104">
        <v>8179014.9384899996</v>
      </c>
      <c r="AG21" s="124">
        <v>0</v>
      </c>
      <c r="AH21" s="124">
        <v>0</v>
      </c>
      <c r="AI21" s="124">
        <v>0</v>
      </c>
      <c r="AJ21" s="104">
        <v>418041.41719000001</v>
      </c>
      <c r="AK21" s="104">
        <v>418041.41719000001</v>
      </c>
      <c r="AL21" s="124">
        <v>0</v>
      </c>
      <c r="AM21" s="124">
        <v>0</v>
      </c>
      <c r="AN21" s="124">
        <v>0</v>
      </c>
      <c r="AO21" s="124">
        <v>0</v>
      </c>
      <c r="AP21" s="104">
        <v>9387394.9700000007</v>
      </c>
      <c r="AQ21" s="124">
        <v>0</v>
      </c>
      <c r="AR21" s="124">
        <v>0</v>
      </c>
      <c r="AS21" s="124">
        <v>0</v>
      </c>
      <c r="AT21" s="104">
        <v>482584928.96948999</v>
      </c>
      <c r="AU21" s="104">
        <v>3378181.07</v>
      </c>
      <c r="AV21" s="104">
        <v>2228338.2400000002</v>
      </c>
      <c r="AW21" s="124">
        <v>0</v>
      </c>
      <c r="AX21" s="124">
        <v>0</v>
      </c>
      <c r="AY21" s="124">
        <v>0</v>
      </c>
      <c r="AZ21" s="104">
        <v>1149842.83</v>
      </c>
      <c r="BA21" s="124">
        <v>0</v>
      </c>
      <c r="BB21" s="104">
        <v>269752728.96166003</v>
      </c>
      <c r="BC21" s="104">
        <v>258056704.86000001</v>
      </c>
      <c r="BD21" s="124">
        <v>0</v>
      </c>
      <c r="BE21" s="124">
        <v>0</v>
      </c>
      <c r="BF21" s="124">
        <v>0</v>
      </c>
      <c r="BG21" s="124">
        <v>0</v>
      </c>
      <c r="BH21" s="104">
        <v>11696024.09953</v>
      </c>
      <c r="BI21" s="124">
        <v>0</v>
      </c>
      <c r="BJ21" s="124">
        <v>0</v>
      </c>
      <c r="BK21" s="124">
        <v>0</v>
      </c>
      <c r="BL21" s="104">
        <v>273130910.03166002</v>
      </c>
      <c r="BM21" s="104">
        <v>209454018.93783</v>
      </c>
      <c r="BN21" s="104" t="s">
        <v>86</v>
      </c>
      <c r="BO21" s="124">
        <v>5.5</v>
      </c>
      <c r="BP21" s="104" t="s">
        <v>86</v>
      </c>
      <c r="BQ21" s="104" t="s">
        <v>86</v>
      </c>
    </row>
    <row r="22" spans="3:69" x14ac:dyDescent="0.3">
      <c r="C22" s="124">
        <v>16</v>
      </c>
      <c r="D22" s="124">
        <v>2031</v>
      </c>
      <c r="E22" s="124">
        <v>5.5</v>
      </c>
      <c r="F22" s="124">
        <v>0.42458000000000001</v>
      </c>
      <c r="G22" s="104">
        <v>1976011048.76</v>
      </c>
      <c r="H22" s="104">
        <v>71981.2</v>
      </c>
      <c r="I22" s="104">
        <v>71981.2</v>
      </c>
      <c r="J22" s="124">
        <v>0</v>
      </c>
      <c r="K22" s="124">
        <v>0</v>
      </c>
      <c r="L22" s="124">
        <v>0</v>
      </c>
      <c r="M22" s="104">
        <v>10554.26</v>
      </c>
      <c r="N22" s="104">
        <v>114892.32</v>
      </c>
      <c r="O22" s="104">
        <v>234750112.59308001</v>
      </c>
      <c r="P22" s="104">
        <v>234750112.59308001</v>
      </c>
      <c r="Q22" s="124">
        <v>0</v>
      </c>
      <c r="R22" s="124">
        <v>0</v>
      </c>
      <c r="S22" s="124">
        <v>0</v>
      </c>
      <c r="T22" s="124">
        <v>0</v>
      </c>
      <c r="U22" s="124">
        <v>0</v>
      </c>
      <c r="V22" s="124">
        <v>0</v>
      </c>
      <c r="W22" s="104">
        <v>217361215.36396</v>
      </c>
      <c r="X22" s="104">
        <v>217361215.36396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04">
        <v>9446393.1621100008</v>
      </c>
      <c r="AF22" s="104">
        <v>9446393.1621100008</v>
      </c>
      <c r="AG22" s="124">
        <v>0</v>
      </c>
      <c r="AH22" s="124">
        <v>0</v>
      </c>
      <c r="AI22" s="124">
        <v>0</v>
      </c>
      <c r="AJ22" s="104">
        <v>511430.25078</v>
      </c>
      <c r="AK22" s="104">
        <v>511430.25078</v>
      </c>
      <c r="AL22" s="124">
        <v>0</v>
      </c>
      <c r="AM22" s="124">
        <v>0</v>
      </c>
      <c r="AN22" s="124">
        <v>0</v>
      </c>
      <c r="AO22" s="124">
        <v>0</v>
      </c>
      <c r="AP22" s="104">
        <v>10827587.83</v>
      </c>
      <c r="AQ22" s="124">
        <v>0</v>
      </c>
      <c r="AR22" s="124">
        <v>0</v>
      </c>
      <c r="AS22" s="124">
        <v>0</v>
      </c>
      <c r="AT22" s="104">
        <v>473094166.97992998</v>
      </c>
      <c r="AU22" s="104">
        <v>3301503.52</v>
      </c>
      <c r="AV22" s="104">
        <v>2161197.5299999998</v>
      </c>
      <c r="AW22" s="124">
        <v>0</v>
      </c>
      <c r="AX22" s="124">
        <v>0</v>
      </c>
      <c r="AY22" s="124">
        <v>0</v>
      </c>
      <c r="AZ22" s="104">
        <v>1140305.99</v>
      </c>
      <c r="BA22" s="124">
        <v>0</v>
      </c>
      <c r="BB22" s="104">
        <v>311137581.35975999</v>
      </c>
      <c r="BC22" s="104">
        <v>296732283.94</v>
      </c>
      <c r="BD22" s="124">
        <v>0</v>
      </c>
      <c r="BE22" s="124">
        <v>0</v>
      </c>
      <c r="BF22" s="124">
        <v>0</v>
      </c>
      <c r="BG22" s="124">
        <v>0</v>
      </c>
      <c r="BH22" s="104">
        <v>14405297.420150001</v>
      </c>
      <c r="BI22" s="124">
        <v>0</v>
      </c>
      <c r="BJ22" s="124">
        <v>0</v>
      </c>
      <c r="BK22" s="124">
        <v>0</v>
      </c>
      <c r="BL22" s="104">
        <v>314439084.87976003</v>
      </c>
      <c r="BM22" s="104">
        <v>158655082.10016999</v>
      </c>
      <c r="BN22" s="104" t="s">
        <v>86</v>
      </c>
      <c r="BO22" s="124">
        <v>5.5</v>
      </c>
      <c r="BP22" s="104" t="s">
        <v>86</v>
      </c>
      <c r="BQ22" s="104" t="s">
        <v>86</v>
      </c>
    </row>
    <row r="23" spans="3:69" x14ac:dyDescent="0.3">
      <c r="C23" s="124">
        <v>17</v>
      </c>
      <c r="D23" s="124">
        <v>2032</v>
      </c>
      <c r="E23" s="124">
        <v>5.5</v>
      </c>
      <c r="F23" s="124">
        <v>0.40244999999999997</v>
      </c>
      <c r="G23" s="104">
        <v>1911456627.52</v>
      </c>
      <c r="H23" s="104">
        <v>69146.7</v>
      </c>
      <c r="I23" s="104">
        <v>69146.7</v>
      </c>
      <c r="J23" s="124">
        <v>0</v>
      </c>
      <c r="K23" s="124">
        <v>0</v>
      </c>
      <c r="L23" s="124">
        <v>0</v>
      </c>
      <c r="M23" s="104">
        <v>10463.32</v>
      </c>
      <c r="N23" s="104">
        <v>112084.44</v>
      </c>
      <c r="O23" s="104">
        <v>227081047.34907001</v>
      </c>
      <c r="P23" s="104">
        <v>227081047.34907001</v>
      </c>
      <c r="Q23" s="124">
        <v>0</v>
      </c>
      <c r="R23" s="124">
        <v>0</v>
      </c>
      <c r="S23" s="124">
        <v>0</v>
      </c>
      <c r="T23" s="124">
        <v>0</v>
      </c>
      <c r="U23" s="124">
        <v>0</v>
      </c>
      <c r="V23" s="124">
        <v>0</v>
      </c>
      <c r="W23" s="104">
        <v>210260229.02691999</v>
      </c>
      <c r="X23" s="104">
        <v>210260229.02691999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04">
        <v>11134505.707699999</v>
      </c>
      <c r="AF23" s="104">
        <v>11134505.707699999</v>
      </c>
      <c r="AG23" s="124">
        <v>0</v>
      </c>
      <c r="AH23" s="124">
        <v>0</v>
      </c>
      <c r="AI23" s="124">
        <v>0</v>
      </c>
      <c r="AJ23" s="104">
        <v>619237.34378</v>
      </c>
      <c r="AK23" s="104">
        <v>619237.34378</v>
      </c>
      <c r="AL23" s="124">
        <v>0</v>
      </c>
      <c r="AM23" s="124">
        <v>0</v>
      </c>
      <c r="AN23" s="124">
        <v>0</v>
      </c>
      <c r="AO23" s="124">
        <v>0</v>
      </c>
      <c r="AP23" s="104">
        <v>12612451.23</v>
      </c>
      <c r="AQ23" s="124">
        <v>0</v>
      </c>
      <c r="AR23" s="124">
        <v>0</v>
      </c>
      <c r="AS23" s="124">
        <v>0</v>
      </c>
      <c r="AT23" s="104">
        <v>461899165.11747003</v>
      </c>
      <c r="AU23" s="104">
        <v>3220817.11</v>
      </c>
      <c r="AV23" s="104">
        <v>2090819.41</v>
      </c>
      <c r="AW23" s="124">
        <v>0</v>
      </c>
      <c r="AX23" s="124">
        <v>0</v>
      </c>
      <c r="AY23" s="124">
        <v>0</v>
      </c>
      <c r="AZ23" s="104">
        <v>1129997.7</v>
      </c>
      <c r="BA23" s="124">
        <v>0</v>
      </c>
      <c r="BB23" s="104">
        <v>362426759.69211</v>
      </c>
      <c r="BC23" s="104">
        <v>344887367.69999999</v>
      </c>
      <c r="BD23" s="124">
        <v>0</v>
      </c>
      <c r="BE23" s="124">
        <v>0</v>
      </c>
      <c r="BF23" s="124">
        <v>0</v>
      </c>
      <c r="BG23" s="124">
        <v>0</v>
      </c>
      <c r="BH23" s="104">
        <v>17539391.99628</v>
      </c>
      <c r="BI23" s="124">
        <v>0</v>
      </c>
      <c r="BJ23" s="124">
        <v>0</v>
      </c>
      <c r="BK23" s="124">
        <v>0</v>
      </c>
      <c r="BL23" s="104">
        <v>365647576.80211002</v>
      </c>
      <c r="BM23" s="104">
        <v>96251588.315359995</v>
      </c>
      <c r="BN23" s="104" t="s">
        <v>86</v>
      </c>
      <c r="BO23" s="124">
        <v>5.5</v>
      </c>
      <c r="BP23" s="104" t="s">
        <v>86</v>
      </c>
      <c r="BQ23" s="104" t="s">
        <v>86</v>
      </c>
    </row>
    <row r="24" spans="3:69" x14ac:dyDescent="0.3">
      <c r="C24" s="124">
        <v>18</v>
      </c>
      <c r="D24" s="124">
        <v>2033</v>
      </c>
      <c r="E24" s="124">
        <v>5.5</v>
      </c>
      <c r="F24" s="124">
        <v>0.38146999999999998</v>
      </c>
      <c r="G24" s="104">
        <v>1840379345.8199999</v>
      </c>
      <c r="H24" s="104">
        <v>66155.929999999993</v>
      </c>
      <c r="I24" s="104">
        <v>66155.929999999993</v>
      </c>
      <c r="J24" s="124">
        <v>0</v>
      </c>
      <c r="K24" s="124">
        <v>0</v>
      </c>
      <c r="L24" s="124">
        <v>0</v>
      </c>
      <c r="M24" s="104">
        <v>10363.6</v>
      </c>
      <c r="N24" s="104">
        <v>109097.1</v>
      </c>
      <c r="O24" s="104">
        <v>218637066.28305</v>
      </c>
      <c r="P24" s="104">
        <v>218637066.28305</v>
      </c>
      <c r="Q24" s="124">
        <v>0</v>
      </c>
      <c r="R24" s="124">
        <v>0</v>
      </c>
      <c r="S24" s="124">
        <v>0</v>
      </c>
      <c r="T24" s="124">
        <v>0</v>
      </c>
      <c r="U24" s="124">
        <v>0</v>
      </c>
      <c r="V24" s="124">
        <v>0</v>
      </c>
      <c r="W24" s="104">
        <v>202441728.03986001</v>
      </c>
      <c r="X24" s="104">
        <v>202441728.03986001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04">
        <v>13030491.025590001</v>
      </c>
      <c r="AF24" s="104">
        <v>13030491.025590001</v>
      </c>
      <c r="AG24" s="124">
        <v>0</v>
      </c>
      <c r="AH24" s="124">
        <v>0</v>
      </c>
      <c r="AI24" s="124">
        <v>0</v>
      </c>
      <c r="AJ24" s="104">
        <v>745711.20045</v>
      </c>
      <c r="AK24" s="104">
        <v>745711.20045</v>
      </c>
      <c r="AL24" s="124">
        <v>0</v>
      </c>
      <c r="AM24" s="124">
        <v>0</v>
      </c>
      <c r="AN24" s="124">
        <v>0</v>
      </c>
      <c r="AO24" s="124">
        <v>0</v>
      </c>
      <c r="AP24" s="104">
        <v>14594106.58</v>
      </c>
      <c r="AQ24" s="124">
        <v>0</v>
      </c>
      <c r="AR24" s="124">
        <v>0</v>
      </c>
      <c r="AS24" s="124">
        <v>0</v>
      </c>
      <c r="AT24" s="104">
        <v>449634719.75893998</v>
      </c>
      <c r="AU24" s="104">
        <v>3134974.01</v>
      </c>
      <c r="AV24" s="104">
        <v>2016090.37</v>
      </c>
      <c r="AW24" s="124">
        <v>0</v>
      </c>
      <c r="AX24" s="124">
        <v>0</v>
      </c>
      <c r="AY24" s="124">
        <v>0</v>
      </c>
      <c r="AZ24" s="104">
        <v>1118883.6399999999</v>
      </c>
      <c r="BA24" s="124">
        <v>0</v>
      </c>
      <c r="BB24" s="104">
        <v>419370878.71772999</v>
      </c>
      <c r="BC24" s="104">
        <v>398181681.18000001</v>
      </c>
      <c r="BD24" s="124">
        <v>0</v>
      </c>
      <c r="BE24" s="124">
        <v>0</v>
      </c>
      <c r="BF24" s="124">
        <v>0</v>
      </c>
      <c r="BG24" s="124">
        <v>0</v>
      </c>
      <c r="BH24" s="104">
        <v>21189197.537980001</v>
      </c>
      <c r="BI24" s="124">
        <v>0</v>
      </c>
      <c r="BJ24" s="124">
        <v>0</v>
      </c>
      <c r="BK24" s="124">
        <v>0</v>
      </c>
      <c r="BL24" s="104">
        <v>422505852.72772998</v>
      </c>
      <c r="BM24" s="104">
        <v>27128867.031210002</v>
      </c>
      <c r="BN24" s="104" t="s">
        <v>86</v>
      </c>
      <c r="BO24" s="124">
        <v>5.5</v>
      </c>
      <c r="BP24" s="104" t="s">
        <v>86</v>
      </c>
      <c r="BQ24" s="104" t="s">
        <v>86</v>
      </c>
    </row>
    <row r="25" spans="3:69" x14ac:dyDescent="0.3">
      <c r="C25" s="124">
        <v>19</v>
      </c>
      <c r="D25" s="124">
        <v>2034</v>
      </c>
      <c r="E25" s="124">
        <v>5.5</v>
      </c>
      <c r="F25" s="124">
        <v>0.36158000000000001</v>
      </c>
      <c r="G25" s="104">
        <v>1763742127.6600001</v>
      </c>
      <c r="H25" s="104">
        <v>63043.72</v>
      </c>
      <c r="I25" s="104">
        <v>63043.72</v>
      </c>
      <c r="J25" s="124">
        <v>0</v>
      </c>
      <c r="K25" s="124">
        <v>0</v>
      </c>
      <c r="L25" s="124">
        <v>0</v>
      </c>
      <c r="M25" s="104">
        <v>10254.48</v>
      </c>
      <c r="N25" s="104">
        <v>106069.26</v>
      </c>
      <c r="O25" s="104">
        <v>209532564.76576</v>
      </c>
      <c r="P25" s="104">
        <v>209532564.76576</v>
      </c>
      <c r="Q25" s="124">
        <v>0</v>
      </c>
      <c r="R25" s="124">
        <v>0</v>
      </c>
      <c r="S25" s="124">
        <v>0</v>
      </c>
      <c r="T25" s="124">
        <v>0</v>
      </c>
      <c r="U25" s="124">
        <v>0</v>
      </c>
      <c r="V25" s="124">
        <v>0</v>
      </c>
      <c r="W25" s="104">
        <v>194011634.04236999</v>
      </c>
      <c r="X25" s="104">
        <v>194011634.04236999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04">
        <v>15037023.308080001</v>
      </c>
      <c r="AF25" s="104">
        <v>15037023.308080001</v>
      </c>
      <c r="AG25" s="124">
        <v>0</v>
      </c>
      <c r="AH25" s="124">
        <v>0</v>
      </c>
      <c r="AI25" s="124">
        <v>0</v>
      </c>
      <c r="AJ25" s="104">
        <v>893157.77130999998</v>
      </c>
      <c r="AK25" s="104">
        <v>893157.77130999998</v>
      </c>
      <c r="AL25" s="124">
        <v>0</v>
      </c>
      <c r="AM25" s="124">
        <v>0</v>
      </c>
      <c r="AN25" s="124">
        <v>0</v>
      </c>
      <c r="AO25" s="124">
        <v>0</v>
      </c>
      <c r="AP25" s="104">
        <v>16739471.640000001</v>
      </c>
      <c r="AQ25" s="124">
        <v>0</v>
      </c>
      <c r="AR25" s="124">
        <v>0</v>
      </c>
      <c r="AS25" s="124">
        <v>0</v>
      </c>
      <c r="AT25" s="104">
        <v>436393218.98751998</v>
      </c>
      <c r="AU25" s="104">
        <v>3047967.33</v>
      </c>
      <c r="AV25" s="104">
        <v>1941035.09</v>
      </c>
      <c r="AW25" s="124">
        <v>0</v>
      </c>
      <c r="AX25" s="124">
        <v>0</v>
      </c>
      <c r="AY25" s="124">
        <v>0</v>
      </c>
      <c r="AZ25" s="104">
        <v>1106932.24</v>
      </c>
      <c r="BA25" s="124">
        <v>0</v>
      </c>
      <c r="BB25" s="104">
        <v>481019300.24335998</v>
      </c>
      <c r="BC25" s="104">
        <v>455600034.74000001</v>
      </c>
      <c r="BD25" s="124">
        <v>0</v>
      </c>
      <c r="BE25" s="124">
        <v>0</v>
      </c>
      <c r="BF25" s="124">
        <v>0</v>
      </c>
      <c r="BG25" s="124">
        <v>0</v>
      </c>
      <c r="BH25" s="104">
        <v>25419265.502719998</v>
      </c>
      <c r="BI25" s="124">
        <v>0</v>
      </c>
      <c r="BJ25" s="124">
        <v>0</v>
      </c>
      <c r="BK25" s="124">
        <v>0</v>
      </c>
      <c r="BL25" s="104">
        <v>484067267.57336003</v>
      </c>
      <c r="BM25" s="104">
        <v>-47674048.585840002</v>
      </c>
      <c r="BN25" s="104" t="s">
        <v>86</v>
      </c>
      <c r="BO25" s="124">
        <v>5.5</v>
      </c>
      <c r="BP25" s="104" t="s">
        <v>86</v>
      </c>
      <c r="BQ25" s="104" t="s">
        <v>86</v>
      </c>
    </row>
    <row r="26" spans="3:69" x14ac:dyDescent="0.3">
      <c r="C26" s="124">
        <v>20</v>
      </c>
      <c r="D26" s="124">
        <v>2035</v>
      </c>
      <c r="E26" s="124">
        <v>5.5</v>
      </c>
      <c r="F26" s="124">
        <v>0.34272999999999998</v>
      </c>
      <c r="G26" s="104">
        <v>1681763824.95</v>
      </c>
      <c r="H26" s="104">
        <v>59851</v>
      </c>
      <c r="I26" s="104">
        <v>59851</v>
      </c>
      <c r="J26" s="124">
        <v>0</v>
      </c>
      <c r="K26" s="124">
        <v>0</v>
      </c>
      <c r="L26" s="124">
        <v>0</v>
      </c>
      <c r="M26" s="104">
        <v>10135.5</v>
      </c>
      <c r="N26" s="104">
        <v>102972.57</v>
      </c>
      <c r="O26" s="104">
        <v>199793542.40434</v>
      </c>
      <c r="P26" s="104">
        <v>199793542.40434</v>
      </c>
      <c r="Q26" s="124">
        <v>0</v>
      </c>
      <c r="R26" s="124">
        <v>0</v>
      </c>
      <c r="S26" s="124">
        <v>0</v>
      </c>
      <c r="T26" s="124">
        <v>0</v>
      </c>
      <c r="U26" s="124">
        <v>0</v>
      </c>
      <c r="V26" s="124">
        <v>0</v>
      </c>
      <c r="W26" s="104">
        <v>184994020.74476001</v>
      </c>
      <c r="X26" s="104">
        <v>184994020.74476001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04">
        <v>17280219.352260001</v>
      </c>
      <c r="AF26" s="104">
        <v>17280219.352260001</v>
      </c>
      <c r="AG26" s="124">
        <v>0</v>
      </c>
      <c r="AH26" s="124">
        <v>0</v>
      </c>
      <c r="AI26" s="124">
        <v>0</v>
      </c>
      <c r="AJ26" s="104">
        <v>1062449.7904699999</v>
      </c>
      <c r="AK26" s="104">
        <v>1062449.7904699999</v>
      </c>
      <c r="AL26" s="124">
        <v>0</v>
      </c>
      <c r="AM26" s="124">
        <v>0</v>
      </c>
      <c r="AN26" s="124">
        <v>0</v>
      </c>
      <c r="AO26" s="124">
        <v>0</v>
      </c>
      <c r="AP26" s="104">
        <v>19042499.120000001</v>
      </c>
      <c r="AQ26" s="124">
        <v>0</v>
      </c>
      <c r="AR26" s="124">
        <v>0</v>
      </c>
      <c r="AS26" s="124">
        <v>0</v>
      </c>
      <c r="AT26" s="104">
        <v>422345690.48181999</v>
      </c>
      <c r="AU26" s="104">
        <v>2958981.91</v>
      </c>
      <c r="AV26" s="104">
        <v>1864866.27</v>
      </c>
      <c r="AW26" s="124">
        <v>0</v>
      </c>
      <c r="AX26" s="124">
        <v>0</v>
      </c>
      <c r="AY26" s="124">
        <v>0</v>
      </c>
      <c r="AZ26" s="104">
        <v>1094115.6399999999</v>
      </c>
      <c r="BA26" s="124">
        <v>0</v>
      </c>
      <c r="BB26" s="104">
        <v>547198250.86442006</v>
      </c>
      <c r="BC26" s="104">
        <v>516925533</v>
      </c>
      <c r="BD26" s="124">
        <v>0</v>
      </c>
      <c r="BE26" s="124">
        <v>0</v>
      </c>
      <c r="BF26" s="124">
        <v>0</v>
      </c>
      <c r="BG26" s="124">
        <v>0</v>
      </c>
      <c r="BH26" s="104">
        <v>30272717.86327</v>
      </c>
      <c r="BI26" s="124">
        <v>0</v>
      </c>
      <c r="BJ26" s="124">
        <v>0</v>
      </c>
      <c r="BK26" s="124">
        <v>0</v>
      </c>
      <c r="BL26" s="104">
        <v>550157232.77442002</v>
      </c>
      <c r="BM26" s="104">
        <v>-127811542.29259001</v>
      </c>
      <c r="BN26" s="104" t="s">
        <v>86</v>
      </c>
      <c r="BO26" s="124">
        <v>5.5</v>
      </c>
      <c r="BP26" s="104" t="s">
        <v>86</v>
      </c>
      <c r="BQ26" s="104" t="s">
        <v>86</v>
      </c>
    </row>
    <row r="27" spans="3:69" x14ac:dyDescent="0.3">
      <c r="C27" s="124">
        <v>21</v>
      </c>
      <c r="D27" s="124">
        <v>2036</v>
      </c>
      <c r="E27" s="124">
        <v>5.5</v>
      </c>
      <c r="F27" s="124">
        <v>0.32485999999999998</v>
      </c>
      <c r="G27" s="104">
        <v>1589678335.78</v>
      </c>
      <c r="H27" s="104">
        <v>56622.46</v>
      </c>
      <c r="I27" s="104">
        <v>56622.46</v>
      </c>
      <c r="J27" s="124">
        <v>0</v>
      </c>
      <c r="K27" s="124">
        <v>0</v>
      </c>
      <c r="L27" s="124">
        <v>0</v>
      </c>
      <c r="M27" s="104">
        <v>10006.36</v>
      </c>
      <c r="N27" s="104">
        <v>99834.47</v>
      </c>
      <c r="O27" s="104">
        <v>188853786.29121</v>
      </c>
      <c r="P27" s="104">
        <v>188853786.29121</v>
      </c>
      <c r="Q27" s="124">
        <v>0</v>
      </c>
      <c r="R27" s="124">
        <v>0</v>
      </c>
      <c r="S27" s="124">
        <v>0</v>
      </c>
      <c r="T27" s="124">
        <v>0</v>
      </c>
      <c r="U27" s="124">
        <v>0</v>
      </c>
      <c r="V27" s="124">
        <v>0</v>
      </c>
      <c r="W27" s="104">
        <v>174864616.93630999</v>
      </c>
      <c r="X27" s="104">
        <v>174864616.93630999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04">
        <v>19758658.00178</v>
      </c>
      <c r="AF27" s="104">
        <v>19758658.00178</v>
      </c>
      <c r="AG27" s="124">
        <v>0</v>
      </c>
      <c r="AH27" s="124">
        <v>0</v>
      </c>
      <c r="AI27" s="124">
        <v>0</v>
      </c>
      <c r="AJ27" s="104">
        <v>1256211.46242</v>
      </c>
      <c r="AK27" s="104">
        <v>1256211.46242</v>
      </c>
      <c r="AL27" s="124">
        <v>0</v>
      </c>
      <c r="AM27" s="124">
        <v>0</v>
      </c>
      <c r="AN27" s="124">
        <v>0</v>
      </c>
      <c r="AO27" s="124">
        <v>0</v>
      </c>
      <c r="AP27" s="104">
        <v>21671152.059999999</v>
      </c>
      <c r="AQ27" s="124">
        <v>0</v>
      </c>
      <c r="AR27" s="124">
        <v>0</v>
      </c>
      <c r="AS27" s="124">
        <v>0</v>
      </c>
      <c r="AT27" s="104">
        <v>406570888.04171002</v>
      </c>
      <c r="AU27" s="104">
        <v>2868806.58</v>
      </c>
      <c r="AV27" s="104">
        <v>1788392.57</v>
      </c>
      <c r="AW27" s="124">
        <v>0</v>
      </c>
      <c r="AX27" s="124">
        <v>0</v>
      </c>
      <c r="AY27" s="124">
        <v>0</v>
      </c>
      <c r="AZ27" s="104">
        <v>1080414.01</v>
      </c>
      <c r="BA27" s="124">
        <v>0</v>
      </c>
      <c r="BB27" s="104">
        <v>622734254.79346001</v>
      </c>
      <c r="BC27" s="104">
        <v>586924344.05999994</v>
      </c>
      <c r="BD27" s="124">
        <v>0</v>
      </c>
      <c r="BE27" s="124">
        <v>0</v>
      </c>
      <c r="BF27" s="124">
        <v>0</v>
      </c>
      <c r="BG27" s="124">
        <v>0</v>
      </c>
      <c r="BH27" s="104">
        <v>35809910.737709999</v>
      </c>
      <c r="BI27" s="124">
        <v>0</v>
      </c>
      <c r="BJ27" s="124">
        <v>0</v>
      </c>
      <c r="BK27" s="124">
        <v>0</v>
      </c>
      <c r="BL27" s="104">
        <v>625603061.37346005</v>
      </c>
      <c r="BM27" s="104">
        <v>-219032173.33175001</v>
      </c>
      <c r="BN27" s="104" t="s">
        <v>86</v>
      </c>
      <c r="BO27" s="124">
        <v>5.5</v>
      </c>
      <c r="BP27" s="104" t="s">
        <v>86</v>
      </c>
      <c r="BQ27" s="104" t="s">
        <v>86</v>
      </c>
    </row>
    <row r="28" spans="3:69" x14ac:dyDescent="0.3">
      <c r="C28" s="124">
        <v>22</v>
      </c>
      <c r="D28" s="124">
        <v>2037</v>
      </c>
      <c r="E28" s="124">
        <v>5.5</v>
      </c>
      <c r="F28" s="124">
        <v>0.30792999999999998</v>
      </c>
      <c r="G28" s="104">
        <v>1485737695.27</v>
      </c>
      <c r="H28" s="104">
        <v>53404.38</v>
      </c>
      <c r="I28" s="104">
        <v>53404.38</v>
      </c>
      <c r="J28" s="124">
        <v>0</v>
      </c>
      <c r="K28" s="124">
        <v>0</v>
      </c>
      <c r="L28" s="124">
        <v>0</v>
      </c>
      <c r="M28" s="104">
        <v>9866.8799999999992</v>
      </c>
      <c r="N28" s="104">
        <v>96681.84</v>
      </c>
      <c r="O28" s="104">
        <v>176505638.19847</v>
      </c>
      <c r="P28" s="104">
        <v>176505638.19847</v>
      </c>
      <c r="Q28" s="124">
        <v>0</v>
      </c>
      <c r="R28" s="124">
        <v>0</v>
      </c>
      <c r="S28" s="124">
        <v>0</v>
      </c>
      <c r="T28" s="124">
        <v>0</v>
      </c>
      <c r="U28" s="124">
        <v>0</v>
      </c>
      <c r="V28" s="124">
        <v>0</v>
      </c>
      <c r="W28" s="104">
        <v>163431146.48006999</v>
      </c>
      <c r="X28" s="104">
        <v>163431146.48006999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04">
        <v>23026774.007890001</v>
      </c>
      <c r="AF28" s="104">
        <v>23026774.007890001</v>
      </c>
      <c r="AG28" s="124">
        <v>0</v>
      </c>
      <c r="AH28" s="124">
        <v>0</v>
      </c>
      <c r="AI28" s="124">
        <v>0</v>
      </c>
      <c r="AJ28" s="104">
        <v>1476536.8919899999</v>
      </c>
      <c r="AK28" s="104">
        <v>1476536.8919899999</v>
      </c>
      <c r="AL28" s="124">
        <v>0</v>
      </c>
      <c r="AM28" s="124">
        <v>0</v>
      </c>
      <c r="AN28" s="124">
        <v>0</v>
      </c>
      <c r="AO28" s="124">
        <v>0</v>
      </c>
      <c r="AP28" s="104">
        <v>24690070</v>
      </c>
      <c r="AQ28" s="124">
        <v>0</v>
      </c>
      <c r="AR28" s="124">
        <v>0</v>
      </c>
      <c r="AS28" s="124">
        <v>0</v>
      </c>
      <c r="AT28" s="104">
        <v>389290118.67842001</v>
      </c>
      <c r="AU28" s="104">
        <v>2778213.84</v>
      </c>
      <c r="AV28" s="104">
        <v>1712397.61</v>
      </c>
      <c r="AW28" s="124">
        <v>0</v>
      </c>
      <c r="AX28" s="124">
        <v>0</v>
      </c>
      <c r="AY28" s="124">
        <v>0</v>
      </c>
      <c r="AZ28" s="104">
        <v>1065816.23</v>
      </c>
      <c r="BA28" s="124">
        <v>0</v>
      </c>
      <c r="BB28" s="104">
        <v>709484770.43223</v>
      </c>
      <c r="BC28" s="104">
        <v>667378243.47000003</v>
      </c>
      <c r="BD28" s="124">
        <v>0</v>
      </c>
      <c r="BE28" s="124">
        <v>0</v>
      </c>
      <c r="BF28" s="124">
        <v>0</v>
      </c>
      <c r="BG28" s="124">
        <v>0</v>
      </c>
      <c r="BH28" s="104">
        <v>42106526.959590003</v>
      </c>
      <c r="BI28" s="124">
        <v>0</v>
      </c>
      <c r="BJ28" s="124">
        <v>0</v>
      </c>
      <c r="BK28" s="124">
        <v>0</v>
      </c>
      <c r="BL28" s="104">
        <v>712262984.27223003</v>
      </c>
      <c r="BM28" s="104">
        <v>-322972865.59381998</v>
      </c>
      <c r="BN28" s="104" t="s">
        <v>86</v>
      </c>
      <c r="BO28" s="124">
        <v>5.5</v>
      </c>
      <c r="BP28" s="104" t="s">
        <v>86</v>
      </c>
      <c r="BQ28" s="104" t="s">
        <v>86</v>
      </c>
    </row>
    <row r="29" spans="3:69" x14ac:dyDescent="0.3">
      <c r="C29" s="124">
        <v>23</v>
      </c>
      <c r="D29" s="124">
        <v>2038</v>
      </c>
      <c r="E29" s="124">
        <v>5.5</v>
      </c>
      <c r="F29" s="124">
        <v>0.29187000000000002</v>
      </c>
      <c r="G29" s="104">
        <v>1371011547.1400001</v>
      </c>
      <c r="H29" s="104">
        <v>50242.01</v>
      </c>
      <c r="I29" s="104">
        <v>50242.01</v>
      </c>
      <c r="J29" s="124">
        <v>0</v>
      </c>
      <c r="K29" s="124">
        <v>0</v>
      </c>
      <c r="L29" s="124">
        <v>0</v>
      </c>
      <c r="M29" s="104">
        <v>9716.82</v>
      </c>
      <c r="N29" s="104">
        <v>93539.55</v>
      </c>
      <c r="O29" s="104">
        <v>162876171.79993999</v>
      </c>
      <c r="P29" s="104">
        <v>162876171.79993999</v>
      </c>
      <c r="Q29" s="124">
        <v>0</v>
      </c>
      <c r="R29" s="124">
        <v>0</v>
      </c>
      <c r="S29" s="124">
        <v>0</v>
      </c>
      <c r="T29" s="124">
        <v>0</v>
      </c>
      <c r="U29" s="124">
        <v>0</v>
      </c>
      <c r="V29" s="124">
        <v>0</v>
      </c>
      <c r="W29" s="104">
        <v>150811270.18513</v>
      </c>
      <c r="X29" s="104">
        <v>150811270.18513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04">
        <v>26957123.744600002</v>
      </c>
      <c r="AF29" s="104">
        <v>26957123.744600002</v>
      </c>
      <c r="AG29" s="124">
        <v>0</v>
      </c>
      <c r="AH29" s="124">
        <v>0</v>
      </c>
      <c r="AI29" s="124">
        <v>0</v>
      </c>
      <c r="AJ29" s="104">
        <v>1731411.4864399999</v>
      </c>
      <c r="AK29" s="104">
        <v>1731411.4864399999</v>
      </c>
      <c r="AL29" s="124">
        <v>0</v>
      </c>
      <c r="AM29" s="124">
        <v>0</v>
      </c>
      <c r="AN29" s="124">
        <v>0</v>
      </c>
      <c r="AO29" s="124">
        <v>0</v>
      </c>
      <c r="AP29" s="104">
        <v>28070034.890000001</v>
      </c>
      <c r="AQ29" s="124">
        <v>0</v>
      </c>
      <c r="AR29" s="124">
        <v>0</v>
      </c>
      <c r="AS29" s="124">
        <v>0</v>
      </c>
      <c r="AT29" s="104">
        <v>370599510.48610002</v>
      </c>
      <c r="AU29" s="104">
        <v>2687918.12</v>
      </c>
      <c r="AV29" s="104">
        <v>1637599.06</v>
      </c>
      <c r="AW29" s="124">
        <v>0</v>
      </c>
      <c r="AX29" s="124">
        <v>0</v>
      </c>
      <c r="AY29" s="124">
        <v>0</v>
      </c>
      <c r="AZ29" s="104">
        <v>1050319.06</v>
      </c>
      <c r="BA29" s="124">
        <v>0</v>
      </c>
      <c r="BB29" s="104">
        <v>806610198.12681997</v>
      </c>
      <c r="BC29" s="104">
        <v>757321240.30999994</v>
      </c>
      <c r="BD29" s="124">
        <v>0</v>
      </c>
      <c r="BE29" s="124">
        <v>0</v>
      </c>
      <c r="BF29" s="124">
        <v>0</v>
      </c>
      <c r="BG29" s="124">
        <v>0</v>
      </c>
      <c r="BH29" s="104">
        <v>49288957.819069996</v>
      </c>
      <c r="BI29" s="124">
        <v>0</v>
      </c>
      <c r="BJ29" s="124">
        <v>0</v>
      </c>
      <c r="BK29" s="124">
        <v>0</v>
      </c>
      <c r="BL29" s="104">
        <v>809298116.24681997</v>
      </c>
      <c r="BM29" s="104">
        <v>-438698605.76071</v>
      </c>
      <c r="BN29" s="104" t="s">
        <v>86</v>
      </c>
      <c r="BO29" s="124">
        <v>5.5</v>
      </c>
      <c r="BP29" s="104" t="s">
        <v>86</v>
      </c>
      <c r="BQ29" s="104" t="s">
        <v>86</v>
      </c>
    </row>
    <row r="30" spans="3:69" x14ac:dyDescent="0.3">
      <c r="C30" s="124">
        <v>24</v>
      </c>
      <c r="D30" s="124">
        <v>2039</v>
      </c>
      <c r="E30" s="124">
        <v>5.5</v>
      </c>
      <c r="F30" s="124">
        <v>0.27666000000000002</v>
      </c>
      <c r="G30" s="104">
        <v>1246539964.6099999</v>
      </c>
      <c r="H30" s="104">
        <v>47177.05</v>
      </c>
      <c r="I30" s="104">
        <v>47177.05</v>
      </c>
      <c r="J30" s="124">
        <v>0</v>
      </c>
      <c r="K30" s="124">
        <v>0</v>
      </c>
      <c r="L30" s="124">
        <v>0</v>
      </c>
      <c r="M30" s="104">
        <v>9555.9500000000007</v>
      </c>
      <c r="N30" s="104">
        <v>90429.2</v>
      </c>
      <c r="O30" s="104">
        <v>148088947.79523</v>
      </c>
      <c r="P30" s="104">
        <v>148088947.79523</v>
      </c>
      <c r="Q30" s="124">
        <v>0</v>
      </c>
      <c r="R30" s="124">
        <v>0</v>
      </c>
      <c r="S30" s="124">
        <v>0</v>
      </c>
      <c r="T30" s="124">
        <v>0</v>
      </c>
      <c r="U30" s="124">
        <v>0</v>
      </c>
      <c r="V30" s="124">
        <v>0</v>
      </c>
      <c r="W30" s="104">
        <v>137119396.1067</v>
      </c>
      <c r="X30" s="104">
        <v>137119396.1067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04">
        <v>31465712.401390001</v>
      </c>
      <c r="AF30" s="104">
        <v>31465712.401390001</v>
      </c>
      <c r="AG30" s="124">
        <v>0</v>
      </c>
      <c r="AH30" s="124">
        <v>0</v>
      </c>
      <c r="AI30" s="124">
        <v>0</v>
      </c>
      <c r="AJ30" s="104">
        <v>2028102.52945</v>
      </c>
      <c r="AK30" s="104">
        <v>2028102.52945</v>
      </c>
      <c r="AL30" s="124">
        <v>0</v>
      </c>
      <c r="AM30" s="124">
        <v>0</v>
      </c>
      <c r="AN30" s="124">
        <v>0</v>
      </c>
      <c r="AO30" s="124">
        <v>0</v>
      </c>
      <c r="AP30" s="104">
        <v>31782983.66</v>
      </c>
      <c r="AQ30" s="124">
        <v>0</v>
      </c>
      <c r="AR30" s="124">
        <v>0</v>
      </c>
      <c r="AS30" s="124">
        <v>0</v>
      </c>
      <c r="AT30" s="104">
        <v>350632304.69277</v>
      </c>
      <c r="AU30" s="104">
        <v>2598540.15</v>
      </c>
      <c r="AV30" s="104">
        <v>1564609.74</v>
      </c>
      <c r="AW30" s="124">
        <v>0</v>
      </c>
      <c r="AX30" s="124">
        <v>0</v>
      </c>
      <c r="AY30" s="124">
        <v>0</v>
      </c>
      <c r="AZ30" s="104">
        <v>1033930.41</v>
      </c>
      <c r="BA30" s="124">
        <v>0</v>
      </c>
      <c r="BB30" s="104">
        <v>913304128.28460002</v>
      </c>
      <c r="BC30" s="104">
        <v>855816204.60000002</v>
      </c>
      <c r="BD30" s="124">
        <v>0</v>
      </c>
      <c r="BE30" s="124">
        <v>0</v>
      </c>
      <c r="BF30" s="124">
        <v>0</v>
      </c>
      <c r="BG30" s="124">
        <v>0</v>
      </c>
      <c r="BH30" s="104">
        <v>57487923.686719999</v>
      </c>
      <c r="BI30" s="124">
        <v>0</v>
      </c>
      <c r="BJ30" s="124">
        <v>0</v>
      </c>
      <c r="BK30" s="124">
        <v>0</v>
      </c>
      <c r="BL30" s="104">
        <v>915902668.4346</v>
      </c>
      <c r="BM30" s="104">
        <v>-565270363.74182999</v>
      </c>
      <c r="BN30" s="104" t="s">
        <v>86</v>
      </c>
      <c r="BO30" s="124">
        <v>5.5</v>
      </c>
      <c r="BP30" s="104" t="s">
        <v>86</v>
      </c>
      <c r="BQ30" s="104" t="s">
        <v>86</v>
      </c>
    </row>
    <row r="31" spans="3:69" x14ac:dyDescent="0.3">
      <c r="C31" s="124">
        <v>25</v>
      </c>
      <c r="D31" s="124">
        <v>2040</v>
      </c>
      <c r="E31" s="124">
        <v>5.5</v>
      </c>
      <c r="F31" s="124">
        <v>0.26223000000000002</v>
      </c>
      <c r="G31" s="104">
        <v>1124050142.76</v>
      </c>
      <c r="H31" s="104">
        <v>44245.15</v>
      </c>
      <c r="I31" s="104">
        <v>44245.15</v>
      </c>
      <c r="J31" s="124">
        <v>0</v>
      </c>
      <c r="K31" s="124">
        <v>0</v>
      </c>
      <c r="L31" s="124">
        <v>0</v>
      </c>
      <c r="M31" s="104">
        <v>9384.02</v>
      </c>
      <c r="N31" s="104">
        <v>87368.19</v>
      </c>
      <c r="O31" s="104">
        <v>133537156.96043</v>
      </c>
      <c r="P31" s="104">
        <v>133537156.96043</v>
      </c>
      <c r="Q31" s="124">
        <v>0</v>
      </c>
      <c r="R31" s="124">
        <v>0</v>
      </c>
      <c r="S31" s="124">
        <v>0</v>
      </c>
      <c r="T31" s="124">
        <v>0</v>
      </c>
      <c r="U31" s="124">
        <v>0</v>
      </c>
      <c r="V31" s="124">
        <v>0</v>
      </c>
      <c r="W31" s="104">
        <v>123645515.7041</v>
      </c>
      <c r="X31" s="104">
        <v>123645515.7041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04">
        <v>35739481.508720003</v>
      </c>
      <c r="AF31" s="104">
        <v>35739481.508720003</v>
      </c>
      <c r="AG31" s="124">
        <v>0</v>
      </c>
      <c r="AH31" s="124">
        <v>0</v>
      </c>
      <c r="AI31" s="124">
        <v>0</v>
      </c>
      <c r="AJ31" s="104">
        <v>2373018.8396800002</v>
      </c>
      <c r="AK31" s="104">
        <v>2373018.8396800002</v>
      </c>
      <c r="AL31" s="124">
        <v>0</v>
      </c>
      <c r="AM31" s="124">
        <v>0</v>
      </c>
      <c r="AN31" s="124">
        <v>0</v>
      </c>
      <c r="AO31" s="124">
        <v>0</v>
      </c>
      <c r="AP31" s="104">
        <v>35428500.170000002</v>
      </c>
      <c r="AQ31" s="124">
        <v>0</v>
      </c>
      <c r="AR31" s="124">
        <v>0</v>
      </c>
      <c r="AS31" s="124">
        <v>0</v>
      </c>
      <c r="AT31" s="104">
        <v>330864670.54293001</v>
      </c>
      <c r="AU31" s="104">
        <v>2510580.2599999998</v>
      </c>
      <c r="AV31" s="104">
        <v>1493910.09</v>
      </c>
      <c r="AW31" s="124">
        <v>0</v>
      </c>
      <c r="AX31" s="124">
        <v>0</v>
      </c>
      <c r="AY31" s="124">
        <v>0</v>
      </c>
      <c r="AZ31" s="104">
        <v>1016670.17</v>
      </c>
      <c r="BA31" s="124">
        <v>0</v>
      </c>
      <c r="BB31" s="104">
        <v>1018060349.85095</v>
      </c>
      <c r="BC31" s="104">
        <v>951241260.22000003</v>
      </c>
      <c r="BD31" s="124">
        <v>0</v>
      </c>
      <c r="BE31" s="124">
        <v>0</v>
      </c>
      <c r="BF31" s="124">
        <v>0</v>
      </c>
      <c r="BG31" s="124">
        <v>0</v>
      </c>
      <c r="BH31" s="104">
        <v>66819089.626079999</v>
      </c>
      <c r="BI31" s="124">
        <v>0</v>
      </c>
      <c r="BJ31" s="124">
        <v>0</v>
      </c>
      <c r="BK31" s="124">
        <v>0</v>
      </c>
      <c r="BL31" s="104">
        <v>1020570930.11095</v>
      </c>
      <c r="BM31" s="104">
        <v>-689706259.56803</v>
      </c>
      <c r="BN31" s="104" t="s">
        <v>86</v>
      </c>
      <c r="BO31" s="124">
        <v>5.5</v>
      </c>
      <c r="BP31" s="104" t="s">
        <v>86</v>
      </c>
      <c r="BQ31" s="104" t="s">
        <v>86</v>
      </c>
    </row>
    <row r="32" spans="3:69" x14ac:dyDescent="0.3">
      <c r="C32" s="124">
        <v>26</v>
      </c>
      <c r="D32" s="124">
        <v>2041</v>
      </c>
      <c r="E32" s="124">
        <v>5.5</v>
      </c>
      <c r="F32" s="124">
        <v>0.24856</v>
      </c>
      <c r="G32" s="104">
        <v>985171992.71000004</v>
      </c>
      <c r="H32" s="104">
        <v>41473.94</v>
      </c>
      <c r="I32" s="104">
        <v>41473.94</v>
      </c>
      <c r="J32" s="124">
        <v>0</v>
      </c>
      <c r="K32" s="124">
        <v>0</v>
      </c>
      <c r="L32" s="124">
        <v>0</v>
      </c>
      <c r="M32" s="104">
        <v>9200.86</v>
      </c>
      <c r="N32" s="104">
        <v>84369.46</v>
      </c>
      <c r="O32" s="104">
        <v>117038432.73353</v>
      </c>
      <c r="P32" s="104">
        <v>117038432.73353</v>
      </c>
      <c r="Q32" s="124">
        <v>0</v>
      </c>
      <c r="R32" s="124">
        <v>0</v>
      </c>
      <c r="S32" s="124">
        <v>0</v>
      </c>
      <c r="T32" s="124">
        <v>0</v>
      </c>
      <c r="U32" s="124">
        <v>0</v>
      </c>
      <c r="V32" s="124">
        <v>0</v>
      </c>
      <c r="W32" s="104">
        <v>108368919.19772001</v>
      </c>
      <c r="X32" s="104">
        <v>108368919.19772001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04">
        <v>40773259.714759998</v>
      </c>
      <c r="AF32" s="104">
        <v>40773259.714759998</v>
      </c>
      <c r="AG32" s="124">
        <v>0</v>
      </c>
      <c r="AH32" s="124">
        <v>0</v>
      </c>
      <c r="AI32" s="124">
        <v>0</v>
      </c>
      <c r="AJ32" s="104">
        <v>2767767.9278799999</v>
      </c>
      <c r="AK32" s="104">
        <v>2767767.9278799999</v>
      </c>
      <c r="AL32" s="124">
        <v>0</v>
      </c>
      <c r="AM32" s="124">
        <v>0</v>
      </c>
      <c r="AN32" s="124">
        <v>0</v>
      </c>
      <c r="AO32" s="124">
        <v>0</v>
      </c>
      <c r="AP32" s="104">
        <v>39648354.700000003</v>
      </c>
      <c r="AQ32" s="124">
        <v>0</v>
      </c>
      <c r="AR32" s="124">
        <v>0</v>
      </c>
      <c r="AS32" s="124">
        <v>0</v>
      </c>
      <c r="AT32" s="104">
        <v>308731778.53390002</v>
      </c>
      <c r="AU32" s="104">
        <v>2424409.7599999998</v>
      </c>
      <c r="AV32" s="104">
        <v>1425837.39</v>
      </c>
      <c r="AW32" s="124">
        <v>0</v>
      </c>
      <c r="AX32" s="124">
        <v>0</v>
      </c>
      <c r="AY32" s="124">
        <v>0</v>
      </c>
      <c r="AZ32" s="104">
        <v>998572.37</v>
      </c>
      <c r="BA32" s="124">
        <v>0</v>
      </c>
      <c r="BB32" s="104">
        <v>1139320537.6981499</v>
      </c>
      <c r="BC32" s="104">
        <v>1061992116.46</v>
      </c>
      <c r="BD32" s="124">
        <v>0</v>
      </c>
      <c r="BE32" s="124">
        <v>0</v>
      </c>
      <c r="BF32" s="124">
        <v>0</v>
      </c>
      <c r="BG32" s="124">
        <v>0</v>
      </c>
      <c r="BH32" s="104">
        <v>77328421.233419999</v>
      </c>
      <c r="BI32" s="124">
        <v>0</v>
      </c>
      <c r="BJ32" s="124">
        <v>0</v>
      </c>
      <c r="BK32" s="124">
        <v>0</v>
      </c>
      <c r="BL32" s="104">
        <v>1141744947.4581499</v>
      </c>
      <c r="BM32" s="104">
        <v>-833013168.92426002</v>
      </c>
      <c r="BN32" s="104" t="s">
        <v>86</v>
      </c>
      <c r="BO32" s="124">
        <v>5.5</v>
      </c>
      <c r="BP32" s="104" t="s">
        <v>86</v>
      </c>
      <c r="BQ32" s="104" t="s">
        <v>86</v>
      </c>
    </row>
    <row r="33" spans="3:69" x14ac:dyDescent="0.3">
      <c r="C33" s="124">
        <v>27</v>
      </c>
      <c r="D33" s="124">
        <v>2042</v>
      </c>
      <c r="E33" s="124">
        <v>5.5</v>
      </c>
      <c r="F33" s="124">
        <v>0.2356</v>
      </c>
      <c r="G33" s="104">
        <v>845310549.42999995</v>
      </c>
      <c r="H33" s="104">
        <v>38882.870000000003</v>
      </c>
      <c r="I33" s="104">
        <v>38882.870000000003</v>
      </c>
      <c r="J33" s="124">
        <v>0</v>
      </c>
      <c r="K33" s="124">
        <v>0</v>
      </c>
      <c r="L33" s="124">
        <v>0</v>
      </c>
      <c r="M33" s="104">
        <v>9006.41</v>
      </c>
      <c r="N33" s="104">
        <v>81441.490000000005</v>
      </c>
      <c r="O33" s="104">
        <v>100422893.27252001</v>
      </c>
      <c r="P33" s="104">
        <v>100422893.27252001</v>
      </c>
      <c r="Q33" s="124">
        <v>0</v>
      </c>
      <c r="R33" s="124">
        <v>0</v>
      </c>
      <c r="S33" s="124">
        <v>0</v>
      </c>
      <c r="T33" s="124">
        <v>0</v>
      </c>
      <c r="U33" s="124">
        <v>0</v>
      </c>
      <c r="V33" s="124">
        <v>0</v>
      </c>
      <c r="W33" s="104">
        <v>92984160.437509999</v>
      </c>
      <c r="X33" s="104">
        <v>92984160.437509999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04">
        <v>45877737.468829997</v>
      </c>
      <c r="AF33" s="104">
        <v>45877737.468829997</v>
      </c>
      <c r="AG33" s="124">
        <v>0</v>
      </c>
      <c r="AH33" s="124">
        <v>0</v>
      </c>
      <c r="AI33" s="124">
        <v>0</v>
      </c>
      <c r="AJ33" s="104">
        <v>3219802.5252</v>
      </c>
      <c r="AK33" s="104">
        <v>3219802.5252</v>
      </c>
      <c r="AL33" s="124">
        <v>0</v>
      </c>
      <c r="AM33" s="124">
        <v>0</v>
      </c>
      <c r="AN33" s="124">
        <v>0</v>
      </c>
      <c r="AO33" s="124">
        <v>0</v>
      </c>
      <c r="AP33" s="104">
        <v>43916702.789999999</v>
      </c>
      <c r="AQ33" s="124">
        <v>0</v>
      </c>
      <c r="AR33" s="124">
        <v>0</v>
      </c>
      <c r="AS33" s="124">
        <v>0</v>
      </c>
      <c r="AT33" s="104">
        <v>286550627.26405001</v>
      </c>
      <c r="AU33" s="104">
        <v>2340272.73</v>
      </c>
      <c r="AV33" s="104">
        <v>1360589.14</v>
      </c>
      <c r="AW33" s="124">
        <v>0</v>
      </c>
      <c r="AX33" s="124">
        <v>0</v>
      </c>
      <c r="AY33" s="124">
        <v>0</v>
      </c>
      <c r="AZ33" s="104">
        <v>979683.59</v>
      </c>
      <c r="BA33" s="124">
        <v>0</v>
      </c>
      <c r="BB33" s="104">
        <v>1261974218.5483999</v>
      </c>
      <c r="BC33" s="104">
        <v>1172805404.03</v>
      </c>
      <c r="BD33" s="124">
        <v>0</v>
      </c>
      <c r="BE33" s="124">
        <v>0</v>
      </c>
      <c r="BF33" s="124">
        <v>0</v>
      </c>
      <c r="BG33" s="124">
        <v>0</v>
      </c>
      <c r="BH33" s="104">
        <v>89168814.516289994</v>
      </c>
      <c r="BI33" s="124">
        <v>0</v>
      </c>
      <c r="BJ33" s="124">
        <v>0</v>
      </c>
      <c r="BK33" s="124">
        <v>0</v>
      </c>
      <c r="BL33" s="104">
        <v>1264314491.2783999</v>
      </c>
      <c r="BM33" s="104">
        <v>-977763864.01435006</v>
      </c>
      <c r="BN33" s="104" t="s">
        <v>86</v>
      </c>
      <c r="BO33" s="124">
        <v>5.5</v>
      </c>
      <c r="BP33" s="104" t="s">
        <v>86</v>
      </c>
      <c r="BQ33" s="104" t="s">
        <v>86</v>
      </c>
    </row>
    <row r="34" spans="3:69" x14ac:dyDescent="0.3">
      <c r="C34" s="124">
        <v>28</v>
      </c>
      <c r="D34" s="124">
        <v>2043</v>
      </c>
      <c r="E34" s="124">
        <v>5.5</v>
      </c>
      <c r="F34" s="124">
        <v>0.22331999999999999</v>
      </c>
      <c r="G34" s="104">
        <v>716932550.21000004</v>
      </c>
      <c r="H34" s="104">
        <v>36482.22</v>
      </c>
      <c r="I34" s="104">
        <v>36482.22</v>
      </c>
      <c r="J34" s="124">
        <v>0</v>
      </c>
      <c r="K34" s="124">
        <v>0</v>
      </c>
      <c r="L34" s="124">
        <v>0</v>
      </c>
      <c r="M34" s="104">
        <v>8800.83</v>
      </c>
      <c r="N34" s="104">
        <v>78588.62</v>
      </c>
      <c r="O34" s="104">
        <v>85171586.965379998</v>
      </c>
      <c r="P34" s="104">
        <v>85171586.965379998</v>
      </c>
      <c r="Q34" s="124">
        <v>0</v>
      </c>
      <c r="R34" s="124">
        <v>0</v>
      </c>
      <c r="S34" s="124">
        <v>0</v>
      </c>
      <c r="T34" s="124">
        <v>0</v>
      </c>
      <c r="U34" s="124">
        <v>0</v>
      </c>
      <c r="V34" s="124">
        <v>0</v>
      </c>
      <c r="W34" s="104">
        <v>78862580.523499995</v>
      </c>
      <c r="X34" s="104">
        <v>78862580.523499995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04">
        <v>50507975.268289998</v>
      </c>
      <c r="AF34" s="104">
        <v>50507975.268289998</v>
      </c>
      <c r="AG34" s="124">
        <v>0</v>
      </c>
      <c r="AH34" s="124">
        <v>0</v>
      </c>
      <c r="AI34" s="124">
        <v>0</v>
      </c>
      <c r="AJ34" s="104">
        <v>3733604.6318899998</v>
      </c>
      <c r="AK34" s="104">
        <v>3733604.6318899998</v>
      </c>
      <c r="AL34" s="124">
        <v>0</v>
      </c>
      <c r="AM34" s="124">
        <v>0</v>
      </c>
      <c r="AN34" s="124">
        <v>0</v>
      </c>
      <c r="AO34" s="124">
        <v>0</v>
      </c>
      <c r="AP34" s="104">
        <v>47803002.159999996</v>
      </c>
      <c r="AQ34" s="124">
        <v>0</v>
      </c>
      <c r="AR34" s="124">
        <v>0</v>
      </c>
      <c r="AS34" s="124">
        <v>0</v>
      </c>
      <c r="AT34" s="104">
        <v>266202621.21904999</v>
      </c>
      <c r="AU34" s="104">
        <v>2258293.69</v>
      </c>
      <c r="AV34" s="104">
        <v>1298226.8999999999</v>
      </c>
      <c r="AW34" s="124">
        <v>0</v>
      </c>
      <c r="AX34" s="124">
        <v>0</v>
      </c>
      <c r="AY34" s="124">
        <v>0</v>
      </c>
      <c r="AZ34" s="104">
        <v>960066.79</v>
      </c>
      <c r="BA34" s="124">
        <v>0</v>
      </c>
      <c r="BB34" s="104">
        <v>1373649487.7023001</v>
      </c>
      <c r="BC34" s="104">
        <v>1271223772.29</v>
      </c>
      <c r="BD34" s="124">
        <v>0</v>
      </c>
      <c r="BE34" s="124">
        <v>0</v>
      </c>
      <c r="BF34" s="124">
        <v>0</v>
      </c>
      <c r="BG34" s="124">
        <v>0</v>
      </c>
      <c r="BH34" s="104">
        <v>102425715.40866999</v>
      </c>
      <c r="BI34" s="124">
        <v>0</v>
      </c>
      <c r="BJ34" s="124">
        <v>0</v>
      </c>
      <c r="BK34" s="124">
        <v>0</v>
      </c>
      <c r="BL34" s="104">
        <v>1375907781.3922999</v>
      </c>
      <c r="BM34" s="104">
        <v>-1109705160.17325</v>
      </c>
      <c r="BN34" s="104" t="s">
        <v>86</v>
      </c>
      <c r="BO34" s="124">
        <v>5.5</v>
      </c>
      <c r="BP34" s="104" t="s">
        <v>86</v>
      </c>
      <c r="BQ34" s="104" t="s">
        <v>86</v>
      </c>
    </row>
    <row r="35" spans="3:69" x14ac:dyDescent="0.3">
      <c r="C35" s="124">
        <v>29</v>
      </c>
      <c r="D35" s="124">
        <v>2044</v>
      </c>
      <c r="E35" s="124">
        <v>5.5</v>
      </c>
      <c r="F35" s="124">
        <v>0.21168000000000001</v>
      </c>
      <c r="G35" s="104">
        <v>593860442.34000003</v>
      </c>
      <c r="H35" s="104">
        <v>34273.69</v>
      </c>
      <c r="I35" s="104">
        <v>34273.69</v>
      </c>
      <c r="J35" s="124">
        <v>0</v>
      </c>
      <c r="K35" s="124">
        <v>0</v>
      </c>
      <c r="L35" s="124">
        <v>0</v>
      </c>
      <c r="M35" s="104">
        <v>8584.5300000000007</v>
      </c>
      <c r="N35" s="104">
        <v>75811.63</v>
      </c>
      <c r="O35" s="104">
        <v>70550620.549850002</v>
      </c>
      <c r="P35" s="104">
        <v>70550620.549850002</v>
      </c>
      <c r="Q35" s="124">
        <v>0</v>
      </c>
      <c r="R35" s="124">
        <v>0</v>
      </c>
      <c r="S35" s="124">
        <v>0</v>
      </c>
      <c r="T35" s="124">
        <v>0</v>
      </c>
      <c r="U35" s="124">
        <v>0</v>
      </c>
      <c r="V35" s="124">
        <v>0</v>
      </c>
      <c r="W35" s="104">
        <v>65324648.657269999</v>
      </c>
      <c r="X35" s="104">
        <v>65324648.657269999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04">
        <v>54972955.700949997</v>
      </c>
      <c r="AF35" s="104">
        <v>54972955.700949997</v>
      </c>
      <c r="AG35" s="124">
        <v>0</v>
      </c>
      <c r="AH35" s="124">
        <v>0</v>
      </c>
      <c r="AI35" s="124">
        <v>0</v>
      </c>
      <c r="AJ35" s="104">
        <v>4311823.5021200003</v>
      </c>
      <c r="AK35" s="104">
        <v>4311823.5021200003</v>
      </c>
      <c r="AL35" s="124">
        <v>0</v>
      </c>
      <c r="AM35" s="124">
        <v>0</v>
      </c>
      <c r="AN35" s="124">
        <v>0</v>
      </c>
      <c r="AO35" s="124">
        <v>0</v>
      </c>
      <c r="AP35" s="104">
        <v>51520486.25</v>
      </c>
      <c r="AQ35" s="124">
        <v>0</v>
      </c>
      <c r="AR35" s="124">
        <v>0</v>
      </c>
      <c r="AS35" s="124">
        <v>0</v>
      </c>
      <c r="AT35" s="104">
        <v>246799204.51019001</v>
      </c>
      <c r="AU35" s="104">
        <v>2178495.02</v>
      </c>
      <c r="AV35" s="104">
        <v>1238696.8899999999</v>
      </c>
      <c r="AW35" s="124">
        <v>0</v>
      </c>
      <c r="AX35" s="124">
        <v>0</v>
      </c>
      <c r="AY35" s="124">
        <v>0</v>
      </c>
      <c r="AZ35" s="104">
        <v>939798.13</v>
      </c>
      <c r="BA35" s="124">
        <v>0</v>
      </c>
      <c r="BB35" s="104">
        <v>1480473743.21433</v>
      </c>
      <c r="BC35" s="104">
        <v>1363354409.3699999</v>
      </c>
      <c r="BD35" s="124">
        <v>0</v>
      </c>
      <c r="BE35" s="124">
        <v>0</v>
      </c>
      <c r="BF35" s="124">
        <v>0</v>
      </c>
      <c r="BG35" s="124">
        <v>0</v>
      </c>
      <c r="BH35" s="104">
        <v>117119333.84637</v>
      </c>
      <c r="BI35" s="124">
        <v>0</v>
      </c>
      <c r="BJ35" s="124">
        <v>0</v>
      </c>
      <c r="BK35" s="124">
        <v>0</v>
      </c>
      <c r="BL35" s="104">
        <v>1482652238.2343299</v>
      </c>
      <c r="BM35" s="104">
        <v>-1235853033.7241399</v>
      </c>
      <c r="BN35" s="104" t="s">
        <v>86</v>
      </c>
      <c r="BO35" s="124">
        <v>5.5</v>
      </c>
      <c r="BP35" s="104" t="s">
        <v>86</v>
      </c>
      <c r="BQ35" s="104" t="s">
        <v>86</v>
      </c>
    </row>
    <row r="36" spans="3:69" x14ac:dyDescent="0.3">
      <c r="C36" s="124">
        <v>30</v>
      </c>
      <c r="D36" s="124">
        <v>2045</v>
      </c>
      <c r="E36" s="124">
        <v>5.5</v>
      </c>
      <c r="F36" s="124">
        <v>0.20064000000000001</v>
      </c>
      <c r="G36" s="104">
        <v>481165454.55000001</v>
      </c>
      <c r="H36" s="104">
        <v>32252.14</v>
      </c>
      <c r="I36" s="104">
        <v>32252.14</v>
      </c>
      <c r="J36" s="124">
        <v>0</v>
      </c>
      <c r="K36" s="124">
        <v>0</v>
      </c>
      <c r="L36" s="124">
        <v>0</v>
      </c>
      <c r="M36" s="104">
        <v>8358.17</v>
      </c>
      <c r="N36" s="104">
        <v>73108.86</v>
      </c>
      <c r="O36" s="104">
        <v>57162456.00034</v>
      </c>
      <c r="P36" s="104">
        <v>57162456.00034</v>
      </c>
      <c r="Q36" s="124">
        <v>0</v>
      </c>
      <c r="R36" s="124">
        <v>0</v>
      </c>
      <c r="S36" s="124">
        <v>0</v>
      </c>
      <c r="T36" s="124">
        <v>0</v>
      </c>
      <c r="U36" s="124">
        <v>0</v>
      </c>
      <c r="V36" s="124">
        <v>0</v>
      </c>
      <c r="W36" s="104">
        <v>52928200.000320002</v>
      </c>
      <c r="X36" s="104">
        <v>52928200.000320002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04">
        <v>59041877.53836</v>
      </c>
      <c r="AF36" s="104">
        <v>59041877.53836</v>
      </c>
      <c r="AG36" s="124">
        <v>0</v>
      </c>
      <c r="AH36" s="124">
        <v>0</v>
      </c>
      <c r="AI36" s="124">
        <v>0</v>
      </c>
      <c r="AJ36" s="104">
        <v>4957591.5500800004</v>
      </c>
      <c r="AK36" s="104">
        <v>4957591.5500800004</v>
      </c>
      <c r="AL36" s="124">
        <v>0</v>
      </c>
      <c r="AM36" s="124">
        <v>0</v>
      </c>
      <c r="AN36" s="124">
        <v>0</v>
      </c>
      <c r="AO36" s="124">
        <v>0</v>
      </c>
      <c r="AP36" s="104">
        <v>54892719.780000001</v>
      </c>
      <c r="AQ36" s="124">
        <v>0</v>
      </c>
      <c r="AR36" s="124">
        <v>0</v>
      </c>
      <c r="AS36" s="124">
        <v>0</v>
      </c>
      <c r="AT36" s="104">
        <v>229096564.03909999</v>
      </c>
      <c r="AU36" s="104">
        <v>2100829.33</v>
      </c>
      <c r="AV36" s="104">
        <v>1181861.44</v>
      </c>
      <c r="AW36" s="124">
        <v>0</v>
      </c>
      <c r="AX36" s="124">
        <v>0</v>
      </c>
      <c r="AY36" s="124">
        <v>0</v>
      </c>
      <c r="AZ36" s="104">
        <v>918967.89</v>
      </c>
      <c r="BA36" s="124">
        <v>0</v>
      </c>
      <c r="BB36" s="104">
        <v>1577377005.7311001</v>
      </c>
      <c r="BC36" s="104">
        <v>1444090985.3399999</v>
      </c>
      <c r="BD36" s="124">
        <v>0</v>
      </c>
      <c r="BE36" s="124">
        <v>0</v>
      </c>
      <c r="BF36" s="124">
        <v>0</v>
      </c>
      <c r="BG36" s="124">
        <v>0</v>
      </c>
      <c r="BH36" s="104">
        <v>133286020.38950001</v>
      </c>
      <c r="BI36" s="124">
        <v>0</v>
      </c>
      <c r="BJ36" s="124">
        <v>0</v>
      </c>
      <c r="BK36" s="124">
        <v>0</v>
      </c>
      <c r="BL36" s="104">
        <v>1579477835.0611</v>
      </c>
      <c r="BM36" s="104">
        <v>-1350381271.0220101</v>
      </c>
      <c r="BN36" s="104" t="s">
        <v>86</v>
      </c>
      <c r="BO36" s="124">
        <v>5.5</v>
      </c>
      <c r="BP36" s="104" t="s">
        <v>86</v>
      </c>
      <c r="BQ36" s="104" t="s">
        <v>86</v>
      </c>
    </row>
    <row r="37" spans="3:69" x14ac:dyDescent="0.3">
      <c r="C37" s="124">
        <v>31</v>
      </c>
      <c r="D37" s="124">
        <v>2046</v>
      </c>
      <c r="E37" s="124">
        <v>5.5</v>
      </c>
      <c r="F37" s="124">
        <v>0.19017999999999999</v>
      </c>
      <c r="G37" s="104">
        <v>374825841.41000003</v>
      </c>
      <c r="H37" s="104">
        <v>30406.93</v>
      </c>
      <c r="I37" s="104">
        <v>30406.93</v>
      </c>
      <c r="J37" s="124">
        <v>0</v>
      </c>
      <c r="K37" s="124">
        <v>0</v>
      </c>
      <c r="L37" s="124">
        <v>0</v>
      </c>
      <c r="M37" s="104">
        <v>8122.71</v>
      </c>
      <c r="N37" s="104">
        <v>70477.17</v>
      </c>
      <c r="O37" s="104">
        <v>44529309.959289998</v>
      </c>
      <c r="P37" s="104">
        <v>44529309.959289998</v>
      </c>
      <c r="Q37" s="124">
        <v>0</v>
      </c>
      <c r="R37" s="124">
        <v>0</v>
      </c>
      <c r="S37" s="124">
        <v>0</v>
      </c>
      <c r="T37" s="124">
        <v>0</v>
      </c>
      <c r="U37" s="124">
        <v>0</v>
      </c>
      <c r="V37" s="124">
        <v>0</v>
      </c>
      <c r="W37" s="104">
        <v>41230842.554899998</v>
      </c>
      <c r="X37" s="104">
        <v>41230842.554899998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04">
        <v>62821062.747079998</v>
      </c>
      <c r="AF37" s="104">
        <v>62821062.747079998</v>
      </c>
      <c r="AG37" s="124">
        <v>0</v>
      </c>
      <c r="AH37" s="124">
        <v>0</v>
      </c>
      <c r="AI37" s="124">
        <v>0</v>
      </c>
      <c r="AJ37" s="104">
        <v>5672186.7239499995</v>
      </c>
      <c r="AK37" s="104">
        <v>5672186.7239499995</v>
      </c>
      <c r="AL37" s="124">
        <v>0</v>
      </c>
      <c r="AM37" s="124">
        <v>0</v>
      </c>
      <c r="AN37" s="124">
        <v>0</v>
      </c>
      <c r="AO37" s="124">
        <v>0</v>
      </c>
      <c r="AP37" s="104">
        <v>58056551.060000002</v>
      </c>
      <c r="AQ37" s="124">
        <v>0</v>
      </c>
      <c r="AR37" s="124">
        <v>0</v>
      </c>
      <c r="AS37" s="124">
        <v>0</v>
      </c>
      <c r="AT37" s="104">
        <v>212418959.85521999</v>
      </c>
      <c r="AU37" s="104">
        <v>2025206.13</v>
      </c>
      <c r="AV37" s="104">
        <v>1127522.3500000001</v>
      </c>
      <c r="AW37" s="124">
        <v>0</v>
      </c>
      <c r="AX37" s="124">
        <v>0</v>
      </c>
      <c r="AY37" s="124">
        <v>0</v>
      </c>
      <c r="AZ37" s="104">
        <v>897683.78</v>
      </c>
      <c r="BA37" s="124">
        <v>0</v>
      </c>
      <c r="BB37" s="104">
        <v>1668291697.5404301</v>
      </c>
      <c r="BC37" s="104">
        <v>1517368145.8800001</v>
      </c>
      <c r="BD37" s="124">
        <v>0</v>
      </c>
      <c r="BE37" s="124">
        <v>0</v>
      </c>
      <c r="BF37" s="124">
        <v>0</v>
      </c>
      <c r="BG37" s="124">
        <v>0</v>
      </c>
      <c r="BH37" s="104">
        <v>150923551.65891001</v>
      </c>
      <c r="BI37" s="124">
        <v>0</v>
      </c>
      <c r="BJ37" s="124">
        <v>0</v>
      </c>
      <c r="BK37" s="124">
        <v>0</v>
      </c>
      <c r="BL37" s="104">
        <v>1670316903.6704299</v>
      </c>
      <c r="BM37" s="104">
        <v>-1457897943.8152201</v>
      </c>
      <c r="BN37" s="104" t="s">
        <v>86</v>
      </c>
      <c r="BO37" s="124">
        <v>5.5</v>
      </c>
      <c r="BP37" s="104" t="s">
        <v>86</v>
      </c>
      <c r="BQ37" s="104" t="s">
        <v>86</v>
      </c>
    </row>
    <row r="38" spans="3:69" x14ac:dyDescent="0.3">
      <c r="C38" s="124">
        <v>32</v>
      </c>
      <c r="D38" s="124">
        <v>2047</v>
      </c>
      <c r="E38" s="124">
        <v>5.5</v>
      </c>
      <c r="F38" s="124">
        <v>0.18027000000000001</v>
      </c>
      <c r="G38" s="104">
        <v>279005329.30000001</v>
      </c>
      <c r="H38" s="104">
        <v>28723.84</v>
      </c>
      <c r="I38" s="104">
        <v>28723.84</v>
      </c>
      <c r="J38" s="124">
        <v>0</v>
      </c>
      <c r="K38" s="124">
        <v>0</v>
      </c>
      <c r="L38" s="124">
        <v>0</v>
      </c>
      <c r="M38" s="104">
        <v>7879.38</v>
      </c>
      <c r="N38" s="104">
        <v>67912.570000000007</v>
      </c>
      <c r="O38" s="104">
        <v>33145833.12049</v>
      </c>
      <c r="P38" s="104">
        <v>33145833.12049</v>
      </c>
      <c r="Q38" s="124">
        <v>0</v>
      </c>
      <c r="R38" s="124">
        <v>0</v>
      </c>
      <c r="S38" s="124">
        <v>0</v>
      </c>
      <c r="T38" s="124">
        <v>0</v>
      </c>
      <c r="U38" s="124">
        <v>0</v>
      </c>
      <c r="V38" s="124">
        <v>0</v>
      </c>
      <c r="W38" s="104">
        <v>30690586.22267</v>
      </c>
      <c r="X38" s="104">
        <v>30690586.22267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04">
        <v>66044380.892080002</v>
      </c>
      <c r="AF38" s="104">
        <v>66044380.892080002</v>
      </c>
      <c r="AG38" s="124">
        <v>0</v>
      </c>
      <c r="AH38" s="124">
        <v>0</v>
      </c>
      <c r="AI38" s="124">
        <v>0</v>
      </c>
      <c r="AJ38" s="104">
        <v>6458658.7774299998</v>
      </c>
      <c r="AK38" s="104">
        <v>6458658.7774299998</v>
      </c>
      <c r="AL38" s="124">
        <v>0</v>
      </c>
      <c r="AM38" s="124">
        <v>0</v>
      </c>
      <c r="AN38" s="124">
        <v>0</v>
      </c>
      <c r="AO38" s="124">
        <v>0</v>
      </c>
      <c r="AP38" s="104">
        <v>60864826.359999999</v>
      </c>
      <c r="AQ38" s="124">
        <v>0</v>
      </c>
      <c r="AR38" s="124">
        <v>0</v>
      </c>
      <c r="AS38" s="124">
        <v>0</v>
      </c>
      <c r="AT38" s="104">
        <v>197308801.16266</v>
      </c>
      <c r="AU38" s="104">
        <v>1951510.76</v>
      </c>
      <c r="AV38" s="104">
        <v>1075444.44</v>
      </c>
      <c r="AW38" s="124">
        <v>0</v>
      </c>
      <c r="AX38" s="124">
        <v>0</v>
      </c>
      <c r="AY38" s="124">
        <v>0</v>
      </c>
      <c r="AZ38" s="104">
        <v>876066.32</v>
      </c>
      <c r="BA38" s="124">
        <v>0</v>
      </c>
      <c r="BB38" s="104">
        <v>1748989263.8013401</v>
      </c>
      <c r="BC38" s="104">
        <v>1578930329.3099999</v>
      </c>
      <c r="BD38" s="124">
        <v>0</v>
      </c>
      <c r="BE38" s="124">
        <v>0</v>
      </c>
      <c r="BF38" s="124">
        <v>0</v>
      </c>
      <c r="BG38" s="124">
        <v>0</v>
      </c>
      <c r="BH38" s="104">
        <v>170058934.48818001</v>
      </c>
      <c r="BI38" s="124">
        <v>0</v>
      </c>
      <c r="BJ38" s="124">
        <v>0</v>
      </c>
      <c r="BK38" s="124">
        <v>0</v>
      </c>
      <c r="BL38" s="104">
        <v>1750940774.5613401</v>
      </c>
      <c r="BM38" s="104">
        <v>-1553631973.39868</v>
      </c>
      <c r="BN38" s="104" t="s">
        <v>86</v>
      </c>
      <c r="BO38" s="124">
        <v>5.5</v>
      </c>
      <c r="BP38" s="104" t="s">
        <v>86</v>
      </c>
      <c r="BQ38" s="104" t="s">
        <v>86</v>
      </c>
    </row>
    <row r="39" spans="3:69" x14ac:dyDescent="0.3">
      <c r="C39" s="124">
        <v>33</v>
      </c>
      <c r="D39" s="124">
        <v>2048</v>
      </c>
      <c r="E39" s="124">
        <v>5.5</v>
      </c>
      <c r="F39" s="124">
        <v>0.17086999999999999</v>
      </c>
      <c r="G39" s="104">
        <v>202779070.09999999</v>
      </c>
      <c r="H39" s="104">
        <v>27186.36</v>
      </c>
      <c r="I39" s="104">
        <v>27186.36</v>
      </c>
      <c r="J39" s="124">
        <v>0</v>
      </c>
      <c r="K39" s="124">
        <v>0</v>
      </c>
      <c r="L39" s="124">
        <v>0</v>
      </c>
      <c r="M39" s="104">
        <v>7629.59</v>
      </c>
      <c r="N39" s="104">
        <v>65410.77</v>
      </c>
      <c r="O39" s="104">
        <v>24090153.528069999</v>
      </c>
      <c r="P39" s="104">
        <v>24090153.528069999</v>
      </c>
      <c r="Q39" s="124">
        <v>0</v>
      </c>
      <c r="R39" s="124">
        <v>0</v>
      </c>
      <c r="S39" s="124">
        <v>0</v>
      </c>
      <c r="T39" s="124">
        <v>0</v>
      </c>
      <c r="U39" s="124">
        <v>0</v>
      </c>
      <c r="V39" s="124">
        <v>0</v>
      </c>
      <c r="W39" s="104">
        <v>22305697.711180001</v>
      </c>
      <c r="X39" s="104">
        <v>22305697.711180001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04">
        <v>68328249.862780005</v>
      </c>
      <c r="AF39" s="104">
        <v>68328249.862780005</v>
      </c>
      <c r="AG39" s="124">
        <v>0</v>
      </c>
      <c r="AH39" s="124">
        <v>0</v>
      </c>
      <c r="AI39" s="124">
        <v>0</v>
      </c>
      <c r="AJ39" s="104">
        <v>7315021.3183000004</v>
      </c>
      <c r="AK39" s="104">
        <v>7315021.3183000004</v>
      </c>
      <c r="AL39" s="124">
        <v>0</v>
      </c>
      <c r="AM39" s="124">
        <v>0</v>
      </c>
      <c r="AN39" s="124">
        <v>0</v>
      </c>
      <c r="AO39" s="124">
        <v>0</v>
      </c>
      <c r="AP39" s="104">
        <v>62994653.479999997</v>
      </c>
      <c r="AQ39" s="124">
        <v>0</v>
      </c>
      <c r="AR39" s="124">
        <v>0</v>
      </c>
      <c r="AS39" s="124">
        <v>0</v>
      </c>
      <c r="AT39" s="104">
        <v>185134002.62033001</v>
      </c>
      <c r="AU39" s="104">
        <v>1879619.88</v>
      </c>
      <c r="AV39" s="104">
        <v>1025376.79</v>
      </c>
      <c r="AW39" s="124">
        <v>0</v>
      </c>
      <c r="AX39" s="124">
        <v>0</v>
      </c>
      <c r="AY39" s="124">
        <v>0</v>
      </c>
      <c r="AZ39" s="104">
        <v>854243.09</v>
      </c>
      <c r="BA39" s="124">
        <v>0</v>
      </c>
      <c r="BB39" s="104">
        <v>1810191192.50705</v>
      </c>
      <c r="BC39" s="104">
        <v>1619547009.5699999</v>
      </c>
      <c r="BD39" s="124">
        <v>0</v>
      </c>
      <c r="BE39" s="124">
        <v>0</v>
      </c>
      <c r="BF39" s="124">
        <v>0</v>
      </c>
      <c r="BG39" s="124">
        <v>0</v>
      </c>
      <c r="BH39" s="104">
        <v>190644182.93656</v>
      </c>
      <c r="BI39" s="124">
        <v>0</v>
      </c>
      <c r="BJ39" s="124">
        <v>0</v>
      </c>
      <c r="BK39" s="124">
        <v>0</v>
      </c>
      <c r="BL39" s="104">
        <v>1812070812.3870499</v>
      </c>
      <c r="BM39" s="104">
        <v>-1626936809.7667201</v>
      </c>
      <c r="BN39" s="104" t="s">
        <v>86</v>
      </c>
      <c r="BO39" s="124">
        <v>5.5</v>
      </c>
      <c r="BP39" s="104" t="s">
        <v>86</v>
      </c>
      <c r="BQ39" s="104" t="s">
        <v>86</v>
      </c>
    </row>
    <row r="40" spans="3:69" x14ac:dyDescent="0.3">
      <c r="C40" s="124">
        <v>34</v>
      </c>
      <c r="D40" s="124">
        <v>2049</v>
      </c>
      <c r="E40" s="124">
        <v>5.5</v>
      </c>
      <c r="F40" s="124">
        <v>0.16195999999999999</v>
      </c>
      <c r="G40" s="104">
        <v>142460220.84999999</v>
      </c>
      <c r="H40" s="104">
        <v>25776.54</v>
      </c>
      <c r="I40" s="104">
        <v>25776.54</v>
      </c>
      <c r="J40" s="124">
        <v>0</v>
      </c>
      <c r="K40" s="124">
        <v>0</v>
      </c>
      <c r="L40" s="124">
        <v>0</v>
      </c>
      <c r="M40" s="104">
        <v>7375.02</v>
      </c>
      <c r="N40" s="104">
        <v>62967.51</v>
      </c>
      <c r="O40" s="104">
        <v>16924274.23677</v>
      </c>
      <c r="P40" s="104">
        <v>16924274.23677</v>
      </c>
      <c r="Q40" s="124">
        <v>0</v>
      </c>
      <c r="R40" s="124">
        <v>0</v>
      </c>
      <c r="S40" s="124">
        <v>0</v>
      </c>
      <c r="T40" s="124">
        <v>0</v>
      </c>
      <c r="U40" s="124">
        <v>0</v>
      </c>
      <c r="V40" s="124">
        <v>0</v>
      </c>
      <c r="W40" s="104">
        <v>15670624.29331</v>
      </c>
      <c r="X40" s="104">
        <v>15670624.29331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04">
        <v>69683193.32322</v>
      </c>
      <c r="AF40" s="104">
        <v>69683193.32322</v>
      </c>
      <c r="AG40" s="124">
        <v>0</v>
      </c>
      <c r="AH40" s="124">
        <v>0</v>
      </c>
      <c r="AI40" s="124">
        <v>0</v>
      </c>
      <c r="AJ40" s="104">
        <v>8237155.0457899999</v>
      </c>
      <c r="AK40" s="104">
        <v>8237155.0457899999</v>
      </c>
      <c r="AL40" s="124">
        <v>0</v>
      </c>
      <c r="AM40" s="124">
        <v>0</v>
      </c>
      <c r="AN40" s="124">
        <v>0</v>
      </c>
      <c r="AO40" s="124">
        <v>0</v>
      </c>
      <c r="AP40" s="104">
        <v>64562152.009999998</v>
      </c>
      <c r="AQ40" s="124">
        <v>0</v>
      </c>
      <c r="AR40" s="124">
        <v>0</v>
      </c>
      <c r="AS40" s="124">
        <v>0</v>
      </c>
      <c r="AT40" s="104">
        <v>175173517.97909001</v>
      </c>
      <c r="AU40" s="104">
        <v>1809411.18</v>
      </c>
      <c r="AV40" s="104">
        <v>977062.21</v>
      </c>
      <c r="AW40" s="124">
        <v>0</v>
      </c>
      <c r="AX40" s="124">
        <v>0</v>
      </c>
      <c r="AY40" s="124">
        <v>0</v>
      </c>
      <c r="AZ40" s="104">
        <v>832348.97</v>
      </c>
      <c r="BA40" s="124">
        <v>0</v>
      </c>
      <c r="BB40" s="104">
        <v>1855234253.7498701</v>
      </c>
      <c r="BC40" s="104">
        <v>1642678852.4100001</v>
      </c>
      <c r="BD40" s="124">
        <v>0</v>
      </c>
      <c r="BE40" s="124">
        <v>0</v>
      </c>
      <c r="BF40" s="124">
        <v>0</v>
      </c>
      <c r="BG40" s="124">
        <v>0</v>
      </c>
      <c r="BH40" s="104">
        <v>212555401.34316</v>
      </c>
      <c r="BI40" s="124">
        <v>0</v>
      </c>
      <c r="BJ40" s="124">
        <v>0</v>
      </c>
      <c r="BK40" s="124">
        <v>0</v>
      </c>
      <c r="BL40" s="104">
        <v>1857043664.9298699</v>
      </c>
      <c r="BM40" s="104">
        <v>-1681870146.9507899</v>
      </c>
      <c r="BN40" s="104" t="s">
        <v>86</v>
      </c>
      <c r="BO40" s="124">
        <v>5.5</v>
      </c>
      <c r="BP40" s="104" t="s">
        <v>86</v>
      </c>
      <c r="BQ40" s="104" t="s">
        <v>86</v>
      </c>
    </row>
    <row r="41" spans="3:69" x14ac:dyDescent="0.3">
      <c r="C41" s="124">
        <v>35</v>
      </c>
      <c r="D41" s="124">
        <v>2050</v>
      </c>
      <c r="E41" s="124">
        <v>5.5</v>
      </c>
      <c r="F41" s="124">
        <v>0.15351999999999999</v>
      </c>
      <c r="G41" s="104">
        <v>100603793.39</v>
      </c>
      <c r="H41" s="104">
        <v>24475.71</v>
      </c>
      <c r="I41" s="104">
        <v>24475.71</v>
      </c>
      <c r="J41" s="124">
        <v>0</v>
      </c>
      <c r="K41" s="124">
        <v>0</v>
      </c>
      <c r="L41" s="124">
        <v>0</v>
      </c>
      <c r="M41" s="104">
        <v>7117.57</v>
      </c>
      <c r="N41" s="104">
        <v>60578.79</v>
      </c>
      <c r="O41" s="104">
        <v>11951730.655239999</v>
      </c>
      <c r="P41" s="104">
        <v>11951730.655239999</v>
      </c>
      <c r="Q41" s="124">
        <v>0</v>
      </c>
      <c r="R41" s="124">
        <v>0</v>
      </c>
      <c r="S41" s="124">
        <v>0</v>
      </c>
      <c r="T41" s="124">
        <v>0</v>
      </c>
      <c r="U41" s="124">
        <v>0</v>
      </c>
      <c r="V41" s="124">
        <v>0</v>
      </c>
      <c r="W41" s="104">
        <v>11066417.27337</v>
      </c>
      <c r="X41" s="104">
        <v>11066417.27337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04">
        <v>70010862.518619999</v>
      </c>
      <c r="AF41" s="104">
        <v>70010862.518619999</v>
      </c>
      <c r="AG41" s="124">
        <v>0</v>
      </c>
      <c r="AH41" s="124">
        <v>0</v>
      </c>
      <c r="AI41" s="124">
        <v>0</v>
      </c>
      <c r="AJ41" s="104">
        <v>9218027.9420899991</v>
      </c>
      <c r="AK41" s="104">
        <v>9218027.9420899991</v>
      </c>
      <c r="AL41" s="124">
        <v>0</v>
      </c>
      <c r="AM41" s="124">
        <v>0</v>
      </c>
      <c r="AN41" s="124">
        <v>0</v>
      </c>
      <c r="AO41" s="124">
        <v>0</v>
      </c>
      <c r="AP41" s="104">
        <v>65465914.149999999</v>
      </c>
      <c r="AQ41" s="124">
        <v>0</v>
      </c>
      <c r="AR41" s="124">
        <v>0</v>
      </c>
      <c r="AS41" s="124">
        <v>0</v>
      </c>
      <c r="AT41" s="104">
        <v>167805124.60932001</v>
      </c>
      <c r="AU41" s="104">
        <v>1740769.9</v>
      </c>
      <c r="AV41" s="104">
        <v>930251.34</v>
      </c>
      <c r="AW41" s="124">
        <v>0</v>
      </c>
      <c r="AX41" s="124">
        <v>0</v>
      </c>
      <c r="AY41" s="124">
        <v>0</v>
      </c>
      <c r="AZ41" s="104">
        <v>810518.56</v>
      </c>
      <c r="BA41" s="124">
        <v>0</v>
      </c>
      <c r="BB41" s="104">
        <v>1881204430.1268599</v>
      </c>
      <c r="BC41" s="104">
        <v>1645557638.9300001</v>
      </c>
      <c r="BD41" s="124">
        <v>0</v>
      </c>
      <c r="BE41" s="124">
        <v>0</v>
      </c>
      <c r="BF41" s="124">
        <v>0</v>
      </c>
      <c r="BG41" s="124">
        <v>0</v>
      </c>
      <c r="BH41" s="104">
        <v>235646791.19326001</v>
      </c>
      <c r="BI41" s="124">
        <v>0</v>
      </c>
      <c r="BJ41" s="124">
        <v>0</v>
      </c>
      <c r="BK41" s="124">
        <v>0</v>
      </c>
      <c r="BL41" s="104">
        <v>1882945200.02686</v>
      </c>
      <c r="BM41" s="104">
        <v>-1715140075.4175401</v>
      </c>
      <c r="BN41" s="104" t="s">
        <v>86</v>
      </c>
      <c r="BO41" s="124">
        <v>5.5</v>
      </c>
      <c r="BP41" s="104" t="s">
        <v>86</v>
      </c>
      <c r="BQ41" s="104" t="s">
        <v>86</v>
      </c>
    </row>
    <row r="42" spans="3:69" x14ac:dyDescent="0.3">
      <c r="C42" s="124">
        <v>36</v>
      </c>
      <c r="D42" s="124">
        <v>2051</v>
      </c>
      <c r="E42" s="124">
        <v>5.5</v>
      </c>
      <c r="F42" s="124">
        <v>0.14552000000000001</v>
      </c>
      <c r="G42" s="104">
        <v>68508468.329999998</v>
      </c>
      <c r="H42" s="104">
        <v>23263.96</v>
      </c>
      <c r="I42" s="104">
        <v>23263.96</v>
      </c>
      <c r="J42" s="124">
        <v>0</v>
      </c>
      <c r="K42" s="124">
        <v>0</v>
      </c>
      <c r="L42" s="124">
        <v>0</v>
      </c>
      <c r="M42" s="104">
        <v>6859.35</v>
      </c>
      <c r="N42" s="104">
        <v>58240.57</v>
      </c>
      <c r="O42" s="104">
        <v>8138806.0376000004</v>
      </c>
      <c r="P42" s="104">
        <v>8138806.0376000004</v>
      </c>
      <c r="Q42" s="124">
        <v>0</v>
      </c>
      <c r="R42" s="124">
        <v>0</v>
      </c>
      <c r="S42" s="124">
        <v>0</v>
      </c>
      <c r="T42" s="124">
        <v>0</v>
      </c>
      <c r="U42" s="124">
        <v>0</v>
      </c>
      <c r="V42" s="124">
        <v>0</v>
      </c>
      <c r="W42" s="104">
        <v>7535931.5163000003</v>
      </c>
      <c r="X42" s="104">
        <v>7535931.5163000003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04">
        <v>69827730.431909993</v>
      </c>
      <c r="AF42" s="104">
        <v>69827730.431909993</v>
      </c>
      <c r="AG42" s="124">
        <v>0</v>
      </c>
      <c r="AH42" s="124">
        <v>0</v>
      </c>
      <c r="AI42" s="124">
        <v>0</v>
      </c>
      <c r="AJ42" s="104">
        <v>10248809.04005</v>
      </c>
      <c r="AK42" s="104">
        <v>10248809.04005</v>
      </c>
      <c r="AL42" s="124">
        <v>0</v>
      </c>
      <c r="AM42" s="124">
        <v>0</v>
      </c>
      <c r="AN42" s="124">
        <v>0</v>
      </c>
      <c r="AO42" s="124">
        <v>0</v>
      </c>
      <c r="AP42" s="104">
        <v>65994491.43</v>
      </c>
      <c r="AQ42" s="124">
        <v>0</v>
      </c>
      <c r="AR42" s="124">
        <v>0</v>
      </c>
      <c r="AS42" s="124">
        <v>0</v>
      </c>
      <c r="AT42" s="104">
        <v>161834132.33587</v>
      </c>
      <c r="AU42" s="104">
        <v>1673579.49</v>
      </c>
      <c r="AV42" s="104">
        <v>884697.84</v>
      </c>
      <c r="AW42" s="124">
        <v>0</v>
      </c>
      <c r="AX42" s="124">
        <v>0</v>
      </c>
      <c r="AY42" s="124">
        <v>0</v>
      </c>
      <c r="AZ42" s="104">
        <v>788881.65</v>
      </c>
      <c r="BA42" s="124">
        <v>0</v>
      </c>
      <c r="BB42" s="104">
        <v>1896393432.38293</v>
      </c>
      <c r="BC42" s="104">
        <v>1636668713.52</v>
      </c>
      <c r="BD42" s="124">
        <v>0</v>
      </c>
      <c r="BE42" s="124">
        <v>0</v>
      </c>
      <c r="BF42" s="124">
        <v>0</v>
      </c>
      <c r="BG42" s="124">
        <v>0</v>
      </c>
      <c r="BH42" s="104">
        <v>259724718.86247</v>
      </c>
      <c r="BI42" s="124">
        <v>0</v>
      </c>
      <c r="BJ42" s="124">
        <v>0</v>
      </c>
      <c r="BK42" s="124">
        <v>0</v>
      </c>
      <c r="BL42" s="104">
        <v>1898067011.87293</v>
      </c>
      <c r="BM42" s="104">
        <v>-1736232879.53706</v>
      </c>
      <c r="BN42" s="104" t="s">
        <v>86</v>
      </c>
      <c r="BO42" s="124">
        <v>5.5</v>
      </c>
      <c r="BP42" s="104" t="s">
        <v>86</v>
      </c>
      <c r="BQ42" s="104" t="s">
        <v>86</v>
      </c>
    </row>
    <row r="43" spans="3:69" x14ac:dyDescent="0.3">
      <c r="C43" s="124">
        <v>37</v>
      </c>
      <c r="D43" s="124">
        <v>2052</v>
      </c>
      <c r="E43" s="124">
        <v>5.5</v>
      </c>
      <c r="F43" s="124">
        <v>0.13793</v>
      </c>
      <c r="G43" s="104">
        <v>45220652.210000001</v>
      </c>
      <c r="H43" s="104">
        <v>22121.33</v>
      </c>
      <c r="I43" s="104">
        <v>22121.33</v>
      </c>
      <c r="J43" s="124">
        <v>0</v>
      </c>
      <c r="K43" s="124">
        <v>0</v>
      </c>
      <c r="L43" s="124">
        <v>0</v>
      </c>
      <c r="M43" s="104">
        <v>6602.6</v>
      </c>
      <c r="N43" s="104">
        <v>55949.02</v>
      </c>
      <c r="O43" s="104">
        <v>5372213.4827100001</v>
      </c>
      <c r="P43" s="104">
        <v>5372213.4827100001</v>
      </c>
      <c r="Q43" s="124">
        <v>0</v>
      </c>
      <c r="R43" s="124">
        <v>0</v>
      </c>
      <c r="S43" s="124">
        <v>0</v>
      </c>
      <c r="T43" s="124">
        <v>0</v>
      </c>
      <c r="U43" s="124">
        <v>0</v>
      </c>
      <c r="V43" s="124">
        <v>0</v>
      </c>
      <c r="W43" s="104">
        <v>4974271.7432500003</v>
      </c>
      <c r="X43" s="104">
        <v>4974271.7432500003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04">
        <v>69184872.762099996</v>
      </c>
      <c r="AF43" s="104">
        <v>69184872.762099996</v>
      </c>
      <c r="AG43" s="124">
        <v>0</v>
      </c>
      <c r="AH43" s="124">
        <v>0</v>
      </c>
      <c r="AI43" s="124">
        <v>0</v>
      </c>
      <c r="AJ43" s="104">
        <v>11323168.90112</v>
      </c>
      <c r="AK43" s="104">
        <v>11323168.90112</v>
      </c>
      <c r="AL43" s="124">
        <v>0</v>
      </c>
      <c r="AM43" s="124">
        <v>0</v>
      </c>
      <c r="AN43" s="124">
        <v>0</v>
      </c>
      <c r="AO43" s="124">
        <v>0</v>
      </c>
      <c r="AP43" s="104">
        <v>66170826.859999999</v>
      </c>
      <c r="AQ43" s="124">
        <v>0</v>
      </c>
      <c r="AR43" s="124">
        <v>0</v>
      </c>
      <c r="AS43" s="124">
        <v>0</v>
      </c>
      <c r="AT43" s="104">
        <v>157110026.69918999</v>
      </c>
      <c r="AU43" s="104">
        <v>1607730.44</v>
      </c>
      <c r="AV43" s="104">
        <v>840173.8</v>
      </c>
      <c r="AW43" s="124">
        <v>0</v>
      </c>
      <c r="AX43" s="124">
        <v>0</v>
      </c>
      <c r="AY43" s="124">
        <v>0</v>
      </c>
      <c r="AZ43" s="104">
        <v>767556.64</v>
      </c>
      <c r="BA43" s="124">
        <v>0</v>
      </c>
      <c r="BB43" s="104">
        <v>1901460542.40678</v>
      </c>
      <c r="BC43" s="104">
        <v>1616832280.5599999</v>
      </c>
      <c r="BD43" s="124">
        <v>0</v>
      </c>
      <c r="BE43" s="124">
        <v>0</v>
      </c>
      <c r="BF43" s="124">
        <v>0</v>
      </c>
      <c r="BG43" s="124">
        <v>0</v>
      </c>
      <c r="BH43" s="104">
        <v>284628261.84517998</v>
      </c>
      <c r="BI43" s="124">
        <v>0</v>
      </c>
      <c r="BJ43" s="124">
        <v>0</v>
      </c>
      <c r="BK43" s="124">
        <v>0</v>
      </c>
      <c r="BL43" s="104">
        <v>1903068272.8467801</v>
      </c>
      <c r="BM43" s="104">
        <v>-1745958246.1475899</v>
      </c>
      <c r="BN43" s="104" t="s">
        <v>86</v>
      </c>
      <c r="BO43" s="124">
        <v>5.5</v>
      </c>
      <c r="BP43" s="104" t="s">
        <v>86</v>
      </c>
      <c r="BQ43" s="104" t="s">
        <v>86</v>
      </c>
    </row>
    <row r="44" spans="3:69" x14ac:dyDescent="0.3">
      <c r="C44" s="124">
        <v>38</v>
      </c>
      <c r="D44" s="124">
        <v>2053</v>
      </c>
      <c r="E44" s="124">
        <v>5.5</v>
      </c>
      <c r="F44" s="124">
        <v>0.13074</v>
      </c>
      <c r="G44" s="104">
        <v>26011705.030000001</v>
      </c>
      <c r="H44" s="104">
        <v>21029.01</v>
      </c>
      <c r="I44" s="104">
        <v>21029.01</v>
      </c>
      <c r="J44" s="124">
        <v>0</v>
      </c>
      <c r="K44" s="124">
        <v>0</v>
      </c>
      <c r="L44" s="124">
        <v>0</v>
      </c>
      <c r="M44" s="104">
        <v>6349.73</v>
      </c>
      <c r="N44" s="104">
        <v>53701</v>
      </c>
      <c r="O44" s="104">
        <v>3090190.5579499998</v>
      </c>
      <c r="P44" s="104">
        <v>3090190.5579499998</v>
      </c>
      <c r="Q44" s="124">
        <v>0</v>
      </c>
      <c r="R44" s="124">
        <v>0</v>
      </c>
      <c r="S44" s="124">
        <v>0</v>
      </c>
      <c r="T44" s="124">
        <v>0</v>
      </c>
      <c r="U44" s="124">
        <v>0</v>
      </c>
      <c r="V44" s="124">
        <v>0</v>
      </c>
      <c r="W44" s="104">
        <v>2861287.5536600002</v>
      </c>
      <c r="X44" s="104">
        <v>2861287.5536600002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04">
        <v>68234846.869240001</v>
      </c>
      <c r="AF44" s="104">
        <v>68234846.869240001</v>
      </c>
      <c r="AG44" s="124">
        <v>0</v>
      </c>
      <c r="AH44" s="124">
        <v>0</v>
      </c>
      <c r="AI44" s="124">
        <v>0</v>
      </c>
      <c r="AJ44" s="104">
        <v>12433424.589880001</v>
      </c>
      <c r="AK44" s="104">
        <v>12433424.589880001</v>
      </c>
      <c r="AL44" s="124">
        <v>0</v>
      </c>
      <c r="AM44" s="124">
        <v>0</v>
      </c>
      <c r="AN44" s="124">
        <v>0</v>
      </c>
      <c r="AO44" s="124">
        <v>0</v>
      </c>
      <c r="AP44" s="104">
        <v>66149173.020000003</v>
      </c>
      <c r="AQ44" s="124">
        <v>0</v>
      </c>
      <c r="AR44" s="124">
        <v>0</v>
      </c>
      <c r="AS44" s="124">
        <v>0</v>
      </c>
      <c r="AT44" s="104">
        <v>152850002.33072999</v>
      </c>
      <c r="AU44" s="104">
        <v>1543132.24</v>
      </c>
      <c r="AV44" s="104">
        <v>796483.85</v>
      </c>
      <c r="AW44" s="124">
        <v>0</v>
      </c>
      <c r="AX44" s="124">
        <v>0</v>
      </c>
      <c r="AY44" s="124">
        <v>0</v>
      </c>
      <c r="AZ44" s="104">
        <v>746648.39</v>
      </c>
      <c r="BA44" s="124">
        <v>0</v>
      </c>
      <c r="BB44" s="104">
        <v>1900838305.7717299</v>
      </c>
      <c r="BC44" s="104">
        <v>1590674018.1300001</v>
      </c>
      <c r="BD44" s="124">
        <v>0</v>
      </c>
      <c r="BE44" s="124">
        <v>0</v>
      </c>
      <c r="BF44" s="124">
        <v>0</v>
      </c>
      <c r="BG44" s="124">
        <v>0</v>
      </c>
      <c r="BH44" s="104">
        <v>310164287.63875002</v>
      </c>
      <c r="BI44" s="124">
        <v>0</v>
      </c>
      <c r="BJ44" s="124">
        <v>0</v>
      </c>
      <c r="BK44" s="124">
        <v>0</v>
      </c>
      <c r="BL44" s="104">
        <v>1902381438.01173</v>
      </c>
      <c r="BM44" s="104">
        <v>-1749531435.681</v>
      </c>
      <c r="BN44" s="104" t="s">
        <v>86</v>
      </c>
      <c r="BO44" s="124">
        <v>5.5</v>
      </c>
      <c r="BP44" s="104" t="s">
        <v>86</v>
      </c>
      <c r="BQ44" s="104" t="s">
        <v>86</v>
      </c>
    </row>
    <row r="45" spans="3:69" x14ac:dyDescent="0.3">
      <c r="C45" s="124">
        <v>39</v>
      </c>
      <c r="D45" s="124">
        <v>2054</v>
      </c>
      <c r="E45" s="124">
        <v>5.5</v>
      </c>
      <c r="F45" s="124">
        <v>0.12392</v>
      </c>
      <c r="G45" s="104">
        <v>12130988.939999999</v>
      </c>
      <c r="H45" s="104">
        <v>19969.28</v>
      </c>
      <c r="I45" s="104">
        <v>19969.28</v>
      </c>
      <c r="J45" s="124">
        <v>0</v>
      </c>
      <c r="K45" s="124">
        <v>0</v>
      </c>
      <c r="L45" s="124">
        <v>0</v>
      </c>
      <c r="M45" s="104">
        <v>6103.17</v>
      </c>
      <c r="N45" s="104">
        <v>51493.9</v>
      </c>
      <c r="O45" s="104">
        <v>1441161.4865300001</v>
      </c>
      <c r="P45" s="104">
        <v>1441161.4865300001</v>
      </c>
      <c r="Q45" s="124">
        <v>0</v>
      </c>
      <c r="R45" s="124">
        <v>0</v>
      </c>
      <c r="S45" s="124">
        <v>0</v>
      </c>
      <c r="T45" s="124">
        <v>0</v>
      </c>
      <c r="U45" s="124">
        <v>0</v>
      </c>
      <c r="V45" s="124">
        <v>0</v>
      </c>
      <c r="W45" s="104">
        <v>1334408.7838300001</v>
      </c>
      <c r="X45" s="104">
        <v>1334408.7838300001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04">
        <v>66935276.499399997</v>
      </c>
      <c r="AF45" s="104">
        <v>66935276.499399997</v>
      </c>
      <c r="AG45" s="124">
        <v>0</v>
      </c>
      <c r="AH45" s="124">
        <v>0</v>
      </c>
      <c r="AI45" s="124">
        <v>0</v>
      </c>
      <c r="AJ45" s="104">
        <v>13571580.042540001</v>
      </c>
      <c r="AK45" s="104">
        <v>13571580.042540001</v>
      </c>
      <c r="AL45" s="124">
        <v>0</v>
      </c>
      <c r="AM45" s="124">
        <v>0</v>
      </c>
      <c r="AN45" s="124">
        <v>0</v>
      </c>
      <c r="AO45" s="124">
        <v>0</v>
      </c>
      <c r="AP45" s="104">
        <v>65878046.100000001</v>
      </c>
      <c r="AQ45" s="124">
        <v>0</v>
      </c>
      <c r="AR45" s="124">
        <v>0</v>
      </c>
      <c r="AS45" s="124">
        <v>0</v>
      </c>
      <c r="AT45" s="104">
        <v>149238039.26230001</v>
      </c>
      <c r="AU45" s="104">
        <v>1479709.75</v>
      </c>
      <c r="AV45" s="104">
        <v>753463.5</v>
      </c>
      <c r="AW45" s="124">
        <v>0</v>
      </c>
      <c r="AX45" s="124">
        <v>0</v>
      </c>
      <c r="AY45" s="124">
        <v>0</v>
      </c>
      <c r="AZ45" s="104">
        <v>726246.25</v>
      </c>
      <c r="BA45" s="124">
        <v>0</v>
      </c>
      <c r="BB45" s="104">
        <v>1893047302.0927899</v>
      </c>
      <c r="BC45" s="104">
        <v>1556903757.5699999</v>
      </c>
      <c r="BD45" s="124">
        <v>0</v>
      </c>
      <c r="BE45" s="124">
        <v>0</v>
      </c>
      <c r="BF45" s="124">
        <v>0</v>
      </c>
      <c r="BG45" s="124">
        <v>0</v>
      </c>
      <c r="BH45" s="104">
        <v>336143544.52205998</v>
      </c>
      <c r="BI45" s="124">
        <v>0</v>
      </c>
      <c r="BJ45" s="124">
        <v>0</v>
      </c>
      <c r="BK45" s="124">
        <v>0</v>
      </c>
      <c r="BL45" s="104">
        <v>1894527011.8427899</v>
      </c>
      <c r="BM45" s="104">
        <v>-1745288972.5804901</v>
      </c>
      <c r="BN45" s="104" t="s">
        <v>86</v>
      </c>
      <c r="BO45" s="124">
        <v>5.5</v>
      </c>
      <c r="BP45" s="104" t="s">
        <v>86</v>
      </c>
      <c r="BQ45" s="104" t="s">
        <v>86</v>
      </c>
    </row>
    <row r="46" spans="3:69" x14ac:dyDescent="0.3">
      <c r="C46" s="124">
        <v>40</v>
      </c>
      <c r="D46" s="124">
        <v>2055</v>
      </c>
      <c r="E46" s="124">
        <v>5.5</v>
      </c>
      <c r="F46" s="124">
        <v>0.11745999999999999</v>
      </c>
      <c r="G46" s="104">
        <v>3982749.16</v>
      </c>
      <c r="H46" s="104">
        <v>18928.22</v>
      </c>
      <c r="I46" s="104">
        <v>18928.22</v>
      </c>
      <c r="J46" s="124">
        <v>0</v>
      </c>
      <c r="K46" s="124">
        <v>0</v>
      </c>
      <c r="L46" s="124">
        <v>0</v>
      </c>
      <c r="M46" s="104">
        <v>5865.3</v>
      </c>
      <c r="N46" s="104">
        <v>49326.26</v>
      </c>
      <c r="O46" s="104">
        <v>473150.60012000002</v>
      </c>
      <c r="P46" s="104">
        <v>473150.60012000002</v>
      </c>
      <c r="Q46" s="124">
        <v>0</v>
      </c>
      <c r="R46" s="124">
        <v>0</v>
      </c>
      <c r="S46" s="124">
        <v>0</v>
      </c>
      <c r="T46" s="124">
        <v>0</v>
      </c>
      <c r="U46" s="124">
        <v>0</v>
      </c>
      <c r="V46" s="124">
        <v>0</v>
      </c>
      <c r="W46" s="104">
        <v>438102.40752000001</v>
      </c>
      <c r="X46" s="104">
        <v>438102.40752000001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04">
        <v>65194574.339780003</v>
      </c>
      <c r="AF46" s="104">
        <v>65194574.339780003</v>
      </c>
      <c r="AG46" s="124">
        <v>0</v>
      </c>
      <c r="AH46" s="124">
        <v>0</v>
      </c>
      <c r="AI46" s="124">
        <v>0</v>
      </c>
      <c r="AJ46" s="104">
        <v>14727610.504179999</v>
      </c>
      <c r="AK46" s="104">
        <v>14727610.504179999</v>
      </c>
      <c r="AL46" s="124">
        <v>0</v>
      </c>
      <c r="AM46" s="124">
        <v>0</v>
      </c>
      <c r="AN46" s="124">
        <v>0</v>
      </c>
      <c r="AO46" s="124">
        <v>0</v>
      </c>
      <c r="AP46" s="104">
        <v>65333984.329999998</v>
      </c>
      <c r="AQ46" s="124">
        <v>0</v>
      </c>
      <c r="AR46" s="124">
        <v>0</v>
      </c>
      <c r="AS46" s="124">
        <v>0</v>
      </c>
      <c r="AT46" s="104">
        <v>146241541.96158999</v>
      </c>
      <c r="AU46" s="104">
        <v>1417421.39</v>
      </c>
      <c r="AV46" s="104">
        <v>711004.99</v>
      </c>
      <c r="AW46" s="124">
        <v>0</v>
      </c>
      <c r="AX46" s="124">
        <v>0</v>
      </c>
      <c r="AY46" s="124">
        <v>0</v>
      </c>
      <c r="AZ46" s="104">
        <v>706416.4</v>
      </c>
      <c r="BA46" s="124">
        <v>0</v>
      </c>
      <c r="BB46" s="104">
        <v>1877413343.2520599</v>
      </c>
      <c r="BC46" s="104">
        <v>1515085113.52</v>
      </c>
      <c r="BD46" s="124">
        <v>0</v>
      </c>
      <c r="BE46" s="124">
        <v>0</v>
      </c>
      <c r="BF46" s="124">
        <v>0</v>
      </c>
      <c r="BG46" s="124">
        <v>0</v>
      </c>
      <c r="BH46" s="104">
        <v>362328229.73083001</v>
      </c>
      <c r="BI46" s="124">
        <v>0</v>
      </c>
      <c r="BJ46" s="124">
        <v>0</v>
      </c>
      <c r="BK46" s="124">
        <v>0</v>
      </c>
      <c r="BL46" s="104">
        <v>1878830764.64206</v>
      </c>
      <c r="BM46" s="104">
        <v>-1732589222.68047</v>
      </c>
      <c r="BN46" s="104" t="s">
        <v>86</v>
      </c>
      <c r="BO46" s="124">
        <v>5.5</v>
      </c>
      <c r="BP46" s="104" t="s">
        <v>86</v>
      </c>
      <c r="BQ46" s="104" t="s">
        <v>86</v>
      </c>
    </row>
    <row r="47" spans="3:69" x14ac:dyDescent="0.3">
      <c r="C47" s="124">
        <v>41</v>
      </c>
      <c r="D47" s="124">
        <v>2056</v>
      </c>
      <c r="E47" s="124">
        <v>5.5</v>
      </c>
      <c r="F47" s="124">
        <v>0.11133999999999999</v>
      </c>
      <c r="G47" s="104">
        <v>997046.85</v>
      </c>
      <c r="H47" s="104">
        <v>17894.29</v>
      </c>
      <c r="I47" s="104">
        <v>17894.29</v>
      </c>
      <c r="J47" s="124">
        <v>0</v>
      </c>
      <c r="K47" s="124">
        <v>0</v>
      </c>
      <c r="L47" s="124">
        <v>0</v>
      </c>
      <c r="M47" s="104">
        <v>5638.3</v>
      </c>
      <c r="N47" s="104">
        <v>47197.3</v>
      </c>
      <c r="O47" s="104">
        <v>118449.16552</v>
      </c>
      <c r="P47" s="104">
        <v>118449.16552</v>
      </c>
      <c r="Q47" s="124">
        <v>0</v>
      </c>
      <c r="R47" s="124">
        <v>0</v>
      </c>
      <c r="S47" s="124">
        <v>0</v>
      </c>
      <c r="T47" s="124">
        <v>0</v>
      </c>
      <c r="U47" s="124">
        <v>0</v>
      </c>
      <c r="V47" s="124">
        <v>0</v>
      </c>
      <c r="W47" s="104">
        <v>109675.15326000001</v>
      </c>
      <c r="X47" s="104">
        <v>109675.15326000001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04">
        <v>63122387.322870001</v>
      </c>
      <c r="AF47" s="104">
        <v>63122387.322870001</v>
      </c>
      <c r="AG47" s="124">
        <v>0</v>
      </c>
      <c r="AH47" s="124">
        <v>0</v>
      </c>
      <c r="AI47" s="124">
        <v>0</v>
      </c>
      <c r="AJ47" s="104">
        <v>15888860.81075</v>
      </c>
      <c r="AK47" s="104">
        <v>15888860.81075</v>
      </c>
      <c r="AL47" s="124">
        <v>0</v>
      </c>
      <c r="AM47" s="124">
        <v>0</v>
      </c>
      <c r="AN47" s="124">
        <v>0</v>
      </c>
      <c r="AO47" s="124">
        <v>0</v>
      </c>
      <c r="AP47" s="104">
        <v>64526815.159999996</v>
      </c>
      <c r="AQ47" s="124">
        <v>0</v>
      </c>
      <c r="AR47" s="124">
        <v>0</v>
      </c>
      <c r="AS47" s="124">
        <v>0</v>
      </c>
      <c r="AT47" s="104">
        <v>143836917.50240001</v>
      </c>
      <c r="AU47" s="104">
        <v>1356244.36</v>
      </c>
      <c r="AV47" s="104">
        <v>669036.71</v>
      </c>
      <c r="AW47" s="124">
        <v>0</v>
      </c>
      <c r="AX47" s="124">
        <v>0</v>
      </c>
      <c r="AY47" s="124">
        <v>0</v>
      </c>
      <c r="AZ47" s="104">
        <v>687207.65</v>
      </c>
      <c r="BA47" s="124">
        <v>0</v>
      </c>
      <c r="BB47" s="104">
        <v>1854218826.7500601</v>
      </c>
      <c r="BC47" s="104">
        <v>1465778228.46</v>
      </c>
      <c r="BD47" s="124">
        <v>0</v>
      </c>
      <c r="BE47" s="124">
        <v>0</v>
      </c>
      <c r="BF47" s="124">
        <v>0</v>
      </c>
      <c r="BG47" s="124">
        <v>0</v>
      </c>
      <c r="BH47" s="104">
        <v>388440598.29092997</v>
      </c>
      <c r="BI47" s="124">
        <v>0</v>
      </c>
      <c r="BJ47" s="124">
        <v>0</v>
      </c>
      <c r="BK47" s="124">
        <v>0</v>
      </c>
      <c r="BL47" s="104">
        <v>1855575071.11006</v>
      </c>
      <c r="BM47" s="104">
        <v>-1711738153.6076601</v>
      </c>
      <c r="BN47" s="104" t="s">
        <v>86</v>
      </c>
      <c r="BO47" s="124">
        <v>5.5</v>
      </c>
      <c r="BP47" s="104" t="s">
        <v>86</v>
      </c>
      <c r="BQ47" s="104" t="s">
        <v>86</v>
      </c>
    </row>
    <row r="48" spans="3:69" x14ac:dyDescent="0.3">
      <c r="C48" s="124">
        <v>42</v>
      </c>
      <c r="D48" s="124">
        <v>2057</v>
      </c>
      <c r="E48" s="124">
        <v>5.5</v>
      </c>
      <c r="F48" s="124">
        <v>0.10553999999999999</v>
      </c>
      <c r="G48" s="104">
        <v>262425.23</v>
      </c>
      <c r="H48" s="104">
        <v>16860</v>
      </c>
      <c r="I48" s="104">
        <v>16860</v>
      </c>
      <c r="J48" s="124">
        <v>0</v>
      </c>
      <c r="K48" s="124">
        <v>0</v>
      </c>
      <c r="L48" s="124">
        <v>0</v>
      </c>
      <c r="M48" s="104">
        <v>5424.07</v>
      </c>
      <c r="N48" s="104">
        <v>45107.66</v>
      </c>
      <c r="O48" s="104">
        <v>31176.117610000001</v>
      </c>
      <c r="P48" s="104">
        <v>31176.117610000001</v>
      </c>
      <c r="Q48" s="124">
        <v>0</v>
      </c>
      <c r="R48" s="124">
        <v>0</v>
      </c>
      <c r="S48" s="124">
        <v>0</v>
      </c>
      <c r="T48" s="124">
        <v>0</v>
      </c>
      <c r="U48" s="124">
        <v>0</v>
      </c>
      <c r="V48" s="124">
        <v>0</v>
      </c>
      <c r="W48" s="104">
        <v>28866.775559999998</v>
      </c>
      <c r="X48" s="104">
        <v>28866.775559999998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04">
        <v>60847669.57841</v>
      </c>
      <c r="AF48" s="104">
        <v>60847669.57841</v>
      </c>
      <c r="AG48" s="124">
        <v>0</v>
      </c>
      <c r="AH48" s="124">
        <v>0</v>
      </c>
      <c r="AI48" s="124">
        <v>0</v>
      </c>
      <c r="AJ48" s="104">
        <v>17042020.631170001</v>
      </c>
      <c r="AK48" s="104">
        <v>17042020.631170001</v>
      </c>
      <c r="AL48" s="124">
        <v>0</v>
      </c>
      <c r="AM48" s="124">
        <v>0</v>
      </c>
      <c r="AN48" s="124">
        <v>0</v>
      </c>
      <c r="AO48" s="124">
        <v>0</v>
      </c>
      <c r="AP48" s="104">
        <v>63548111.380000003</v>
      </c>
      <c r="AQ48" s="124">
        <v>0</v>
      </c>
      <c r="AR48" s="124">
        <v>0</v>
      </c>
      <c r="AS48" s="124">
        <v>0</v>
      </c>
      <c r="AT48" s="104">
        <v>141565236.21274999</v>
      </c>
      <c r="AU48" s="104">
        <v>1296197.23</v>
      </c>
      <c r="AV48" s="104">
        <v>627543.21</v>
      </c>
      <c r="AW48" s="124">
        <v>0</v>
      </c>
      <c r="AX48" s="124">
        <v>0</v>
      </c>
      <c r="AY48" s="124">
        <v>0</v>
      </c>
      <c r="AZ48" s="104">
        <v>668654.02</v>
      </c>
      <c r="BA48" s="124">
        <v>0</v>
      </c>
      <c r="BB48" s="104">
        <v>1826095155.08516</v>
      </c>
      <c r="BC48" s="104">
        <v>1411921398.1300001</v>
      </c>
      <c r="BD48" s="124">
        <v>0</v>
      </c>
      <c r="BE48" s="124">
        <v>0</v>
      </c>
      <c r="BF48" s="124">
        <v>0</v>
      </c>
      <c r="BG48" s="124">
        <v>0</v>
      </c>
      <c r="BH48" s="104">
        <v>414173756.95763999</v>
      </c>
      <c r="BI48" s="124">
        <v>0</v>
      </c>
      <c r="BJ48" s="124">
        <v>0</v>
      </c>
      <c r="BK48" s="124">
        <v>0</v>
      </c>
      <c r="BL48" s="104">
        <v>1827391352.31516</v>
      </c>
      <c r="BM48" s="104">
        <v>-1685826116.1024101</v>
      </c>
      <c r="BN48" s="104" t="s">
        <v>86</v>
      </c>
      <c r="BO48" s="124">
        <v>5.5</v>
      </c>
      <c r="BP48" s="104" t="s">
        <v>86</v>
      </c>
      <c r="BQ48" s="104" t="s">
        <v>86</v>
      </c>
    </row>
    <row r="49" spans="3:69" x14ac:dyDescent="0.3">
      <c r="C49" s="124">
        <v>43</v>
      </c>
      <c r="D49" s="124">
        <v>2058</v>
      </c>
      <c r="E49" s="124">
        <v>5.5</v>
      </c>
      <c r="F49" s="124">
        <v>0.10002999999999999</v>
      </c>
      <c r="G49" s="104">
        <v>54144.93</v>
      </c>
      <c r="H49" s="104">
        <v>15821.14</v>
      </c>
      <c r="I49" s="104">
        <v>15821.14</v>
      </c>
      <c r="J49" s="124">
        <v>0</v>
      </c>
      <c r="K49" s="124">
        <v>0</v>
      </c>
      <c r="L49" s="124">
        <v>0</v>
      </c>
      <c r="M49" s="104">
        <v>5224.09</v>
      </c>
      <c r="N49" s="104">
        <v>43058.84</v>
      </c>
      <c r="O49" s="104">
        <v>6432.4180500000002</v>
      </c>
      <c r="P49" s="104">
        <v>6432.4180500000002</v>
      </c>
      <c r="Q49" s="124">
        <v>0</v>
      </c>
      <c r="R49" s="124">
        <v>0</v>
      </c>
      <c r="S49" s="124">
        <v>0</v>
      </c>
      <c r="T49" s="124">
        <v>0</v>
      </c>
      <c r="U49" s="124">
        <v>0</v>
      </c>
      <c r="V49" s="124">
        <v>0</v>
      </c>
      <c r="W49" s="104">
        <v>5955.9426400000002</v>
      </c>
      <c r="X49" s="104">
        <v>5955.9426400000002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04">
        <v>58454976.949869998</v>
      </c>
      <c r="AF49" s="104">
        <v>58454976.949869998</v>
      </c>
      <c r="AG49" s="124">
        <v>0</v>
      </c>
      <c r="AH49" s="124">
        <v>0</v>
      </c>
      <c r="AI49" s="124">
        <v>0</v>
      </c>
      <c r="AJ49" s="104">
        <v>18173380.740090001</v>
      </c>
      <c r="AK49" s="104">
        <v>18173380.740090001</v>
      </c>
      <c r="AL49" s="124">
        <v>0</v>
      </c>
      <c r="AM49" s="124">
        <v>0</v>
      </c>
      <c r="AN49" s="124">
        <v>0</v>
      </c>
      <c r="AO49" s="124">
        <v>0</v>
      </c>
      <c r="AP49" s="104">
        <v>62450081.950000003</v>
      </c>
      <c r="AQ49" s="124">
        <v>0</v>
      </c>
      <c r="AR49" s="124">
        <v>0</v>
      </c>
      <c r="AS49" s="124">
        <v>0</v>
      </c>
      <c r="AT49" s="104">
        <v>139154932.07065001</v>
      </c>
      <c r="AU49" s="104">
        <v>1237323.07</v>
      </c>
      <c r="AV49" s="104">
        <v>586549.85</v>
      </c>
      <c r="AW49" s="124">
        <v>0</v>
      </c>
      <c r="AX49" s="124">
        <v>0</v>
      </c>
      <c r="AY49" s="124">
        <v>0</v>
      </c>
      <c r="AZ49" s="104">
        <v>650773.22</v>
      </c>
      <c r="BA49" s="124">
        <v>0</v>
      </c>
      <c r="BB49" s="104">
        <v>1794542585.2991099</v>
      </c>
      <c r="BC49" s="104">
        <v>1355326825.9000001</v>
      </c>
      <c r="BD49" s="124">
        <v>0</v>
      </c>
      <c r="BE49" s="124">
        <v>0</v>
      </c>
      <c r="BF49" s="124">
        <v>0</v>
      </c>
      <c r="BG49" s="124">
        <v>0</v>
      </c>
      <c r="BH49" s="104">
        <v>439215759.39503002</v>
      </c>
      <c r="BI49" s="124">
        <v>0</v>
      </c>
      <c r="BJ49" s="124">
        <v>0</v>
      </c>
      <c r="BK49" s="124">
        <v>0</v>
      </c>
      <c r="BL49" s="104">
        <v>1795779908.3691101</v>
      </c>
      <c r="BM49" s="104">
        <v>-1656624976.29846</v>
      </c>
      <c r="BN49" s="104" t="s">
        <v>86</v>
      </c>
      <c r="BO49" s="124">
        <v>5.5</v>
      </c>
      <c r="BP49" s="104" t="s">
        <v>86</v>
      </c>
      <c r="BQ49" s="104" t="s">
        <v>86</v>
      </c>
    </row>
    <row r="50" spans="3:69" x14ac:dyDescent="0.3">
      <c r="C50" s="124">
        <v>44</v>
      </c>
      <c r="D50" s="124">
        <v>2059</v>
      </c>
      <c r="E50" s="124">
        <v>5.5</v>
      </c>
      <c r="F50" s="124">
        <v>9.4820000000000002E-2</v>
      </c>
      <c r="G50" s="124">
        <v>0</v>
      </c>
      <c r="H50" s="104">
        <v>14776.3</v>
      </c>
      <c r="I50" s="104">
        <v>14776.3</v>
      </c>
      <c r="J50" s="124">
        <v>0</v>
      </c>
      <c r="K50" s="124">
        <v>0</v>
      </c>
      <c r="L50" s="124">
        <v>0</v>
      </c>
      <c r="M50" s="104">
        <v>5039.41</v>
      </c>
      <c r="N50" s="104">
        <v>41053.17</v>
      </c>
      <c r="O50" s="124">
        <v>0</v>
      </c>
      <c r="P50" s="124">
        <v>0</v>
      </c>
      <c r="Q50" s="124">
        <v>0</v>
      </c>
      <c r="R50" s="124">
        <v>0</v>
      </c>
      <c r="S50" s="124">
        <v>0</v>
      </c>
      <c r="T50" s="124">
        <v>0</v>
      </c>
      <c r="U50" s="124">
        <v>0</v>
      </c>
      <c r="V50" s="124">
        <v>0</v>
      </c>
      <c r="W50" s="124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04">
        <v>55961206.666610003</v>
      </c>
      <c r="AF50" s="104">
        <v>55961206.666610003</v>
      </c>
      <c r="AG50" s="124">
        <v>0</v>
      </c>
      <c r="AH50" s="124">
        <v>0</v>
      </c>
      <c r="AI50" s="124">
        <v>0</v>
      </c>
      <c r="AJ50" s="104">
        <v>19268541.219069999</v>
      </c>
      <c r="AK50" s="104">
        <v>19268541.219069999</v>
      </c>
      <c r="AL50" s="124">
        <v>0</v>
      </c>
      <c r="AM50" s="124">
        <v>0</v>
      </c>
      <c r="AN50" s="124">
        <v>0</v>
      </c>
      <c r="AO50" s="124">
        <v>0</v>
      </c>
      <c r="AP50" s="104">
        <v>61239190.280000001</v>
      </c>
      <c r="AQ50" s="124">
        <v>0</v>
      </c>
      <c r="AR50" s="124">
        <v>0</v>
      </c>
      <c r="AS50" s="124">
        <v>0</v>
      </c>
      <c r="AT50" s="104">
        <v>136529807.04567999</v>
      </c>
      <c r="AU50" s="104">
        <v>1179688.71</v>
      </c>
      <c r="AV50" s="104">
        <v>546118.96</v>
      </c>
      <c r="AW50" s="124">
        <v>0</v>
      </c>
      <c r="AX50" s="124">
        <v>0</v>
      </c>
      <c r="AY50" s="124">
        <v>0</v>
      </c>
      <c r="AZ50" s="104">
        <v>633569.75</v>
      </c>
      <c r="BA50" s="124">
        <v>0</v>
      </c>
      <c r="BB50" s="104">
        <v>1759746847.6389201</v>
      </c>
      <c r="BC50" s="104">
        <v>1296504282.9000001</v>
      </c>
      <c r="BD50" s="124">
        <v>0</v>
      </c>
      <c r="BE50" s="124">
        <v>0</v>
      </c>
      <c r="BF50" s="124">
        <v>0</v>
      </c>
      <c r="BG50" s="124">
        <v>0</v>
      </c>
      <c r="BH50" s="104">
        <v>463242564.73943001</v>
      </c>
      <c r="BI50" s="124">
        <v>0</v>
      </c>
      <c r="BJ50" s="124">
        <v>0</v>
      </c>
      <c r="BK50" s="124">
        <v>0</v>
      </c>
      <c r="BL50" s="104">
        <v>1760926536.3489201</v>
      </c>
      <c r="BM50" s="104">
        <v>-1624396729.3032501</v>
      </c>
      <c r="BN50" s="104" t="s">
        <v>86</v>
      </c>
      <c r="BO50" s="124">
        <v>5.5</v>
      </c>
      <c r="BP50" s="104" t="s">
        <v>86</v>
      </c>
      <c r="BQ50" s="104" t="s">
        <v>86</v>
      </c>
    </row>
    <row r="51" spans="3:69" x14ac:dyDescent="0.3">
      <c r="C51" s="124">
        <v>45</v>
      </c>
      <c r="D51" s="124">
        <v>2060</v>
      </c>
      <c r="E51" s="124">
        <v>5.5</v>
      </c>
      <c r="F51" s="124">
        <v>8.9880000000000002E-2</v>
      </c>
      <c r="G51" s="124">
        <v>0</v>
      </c>
      <c r="H51" s="104">
        <v>13726.44</v>
      </c>
      <c r="I51" s="104">
        <v>13726.44</v>
      </c>
      <c r="J51" s="124">
        <v>0</v>
      </c>
      <c r="K51" s="124">
        <v>0</v>
      </c>
      <c r="L51" s="124">
        <v>0</v>
      </c>
      <c r="M51" s="104">
        <v>4870.6099999999997</v>
      </c>
      <c r="N51" s="104">
        <v>39093.58</v>
      </c>
      <c r="O51" s="124">
        <v>0</v>
      </c>
      <c r="P51" s="124">
        <v>0</v>
      </c>
      <c r="Q51" s="124">
        <v>0</v>
      </c>
      <c r="R51" s="124">
        <v>0</v>
      </c>
      <c r="S51" s="124">
        <v>0</v>
      </c>
      <c r="T51" s="124">
        <v>0</v>
      </c>
      <c r="U51" s="124">
        <v>0</v>
      </c>
      <c r="V51" s="124">
        <v>0</v>
      </c>
      <c r="W51" s="124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04">
        <v>53379460.1281</v>
      </c>
      <c r="AF51" s="104">
        <v>53379460.1281</v>
      </c>
      <c r="AG51" s="124">
        <v>0</v>
      </c>
      <c r="AH51" s="124">
        <v>0</v>
      </c>
      <c r="AI51" s="124">
        <v>0</v>
      </c>
      <c r="AJ51" s="104">
        <v>20311910.44898</v>
      </c>
      <c r="AK51" s="104">
        <v>20311910.44898</v>
      </c>
      <c r="AL51" s="124">
        <v>0</v>
      </c>
      <c r="AM51" s="124">
        <v>0</v>
      </c>
      <c r="AN51" s="124">
        <v>0</v>
      </c>
      <c r="AO51" s="124">
        <v>0</v>
      </c>
      <c r="AP51" s="104">
        <v>59913037.869999997</v>
      </c>
      <c r="AQ51" s="124">
        <v>0</v>
      </c>
      <c r="AR51" s="124">
        <v>0</v>
      </c>
      <c r="AS51" s="124">
        <v>0</v>
      </c>
      <c r="AT51" s="104">
        <v>133662099.07708</v>
      </c>
      <c r="AU51" s="104">
        <v>1123378.68</v>
      </c>
      <c r="AV51" s="104">
        <v>506339.68</v>
      </c>
      <c r="AW51" s="124">
        <v>0</v>
      </c>
      <c r="AX51" s="124">
        <v>0</v>
      </c>
      <c r="AY51" s="124">
        <v>0</v>
      </c>
      <c r="AZ51" s="104">
        <v>617039</v>
      </c>
      <c r="BA51" s="124">
        <v>0</v>
      </c>
      <c r="BB51" s="104">
        <v>1721639019.6973</v>
      </c>
      <c r="BC51" s="104">
        <v>1235729787.52</v>
      </c>
      <c r="BD51" s="124">
        <v>0</v>
      </c>
      <c r="BE51" s="124">
        <v>0</v>
      </c>
      <c r="BF51" s="124">
        <v>0</v>
      </c>
      <c r="BG51" s="124">
        <v>0</v>
      </c>
      <c r="BH51" s="104">
        <v>485909232.17591</v>
      </c>
      <c r="BI51" s="124">
        <v>0</v>
      </c>
      <c r="BJ51" s="124">
        <v>0</v>
      </c>
      <c r="BK51" s="124">
        <v>0</v>
      </c>
      <c r="BL51" s="104">
        <v>1722762398.3773</v>
      </c>
      <c r="BM51" s="104">
        <v>-1589100299.30022</v>
      </c>
      <c r="BN51" s="104" t="s">
        <v>86</v>
      </c>
      <c r="BO51" s="124">
        <v>5.5</v>
      </c>
      <c r="BP51" s="104" t="s">
        <v>86</v>
      </c>
      <c r="BQ51" s="104" t="s">
        <v>86</v>
      </c>
    </row>
    <row r="52" spans="3:69" x14ac:dyDescent="0.3">
      <c r="C52" s="124">
        <v>46</v>
      </c>
      <c r="D52" s="124">
        <v>2061</v>
      </c>
      <c r="E52" s="124">
        <v>5.5</v>
      </c>
      <c r="F52" s="124">
        <v>8.5190000000000002E-2</v>
      </c>
      <c r="G52" s="124">
        <v>0</v>
      </c>
      <c r="H52" s="104">
        <v>12674.52</v>
      </c>
      <c r="I52" s="104">
        <v>12674.52</v>
      </c>
      <c r="J52" s="124">
        <v>0</v>
      </c>
      <c r="K52" s="124">
        <v>0</v>
      </c>
      <c r="L52" s="124">
        <v>0</v>
      </c>
      <c r="M52" s="104">
        <v>4717.79</v>
      </c>
      <c r="N52" s="104">
        <v>37183.58</v>
      </c>
      <c r="O52" s="124">
        <v>0</v>
      </c>
      <c r="P52" s="124">
        <v>0</v>
      </c>
      <c r="Q52" s="124">
        <v>0</v>
      </c>
      <c r="R52" s="124">
        <v>0</v>
      </c>
      <c r="S52" s="124">
        <v>0</v>
      </c>
      <c r="T52" s="124">
        <v>0</v>
      </c>
      <c r="U52" s="124">
        <v>0</v>
      </c>
      <c r="V52" s="124">
        <v>0</v>
      </c>
      <c r="W52" s="124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04">
        <v>50718451.981810004</v>
      </c>
      <c r="AF52" s="104">
        <v>50718451.981810004</v>
      </c>
      <c r="AG52" s="124">
        <v>0</v>
      </c>
      <c r="AH52" s="124">
        <v>0</v>
      </c>
      <c r="AI52" s="124">
        <v>0</v>
      </c>
      <c r="AJ52" s="104">
        <v>21286836.125750002</v>
      </c>
      <c r="AK52" s="104">
        <v>21286836.125750002</v>
      </c>
      <c r="AL52" s="124">
        <v>0</v>
      </c>
      <c r="AM52" s="124">
        <v>0</v>
      </c>
      <c r="AN52" s="124">
        <v>0</v>
      </c>
      <c r="AO52" s="124">
        <v>0</v>
      </c>
      <c r="AP52" s="104">
        <v>58468272.920000002</v>
      </c>
      <c r="AQ52" s="124">
        <v>0</v>
      </c>
      <c r="AR52" s="124">
        <v>0</v>
      </c>
      <c r="AS52" s="124">
        <v>0</v>
      </c>
      <c r="AT52" s="104">
        <v>130528136.91756</v>
      </c>
      <c r="AU52" s="104">
        <v>1068493.58</v>
      </c>
      <c r="AV52" s="104">
        <v>467324.48</v>
      </c>
      <c r="AW52" s="124">
        <v>0</v>
      </c>
      <c r="AX52" s="124">
        <v>0</v>
      </c>
      <c r="AY52" s="124">
        <v>0</v>
      </c>
      <c r="AZ52" s="104">
        <v>601169.1</v>
      </c>
      <c r="BA52" s="124">
        <v>0</v>
      </c>
      <c r="BB52" s="104">
        <v>1680122785.5402801</v>
      </c>
      <c r="BC52" s="104">
        <v>1173270932.01</v>
      </c>
      <c r="BD52" s="124">
        <v>0</v>
      </c>
      <c r="BE52" s="124">
        <v>0</v>
      </c>
      <c r="BF52" s="124">
        <v>0</v>
      </c>
      <c r="BG52" s="124">
        <v>0</v>
      </c>
      <c r="BH52" s="104">
        <v>506851853.53157997</v>
      </c>
      <c r="BI52" s="124">
        <v>0</v>
      </c>
      <c r="BJ52" s="124">
        <v>0</v>
      </c>
      <c r="BK52" s="124">
        <v>0</v>
      </c>
      <c r="BL52" s="104">
        <v>1681191279.12028</v>
      </c>
      <c r="BM52" s="104">
        <v>-1550663142.2027199</v>
      </c>
      <c r="BN52" s="104" t="s">
        <v>86</v>
      </c>
      <c r="BO52" s="124">
        <v>5.5</v>
      </c>
      <c r="BP52" s="104" t="s">
        <v>86</v>
      </c>
      <c r="BQ52" s="104" t="s">
        <v>86</v>
      </c>
    </row>
    <row r="53" spans="3:69" x14ac:dyDescent="0.3">
      <c r="C53" s="124">
        <v>47</v>
      </c>
      <c r="D53" s="124">
        <v>2062</v>
      </c>
      <c r="E53" s="124">
        <v>5.5</v>
      </c>
      <c r="F53" s="124">
        <v>8.0750000000000002E-2</v>
      </c>
      <c r="G53" s="124">
        <v>0</v>
      </c>
      <c r="H53" s="104">
        <v>11625.16</v>
      </c>
      <c r="I53" s="104">
        <v>11625.16</v>
      </c>
      <c r="J53" s="124">
        <v>0</v>
      </c>
      <c r="K53" s="124">
        <v>0</v>
      </c>
      <c r="L53" s="124">
        <v>0</v>
      </c>
      <c r="M53" s="104">
        <v>4580.42</v>
      </c>
      <c r="N53" s="104">
        <v>35327.089999999997</v>
      </c>
      <c r="O53" s="124">
        <v>0</v>
      </c>
      <c r="P53" s="124">
        <v>0</v>
      </c>
      <c r="Q53" s="124">
        <v>0</v>
      </c>
      <c r="R53" s="124">
        <v>0</v>
      </c>
      <c r="S53" s="124">
        <v>0</v>
      </c>
      <c r="T53" s="124">
        <v>0</v>
      </c>
      <c r="U53" s="124">
        <v>0</v>
      </c>
      <c r="V53" s="124">
        <v>0</v>
      </c>
      <c r="W53" s="124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04">
        <v>47988638.885030001</v>
      </c>
      <c r="AF53" s="104">
        <v>47988638.885030001</v>
      </c>
      <c r="AG53" s="124">
        <v>0</v>
      </c>
      <c r="AH53" s="124">
        <v>0</v>
      </c>
      <c r="AI53" s="124">
        <v>0</v>
      </c>
      <c r="AJ53" s="104">
        <v>22175802.704070002</v>
      </c>
      <c r="AK53" s="104">
        <v>22175802.704070002</v>
      </c>
      <c r="AL53" s="124">
        <v>0</v>
      </c>
      <c r="AM53" s="124">
        <v>0</v>
      </c>
      <c r="AN53" s="124">
        <v>0</v>
      </c>
      <c r="AO53" s="124">
        <v>0</v>
      </c>
      <c r="AP53" s="104">
        <v>56900502.369999997</v>
      </c>
      <c r="AQ53" s="124">
        <v>0</v>
      </c>
      <c r="AR53" s="124">
        <v>0</v>
      </c>
      <c r="AS53" s="124">
        <v>0</v>
      </c>
      <c r="AT53" s="104">
        <v>127116476.62909999</v>
      </c>
      <c r="AU53" s="104">
        <v>1015146.37</v>
      </c>
      <c r="AV53" s="104">
        <v>429208.12</v>
      </c>
      <c r="AW53" s="124">
        <v>0</v>
      </c>
      <c r="AX53" s="124">
        <v>0</v>
      </c>
      <c r="AY53" s="124">
        <v>0</v>
      </c>
      <c r="AZ53" s="104">
        <v>585938.25</v>
      </c>
      <c r="BA53" s="124">
        <v>0</v>
      </c>
      <c r="BB53" s="104">
        <v>1635071907.5645101</v>
      </c>
      <c r="BC53" s="104">
        <v>1109378858.4200001</v>
      </c>
      <c r="BD53" s="124">
        <v>0</v>
      </c>
      <c r="BE53" s="124">
        <v>0</v>
      </c>
      <c r="BF53" s="124">
        <v>0</v>
      </c>
      <c r="BG53" s="124">
        <v>0</v>
      </c>
      <c r="BH53" s="104">
        <v>525693049.14335001</v>
      </c>
      <c r="BI53" s="124">
        <v>0</v>
      </c>
      <c r="BJ53" s="124">
        <v>0</v>
      </c>
      <c r="BK53" s="124">
        <v>0</v>
      </c>
      <c r="BL53" s="104">
        <v>1636087053.93451</v>
      </c>
      <c r="BM53" s="104">
        <v>-1508970577.3054099</v>
      </c>
      <c r="BN53" s="104" t="s">
        <v>86</v>
      </c>
      <c r="BO53" s="124">
        <v>5.5</v>
      </c>
      <c r="BP53" s="104" t="s">
        <v>86</v>
      </c>
      <c r="BQ53" s="104" t="s">
        <v>86</v>
      </c>
    </row>
    <row r="54" spans="3:69" x14ac:dyDescent="0.3">
      <c r="C54" s="124">
        <v>48</v>
      </c>
      <c r="D54" s="124">
        <v>2063</v>
      </c>
      <c r="E54" s="124">
        <v>5.5</v>
      </c>
      <c r="F54" s="124">
        <v>7.6539999999999997E-2</v>
      </c>
      <c r="G54" s="124">
        <v>0</v>
      </c>
      <c r="H54" s="104">
        <v>10584.34</v>
      </c>
      <c r="I54" s="104">
        <v>10584.34</v>
      </c>
      <c r="J54" s="124">
        <v>0</v>
      </c>
      <c r="K54" s="124">
        <v>0</v>
      </c>
      <c r="L54" s="124">
        <v>0</v>
      </c>
      <c r="M54" s="104">
        <v>4457.59</v>
      </c>
      <c r="N54" s="104">
        <v>33528.29</v>
      </c>
      <c r="O54" s="124">
        <v>0</v>
      </c>
      <c r="P54" s="124">
        <v>0</v>
      </c>
      <c r="Q54" s="124">
        <v>0</v>
      </c>
      <c r="R54" s="124">
        <v>0</v>
      </c>
      <c r="S54" s="124">
        <v>0</v>
      </c>
      <c r="T54" s="124">
        <v>0</v>
      </c>
      <c r="U54" s="124">
        <v>0</v>
      </c>
      <c r="V54" s="124">
        <v>0</v>
      </c>
      <c r="W54" s="124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04">
        <v>45202251.520850003</v>
      </c>
      <c r="AF54" s="104">
        <v>45202251.520850003</v>
      </c>
      <c r="AG54" s="124">
        <v>0</v>
      </c>
      <c r="AH54" s="124">
        <v>0</v>
      </c>
      <c r="AI54" s="124">
        <v>0</v>
      </c>
      <c r="AJ54" s="104">
        <v>22960785.45682</v>
      </c>
      <c r="AK54" s="104">
        <v>22960785.45682</v>
      </c>
      <c r="AL54" s="124">
        <v>0</v>
      </c>
      <c r="AM54" s="124">
        <v>0</v>
      </c>
      <c r="AN54" s="124">
        <v>0</v>
      </c>
      <c r="AO54" s="124">
        <v>0</v>
      </c>
      <c r="AP54" s="104">
        <v>55206419</v>
      </c>
      <c r="AQ54" s="124">
        <v>0</v>
      </c>
      <c r="AR54" s="124">
        <v>0</v>
      </c>
      <c r="AS54" s="124">
        <v>0</v>
      </c>
      <c r="AT54" s="104">
        <v>123418026.19767</v>
      </c>
      <c r="AU54" s="104">
        <v>963456.59</v>
      </c>
      <c r="AV54" s="104">
        <v>392137.53</v>
      </c>
      <c r="AW54" s="124">
        <v>0</v>
      </c>
      <c r="AX54" s="124">
        <v>0</v>
      </c>
      <c r="AY54" s="124">
        <v>0</v>
      </c>
      <c r="AZ54" s="104">
        <v>571319.06000000006</v>
      </c>
      <c r="BA54" s="124">
        <v>0</v>
      </c>
      <c r="BB54" s="104">
        <v>1586391350.9663501</v>
      </c>
      <c r="BC54" s="104">
        <v>1044341987.04</v>
      </c>
      <c r="BD54" s="124">
        <v>0</v>
      </c>
      <c r="BE54" s="124">
        <v>0</v>
      </c>
      <c r="BF54" s="124">
        <v>0</v>
      </c>
      <c r="BG54" s="124">
        <v>0</v>
      </c>
      <c r="BH54" s="104">
        <v>542049363.92217004</v>
      </c>
      <c r="BI54" s="124">
        <v>0</v>
      </c>
      <c r="BJ54" s="124">
        <v>0</v>
      </c>
      <c r="BK54" s="124">
        <v>0</v>
      </c>
      <c r="BL54" s="104">
        <v>1587354807.55635</v>
      </c>
      <c r="BM54" s="104">
        <v>-1463936781.35868</v>
      </c>
      <c r="BN54" s="104" t="s">
        <v>86</v>
      </c>
      <c r="BO54" s="124">
        <v>5.5</v>
      </c>
      <c r="BP54" s="104" t="s">
        <v>86</v>
      </c>
      <c r="BQ54" s="104" t="s">
        <v>86</v>
      </c>
    </row>
    <row r="55" spans="3:69" x14ac:dyDescent="0.3">
      <c r="C55" s="124">
        <v>49</v>
      </c>
      <c r="D55" s="124">
        <v>2064</v>
      </c>
      <c r="E55" s="124">
        <v>5.5</v>
      </c>
      <c r="F55" s="124">
        <v>7.2550000000000003E-2</v>
      </c>
      <c r="G55" s="124">
        <v>0</v>
      </c>
      <c r="H55" s="104">
        <v>9559.2000000000007</v>
      </c>
      <c r="I55" s="104">
        <v>9559.2000000000007</v>
      </c>
      <c r="J55" s="124">
        <v>0</v>
      </c>
      <c r="K55" s="124">
        <v>0</v>
      </c>
      <c r="L55" s="124">
        <v>0</v>
      </c>
      <c r="M55" s="104">
        <v>4348.22</v>
      </c>
      <c r="N55" s="104">
        <v>31791.64</v>
      </c>
      <c r="O55" s="124">
        <v>0</v>
      </c>
      <c r="P55" s="124">
        <v>0</v>
      </c>
      <c r="Q55" s="124">
        <v>0</v>
      </c>
      <c r="R55" s="124">
        <v>0</v>
      </c>
      <c r="S55" s="124">
        <v>0</v>
      </c>
      <c r="T55" s="124">
        <v>0</v>
      </c>
      <c r="U55" s="124">
        <v>0</v>
      </c>
      <c r="V55" s="124">
        <v>0</v>
      </c>
      <c r="W55" s="124">
        <v>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04">
        <v>42373280.488990001</v>
      </c>
      <c r="AF55" s="104">
        <v>42373280.488990001</v>
      </c>
      <c r="AG55" s="124">
        <v>0</v>
      </c>
      <c r="AH55" s="124">
        <v>0</v>
      </c>
      <c r="AI55" s="124">
        <v>0</v>
      </c>
      <c r="AJ55" s="104">
        <v>23623691.962379999</v>
      </c>
      <c r="AK55" s="104">
        <v>23623691.962379999</v>
      </c>
      <c r="AL55" s="124">
        <v>0</v>
      </c>
      <c r="AM55" s="124">
        <v>0</v>
      </c>
      <c r="AN55" s="124">
        <v>0</v>
      </c>
      <c r="AO55" s="124">
        <v>0</v>
      </c>
      <c r="AP55" s="104">
        <v>53384109.560000002</v>
      </c>
      <c r="AQ55" s="124">
        <v>0</v>
      </c>
      <c r="AR55" s="124">
        <v>0</v>
      </c>
      <c r="AS55" s="124">
        <v>0</v>
      </c>
      <c r="AT55" s="104">
        <v>119426781.07137001</v>
      </c>
      <c r="AU55" s="104">
        <v>913552.75</v>
      </c>
      <c r="AV55" s="104">
        <v>356271.86</v>
      </c>
      <c r="AW55" s="124">
        <v>0</v>
      </c>
      <c r="AX55" s="124">
        <v>0</v>
      </c>
      <c r="AY55" s="124">
        <v>0</v>
      </c>
      <c r="AZ55" s="104">
        <v>557280.89</v>
      </c>
      <c r="BA55" s="124">
        <v>0</v>
      </c>
      <c r="BB55" s="104">
        <v>1534026137.07693</v>
      </c>
      <c r="BC55" s="104">
        <v>978485245.98000002</v>
      </c>
      <c r="BD55" s="124">
        <v>0</v>
      </c>
      <c r="BE55" s="124">
        <v>0</v>
      </c>
      <c r="BF55" s="124">
        <v>0</v>
      </c>
      <c r="BG55" s="124">
        <v>0</v>
      </c>
      <c r="BH55" s="104">
        <v>555540891.10104001</v>
      </c>
      <c r="BI55" s="124">
        <v>0</v>
      </c>
      <c r="BJ55" s="124">
        <v>0</v>
      </c>
      <c r="BK55" s="124">
        <v>0</v>
      </c>
      <c r="BL55" s="104">
        <v>1534939689.82693</v>
      </c>
      <c r="BM55" s="104">
        <v>-1415512908.7555599</v>
      </c>
      <c r="BN55" s="104" t="s">
        <v>86</v>
      </c>
      <c r="BO55" s="124">
        <v>5.5</v>
      </c>
      <c r="BP55" s="104" t="s">
        <v>86</v>
      </c>
      <c r="BQ55" s="104" t="s">
        <v>86</v>
      </c>
    </row>
    <row r="56" spans="3:69" x14ac:dyDescent="0.3">
      <c r="C56" s="124">
        <v>50</v>
      </c>
      <c r="D56" s="124">
        <v>2065</v>
      </c>
      <c r="E56" s="124">
        <v>5.5</v>
      </c>
      <c r="F56" s="124">
        <v>6.8769999999999998E-2</v>
      </c>
      <c r="G56" s="124">
        <v>0</v>
      </c>
      <c r="H56" s="104">
        <v>8557.82</v>
      </c>
      <c r="I56" s="104">
        <v>8557.82</v>
      </c>
      <c r="J56" s="124">
        <v>0</v>
      </c>
      <c r="K56" s="124">
        <v>0</v>
      </c>
      <c r="L56" s="124">
        <v>0</v>
      </c>
      <c r="M56" s="104">
        <v>4251.1000000000004</v>
      </c>
      <c r="N56" s="104">
        <v>30121.69</v>
      </c>
      <c r="O56" s="124">
        <v>0</v>
      </c>
      <c r="P56" s="124">
        <v>0</v>
      </c>
      <c r="Q56" s="124">
        <v>0</v>
      </c>
      <c r="R56" s="124">
        <v>0</v>
      </c>
      <c r="S56" s="124">
        <v>0</v>
      </c>
      <c r="T56" s="124">
        <v>0</v>
      </c>
      <c r="U56" s="124">
        <v>0</v>
      </c>
      <c r="V56" s="124">
        <v>0</v>
      </c>
      <c r="W56" s="124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04">
        <v>39517407.554090001</v>
      </c>
      <c r="AF56" s="104">
        <v>39517407.554090001</v>
      </c>
      <c r="AG56" s="124">
        <v>0</v>
      </c>
      <c r="AH56" s="124">
        <v>0</v>
      </c>
      <c r="AI56" s="124">
        <v>0</v>
      </c>
      <c r="AJ56" s="104">
        <v>24146902.695179999</v>
      </c>
      <c r="AK56" s="104">
        <v>24146902.695179999</v>
      </c>
      <c r="AL56" s="124">
        <v>0</v>
      </c>
      <c r="AM56" s="124">
        <v>0</v>
      </c>
      <c r="AN56" s="124">
        <v>0</v>
      </c>
      <c r="AO56" s="124">
        <v>0</v>
      </c>
      <c r="AP56" s="104">
        <v>51433380.689999998</v>
      </c>
      <c r="AQ56" s="124">
        <v>0</v>
      </c>
      <c r="AR56" s="124">
        <v>0</v>
      </c>
      <c r="AS56" s="124">
        <v>0</v>
      </c>
      <c r="AT56" s="104">
        <v>115140621.54927</v>
      </c>
      <c r="AU56" s="104">
        <v>865565.82</v>
      </c>
      <c r="AV56" s="104">
        <v>321777.25</v>
      </c>
      <c r="AW56" s="124">
        <v>0</v>
      </c>
      <c r="AX56" s="124">
        <v>0</v>
      </c>
      <c r="AY56" s="124">
        <v>0</v>
      </c>
      <c r="AZ56" s="104">
        <v>543788.56999999995</v>
      </c>
      <c r="BA56" s="124">
        <v>0</v>
      </c>
      <c r="BB56" s="104">
        <v>1477970709.8227</v>
      </c>
      <c r="BC56" s="104">
        <v>912168079.17999995</v>
      </c>
      <c r="BD56" s="124">
        <v>0</v>
      </c>
      <c r="BE56" s="124">
        <v>0</v>
      </c>
      <c r="BF56" s="124">
        <v>0</v>
      </c>
      <c r="BG56" s="124">
        <v>0</v>
      </c>
      <c r="BH56" s="104">
        <v>565802630.64257002</v>
      </c>
      <c r="BI56" s="124">
        <v>0</v>
      </c>
      <c r="BJ56" s="124">
        <v>0</v>
      </c>
      <c r="BK56" s="124">
        <v>0</v>
      </c>
      <c r="BL56" s="104">
        <v>1478836275.6427</v>
      </c>
      <c r="BM56" s="104">
        <v>-1363695654.09343</v>
      </c>
      <c r="BN56" s="104" t="s">
        <v>86</v>
      </c>
      <c r="BO56" s="124">
        <v>5.5</v>
      </c>
      <c r="BP56" s="104" t="s">
        <v>86</v>
      </c>
      <c r="BQ56" s="104" t="s">
        <v>86</v>
      </c>
    </row>
    <row r="57" spans="3:69" x14ac:dyDescent="0.3">
      <c r="C57" s="124">
        <v>51</v>
      </c>
      <c r="D57" s="124">
        <v>2066</v>
      </c>
      <c r="E57" s="124">
        <v>5.5</v>
      </c>
      <c r="F57" s="124">
        <v>6.5180000000000002E-2</v>
      </c>
      <c r="G57" s="124">
        <v>0</v>
      </c>
      <c r="H57" s="104">
        <v>7589.16</v>
      </c>
      <c r="I57" s="104">
        <v>7589.16</v>
      </c>
      <c r="J57" s="124">
        <v>0</v>
      </c>
      <c r="K57" s="124">
        <v>0</v>
      </c>
      <c r="L57" s="124">
        <v>0</v>
      </c>
      <c r="M57" s="104">
        <v>4165.0200000000004</v>
      </c>
      <c r="N57" s="104">
        <v>28523.03</v>
      </c>
      <c r="O57" s="124">
        <v>0</v>
      </c>
      <c r="P57" s="124">
        <v>0</v>
      </c>
      <c r="Q57" s="124">
        <v>0</v>
      </c>
      <c r="R57" s="124">
        <v>0</v>
      </c>
      <c r="S57" s="124">
        <v>0</v>
      </c>
      <c r="T57" s="124">
        <v>0</v>
      </c>
      <c r="U57" s="124">
        <v>0</v>
      </c>
      <c r="V57" s="124">
        <v>0</v>
      </c>
      <c r="W57" s="124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04">
        <v>36651870.857799999</v>
      </c>
      <c r="AF57" s="104">
        <v>36651870.857799999</v>
      </c>
      <c r="AG57" s="124">
        <v>0</v>
      </c>
      <c r="AH57" s="124">
        <v>0</v>
      </c>
      <c r="AI57" s="124">
        <v>0</v>
      </c>
      <c r="AJ57" s="104">
        <v>24513891.422230002</v>
      </c>
      <c r="AK57" s="104">
        <v>24513891.422230002</v>
      </c>
      <c r="AL57" s="124">
        <v>0</v>
      </c>
      <c r="AM57" s="124">
        <v>0</v>
      </c>
      <c r="AN57" s="124">
        <v>0</v>
      </c>
      <c r="AO57" s="124">
        <v>0</v>
      </c>
      <c r="AP57" s="104">
        <v>49356101.5</v>
      </c>
      <c r="AQ57" s="124">
        <v>0</v>
      </c>
      <c r="AR57" s="124">
        <v>0</v>
      </c>
      <c r="AS57" s="124">
        <v>0</v>
      </c>
      <c r="AT57" s="104">
        <v>110562140.99003001</v>
      </c>
      <c r="AU57" s="104">
        <v>819627.4</v>
      </c>
      <c r="AV57" s="104">
        <v>288823.77</v>
      </c>
      <c r="AW57" s="124">
        <v>0</v>
      </c>
      <c r="AX57" s="124">
        <v>0</v>
      </c>
      <c r="AY57" s="124">
        <v>0</v>
      </c>
      <c r="AZ57" s="104">
        <v>530803.63</v>
      </c>
      <c r="BA57" s="124">
        <v>0</v>
      </c>
      <c r="BB57" s="104">
        <v>1418278779.1166699</v>
      </c>
      <c r="BC57" s="104">
        <v>845781291.73000002</v>
      </c>
      <c r="BD57" s="124">
        <v>0</v>
      </c>
      <c r="BE57" s="124">
        <v>0</v>
      </c>
      <c r="BF57" s="124">
        <v>0</v>
      </c>
      <c r="BG57" s="124">
        <v>0</v>
      </c>
      <c r="BH57" s="104">
        <v>572497487.38335001</v>
      </c>
      <c r="BI57" s="124">
        <v>0</v>
      </c>
      <c r="BJ57" s="124">
        <v>0</v>
      </c>
      <c r="BK57" s="124">
        <v>0</v>
      </c>
      <c r="BL57" s="104">
        <v>1419098406.51667</v>
      </c>
      <c r="BM57" s="104">
        <v>-1308536265.5266399</v>
      </c>
      <c r="BN57" s="104" t="s">
        <v>86</v>
      </c>
      <c r="BO57" s="124">
        <v>5.5</v>
      </c>
      <c r="BP57" s="104" t="s">
        <v>86</v>
      </c>
      <c r="BQ57" s="104" t="s">
        <v>86</v>
      </c>
    </row>
    <row r="58" spans="3:69" x14ac:dyDescent="0.3">
      <c r="C58" s="124">
        <v>52</v>
      </c>
      <c r="D58" s="124">
        <v>2067</v>
      </c>
      <c r="E58" s="124">
        <v>5.5</v>
      </c>
      <c r="F58" s="124">
        <v>6.1780000000000002E-2</v>
      </c>
      <c r="G58" s="124">
        <v>0</v>
      </c>
      <c r="H58" s="104">
        <v>6662.53</v>
      </c>
      <c r="I58" s="104">
        <v>6662.53</v>
      </c>
      <c r="J58" s="124">
        <v>0</v>
      </c>
      <c r="K58" s="124">
        <v>0</v>
      </c>
      <c r="L58" s="124">
        <v>0</v>
      </c>
      <c r="M58" s="104">
        <v>4088.76</v>
      </c>
      <c r="N58" s="104">
        <v>26999.94</v>
      </c>
      <c r="O58" s="124">
        <v>0</v>
      </c>
      <c r="P58" s="124">
        <v>0</v>
      </c>
      <c r="Q58" s="124">
        <v>0</v>
      </c>
      <c r="R58" s="124">
        <v>0</v>
      </c>
      <c r="S58" s="124">
        <v>0</v>
      </c>
      <c r="T58" s="124">
        <v>0</v>
      </c>
      <c r="U58" s="124">
        <v>0</v>
      </c>
      <c r="V58" s="124">
        <v>0</v>
      </c>
      <c r="W58" s="124">
        <v>0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04">
        <v>33795260.304799996</v>
      </c>
      <c r="AF58" s="104">
        <v>33795260.304799996</v>
      </c>
      <c r="AG58" s="124">
        <v>0</v>
      </c>
      <c r="AH58" s="124">
        <v>0</v>
      </c>
      <c r="AI58" s="124">
        <v>0</v>
      </c>
      <c r="AJ58" s="104">
        <v>24709940.055339999</v>
      </c>
      <c r="AK58" s="104">
        <v>24709940.055339999</v>
      </c>
      <c r="AL58" s="124">
        <v>0</v>
      </c>
      <c r="AM58" s="124">
        <v>0</v>
      </c>
      <c r="AN58" s="124">
        <v>0</v>
      </c>
      <c r="AO58" s="124">
        <v>0</v>
      </c>
      <c r="AP58" s="104">
        <v>47156546.490000002</v>
      </c>
      <c r="AQ58" s="124">
        <v>0</v>
      </c>
      <c r="AR58" s="124">
        <v>0</v>
      </c>
      <c r="AS58" s="124">
        <v>0</v>
      </c>
      <c r="AT58" s="104">
        <v>105699498.08013999</v>
      </c>
      <c r="AU58" s="104">
        <v>775860.27</v>
      </c>
      <c r="AV58" s="104">
        <v>257575.02</v>
      </c>
      <c r="AW58" s="124">
        <v>0</v>
      </c>
      <c r="AX58" s="124">
        <v>0</v>
      </c>
      <c r="AY58" s="124">
        <v>0</v>
      </c>
      <c r="AZ58" s="104">
        <v>518285.25</v>
      </c>
      <c r="BA58" s="124">
        <v>0</v>
      </c>
      <c r="BB58" s="104">
        <v>1355073175.34534</v>
      </c>
      <c r="BC58" s="104">
        <v>779742331.82000005</v>
      </c>
      <c r="BD58" s="124">
        <v>0</v>
      </c>
      <c r="BE58" s="124">
        <v>0</v>
      </c>
      <c r="BF58" s="124">
        <v>0</v>
      </c>
      <c r="BG58" s="124">
        <v>0</v>
      </c>
      <c r="BH58" s="104">
        <v>575330843.52234995</v>
      </c>
      <c r="BI58" s="124">
        <v>0</v>
      </c>
      <c r="BJ58" s="124">
        <v>0</v>
      </c>
      <c r="BK58" s="124">
        <v>0</v>
      </c>
      <c r="BL58" s="104">
        <v>1355849035.61534</v>
      </c>
      <c r="BM58" s="104">
        <v>-1250149537.5352099</v>
      </c>
      <c r="BN58" s="104" t="s">
        <v>86</v>
      </c>
      <c r="BO58" s="124">
        <v>5.5</v>
      </c>
      <c r="BP58" s="104" t="s">
        <v>86</v>
      </c>
      <c r="BQ58" s="104" t="s">
        <v>86</v>
      </c>
    </row>
    <row r="59" spans="3:69" x14ac:dyDescent="0.3">
      <c r="C59" s="124">
        <v>53</v>
      </c>
      <c r="D59" s="124">
        <v>2068</v>
      </c>
      <c r="E59" s="124">
        <v>5.5</v>
      </c>
      <c r="F59" s="124">
        <v>5.8560000000000001E-2</v>
      </c>
      <c r="G59" s="124">
        <v>0</v>
      </c>
      <c r="H59" s="104">
        <v>5786.82</v>
      </c>
      <c r="I59" s="104">
        <v>5786.82</v>
      </c>
      <c r="J59" s="124">
        <v>0</v>
      </c>
      <c r="K59" s="124">
        <v>0</v>
      </c>
      <c r="L59" s="124">
        <v>0</v>
      </c>
      <c r="M59" s="104">
        <v>4021.05</v>
      </c>
      <c r="N59" s="104">
        <v>25555.7</v>
      </c>
      <c r="O59" s="124">
        <v>0</v>
      </c>
      <c r="P59" s="124">
        <v>0</v>
      </c>
      <c r="Q59" s="124">
        <v>0</v>
      </c>
      <c r="R59" s="124">
        <v>0</v>
      </c>
      <c r="S59" s="124">
        <v>0</v>
      </c>
      <c r="T59" s="124">
        <v>0</v>
      </c>
      <c r="U59" s="124">
        <v>0</v>
      </c>
      <c r="V59" s="124">
        <v>0</v>
      </c>
      <c r="W59" s="124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04">
        <v>30967222.618480001</v>
      </c>
      <c r="AF59" s="104">
        <v>30967222.618480001</v>
      </c>
      <c r="AG59" s="124">
        <v>0</v>
      </c>
      <c r="AH59" s="124">
        <v>0</v>
      </c>
      <c r="AI59" s="124">
        <v>0</v>
      </c>
      <c r="AJ59" s="104">
        <v>24722899.715440001</v>
      </c>
      <c r="AK59" s="104">
        <v>24722899.715440001</v>
      </c>
      <c r="AL59" s="124">
        <v>0</v>
      </c>
      <c r="AM59" s="124">
        <v>0</v>
      </c>
      <c r="AN59" s="124">
        <v>0</v>
      </c>
      <c r="AO59" s="124">
        <v>0</v>
      </c>
      <c r="AP59" s="104">
        <v>44841697.219999999</v>
      </c>
      <c r="AQ59" s="124">
        <v>0</v>
      </c>
      <c r="AR59" s="124">
        <v>0</v>
      </c>
      <c r="AS59" s="124">
        <v>0</v>
      </c>
      <c r="AT59" s="104">
        <v>100567183.12391999</v>
      </c>
      <c r="AU59" s="104">
        <v>734359.1</v>
      </c>
      <c r="AV59" s="104">
        <v>228171.8</v>
      </c>
      <c r="AW59" s="124">
        <v>0</v>
      </c>
      <c r="AX59" s="124">
        <v>0</v>
      </c>
      <c r="AY59" s="124">
        <v>0</v>
      </c>
      <c r="AZ59" s="104">
        <v>506187.3</v>
      </c>
      <c r="BA59" s="124">
        <v>0</v>
      </c>
      <c r="BB59" s="104">
        <v>1288554517.9110899</v>
      </c>
      <c r="BC59" s="104">
        <v>714488699.92999995</v>
      </c>
      <c r="BD59" s="124">
        <v>0</v>
      </c>
      <c r="BE59" s="124">
        <v>0</v>
      </c>
      <c r="BF59" s="124">
        <v>0</v>
      </c>
      <c r="BG59" s="124">
        <v>0</v>
      </c>
      <c r="BH59" s="104">
        <v>574065817.97615004</v>
      </c>
      <c r="BI59" s="124">
        <v>0</v>
      </c>
      <c r="BJ59" s="124">
        <v>0</v>
      </c>
      <c r="BK59" s="124">
        <v>0</v>
      </c>
      <c r="BL59" s="104">
        <v>1289288877.01109</v>
      </c>
      <c r="BM59" s="104">
        <v>-1188721693.8871701</v>
      </c>
      <c r="BN59" s="104" t="s">
        <v>86</v>
      </c>
      <c r="BO59" s="124">
        <v>5.5</v>
      </c>
      <c r="BP59" s="104" t="s">
        <v>86</v>
      </c>
      <c r="BQ59" s="104" t="s">
        <v>86</v>
      </c>
    </row>
    <row r="60" spans="3:69" x14ac:dyDescent="0.3">
      <c r="C60" s="124">
        <v>54</v>
      </c>
      <c r="D60" s="124">
        <v>2069</v>
      </c>
      <c r="E60" s="124">
        <v>5.5</v>
      </c>
      <c r="F60" s="124">
        <v>5.5509999999999997E-2</v>
      </c>
      <c r="G60" s="124">
        <v>0</v>
      </c>
      <c r="H60" s="104">
        <v>4969.9799999999996</v>
      </c>
      <c r="I60" s="104">
        <v>4969.9799999999996</v>
      </c>
      <c r="J60" s="124">
        <v>0</v>
      </c>
      <c r="K60" s="124">
        <v>0</v>
      </c>
      <c r="L60" s="124">
        <v>0</v>
      </c>
      <c r="M60" s="104">
        <v>3960.61</v>
      </c>
      <c r="N60" s="104">
        <v>24192.720000000001</v>
      </c>
      <c r="O60" s="124">
        <v>0</v>
      </c>
      <c r="P60" s="124">
        <v>0</v>
      </c>
      <c r="Q60" s="124">
        <v>0</v>
      </c>
      <c r="R60" s="124">
        <v>0</v>
      </c>
      <c r="S60" s="124">
        <v>0</v>
      </c>
      <c r="T60" s="124">
        <v>0</v>
      </c>
      <c r="U60" s="124">
        <v>0</v>
      </c>
      <c r="V60" s="124">
        <v>0</v>
      </c>
      <c r="W60" s="124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04">
        <v>28188068.051279999</v>
      </c>
      <c r="AF60" s="104">
        <v>28188068.051279999</v>
      </c>
      <c r="AG60" s="124">
        <v>0</v>
      </c>
      <c r="AH60" s="124">
        <v>0</v>
      </c>
      <c r="AI60" s="124">
        <v>0</v>
      </c>
      <c r="AJ60" s="104">
        <v>24543952.78277</v>
      </c>
      <c r="AK60" s="104">
        <v>24543952.78277</v>
      </c>
      <c r="AL60" s="124">
        <v>0</v>
      </c>
      <c r="AM60" s="124">
        <v>0</v>
      </c>
      <c r="AN60" s="124">
        <v>0</v>
      </c>
      <c r="AO60" s="124">
        <v>0</v>
      </c>
      <c r="AP60" s="104">
        <v>42421473.25</v>
      </c>
      <c r="AQ60" s="124">
        <v>0</v>
      </c>
      <c r="AR60" s="124">
        <v>0</v>
      </c>
      <c r="AS60" s="124">
        <v>0</v>
      </c>
      <c r="AT60" s="104">
        <v>95186617.394050002</v>
      </c>
      <c r="AU60" s="104">
        <v>695193.02</v>
      </c>
      <c r="AV60" s="104">
        <v>200732.77</v>
      </c>
      <c r="AW60" s="124">
        <v>0</v>
      </c>
      <c r="AX60" s="124">
        <v>0</v>
      </c>
      <c r="AY60" s="124">
        <v>0</v>
      </c>
      <c r="AZ60" s="104">
        <v>494460.25</v>
      </c>
      <c r="BA60" s="124">
        <v>0</v>
      </c>
      <c r="BB60" s="104">
        <v>1219007852.0897999</v>
      </c>
      <c r="BC60" s="104">
        <v>650469418.20000005</v>
      </c>
      <c r="BD60" s="124">
        <v>0</v>
      </c>
      <c r="BE60" s="124">
        <v>0</v>
      </c>
      <c r="BF60" s="124">
        <v>0</v>
      </c>
      <c r="BG60" s="124">
        <v>0</v>
      </c>
      <c r="BH60" s="104">
        <v>568538433.88866997</v>
      </c>
      <c r="BI60" s="124">
        <v>0</v>
      </c>
      <c r="BJ60" s="124">
        <v>0</v>
      </c>
      <c r="BK60" s="124">
        <v>0</v>
      </c>
      <c r="BL60" s="104">
        <v>1219703045.1098001</v>
      </c>
      <c r="BM60" s="104">
        <v>-1124516427.71575</v>
      </c>
      <c r="BN60" s="104" t="s">
        <v>86</v>
      </c>
      <c r="BO60" s="124">
        <v>5.5</v>
      </c>
      <c r="BP60" s="104" t="s">
        <v>86</v>
      </c>
      <c r="BQ60" s="104" t="s">
        <v>86</v>
      </c>
    </row>
    <row r="61" spans="3:69" x14ac:dyDescent="0.3">
      <c r="C61" s="124">
        <v>55</v>
      </c>
      <c r="D61" s="124">
        <v>2070</v>
      </c>
      <c r="E61" s="124">
        <v>5.5</v>
      </c>
      <c r="F61" s="124">
        <v>5.262E-2</v>
      </c>
      <c r="G61" s="124">
        <v>0</v>
      </c>
      <c r="H61" s="104">
        <v>4218.5</v>
      </c>
      <c r="I61" s="104">
        <v>4218.5</v>
      </c>
      <c r="J61" s="124">
        <v>0</v>
      </c>
      <c r="K61" s="124">
        <v>0</v>
      </c>
      <c r="L61" s="124">
        <v>0</v>
      </c>
      <c r="M61" s="104">
        <v>3906.14</v>
      </c>
      <c r="N61" s="104">
        <v>22912.22</v>
      </c>
      <c r="O61" s="124">
        <v>0</v>
      </c>
      <c r="P61" s="124">
        <v>0</v>
      </c>
      <c r="Q61" s="124">
        <v>0</v>
      </c>
      <c r="R61" s="124">
        <v>0</v>
      </c>
      <c r="S61" s="124">
        <v>0</v>
      </c>
      <c r="T61" s="124">
        <v>0</v>
      </c>
      <c r="U61" s="124">
        <v>0</v>
      </c>
      <c r="V61" s="124">
        <v>0</v>
      </c>
      <c r="W61" s="124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04">
        <v>25478291.057410002</v>
      </c>
      <c r="AF61" s="104">
        <v>25478291.057410002</v>
      </c>
      <c r="AG61" s="124">
        <v>0</v>
      </c>
      <c r="AH61" s="124">
        <v>0</v>
      </c>
      <c r="AI61" s="124">
        <v>0</v>
      </c>
      <c r="AJ61" s="104">
        <v>24168354.012180001</v>
      </c>
      <c r="AK61" s="104">
        <v>24168354.012180001</v>
      </c>
      <c r="AL61" s="124">
        <v>0</v>
      </c>
      <c r="AM61" s="124">
        <v>0</v>
      </c>
      <c r="AN61" s="124">
        <v>0</v>
      </c>
      <c r="AO61" s="124">
        <v>0</v>
      </c>
      <c r="AP61" s="104">
        <v>39908879.390000001</v>
      </c>
      <c r="AQ61" s="124">
        <v>0</v>
      </c>
      <c r="AR61" s="124">
        <v>0</v>
      </c>
      <c r="AS61" s="124">
        <v>0</v>
      </c>
      <c r="AT61" s="104">
        <v>89586561.319590002</v>
      </c>
      <c r="AU61" s="104">
        <v>658397.21</v>
      </c>
      <c r="AV61" s="104">
        <v>175347.36</v>
      </c>
      <c r="AW61" s="124">
        <v>0</v>
      </c>
      <c r="AX61" s="124">
        <v>0</v>
      </c>
      <c r="AY61" s="124">
        <v>0</v>
      </c>
      <c r="AZ61" s="104">
        <v>483049.85</v>
      </c>
      <c r="BA61" s="124">
        <v>0</v>
      </c>
      <c r="BB61" s="104">
        <v>1146806879.2393899</v>
      </c>
      <c r="BC61" s="104">
        <v>588134775.23000002</v>
      </c>
      <c r="BD61" s="124">
        <v>0</v>
      </c>
      <c r="BE61" s="124">
        <v>0</v>
      </c>
      <c r="BF61" s="124">
        <v>0</v>
      </c>
      <c r="BG61" s="124">
        <v>0</v>
      </c>
      <c r="BH61" s="104">
        <v>558672104.00855994</v>
      </c>
      <c r="BI61" s="124">
        <v>0</v>
      </c>
      <c r="BJ61" s="124">
        <v>0</v>
      </c>
      <c r="BK61" s="124">
        <v>0</v>
      </c>
      <c r="BL61" s="104">
        <v>1147465276.4493899</v>
      </c>
      <c r="BM61" s="104">
        <v>-1057878715.1297899</v>
      </c>
      <c r="BN61" s="104" t="s">
        <v>86</v>
      </c>
      <c r="BO61" s="124">
        <v>5.5</v>
      </c>
      <c r="BP61" s="104" t="s">
        <v>86</v>
      </c>
      <c r="BQ61" s="104" t="s">
        <v>86</v>
      </c>
    </row>
    <row r="62" spans="3:69" x14ac:dyDescent="0.3">
      <c r="C62" s="124">
        <v>56</v>
      </c>
      <c r="D62" s="124">
        <v>2071</v>
      </c>
      <c r="E62" s="124">
        <v>5.5</v>
      </c>
      <c r="F62" s="124">
        <v>4.9869999999999998E-2</v>
      </c>
      <c r="G62" s="124">
        <v>0</v>
      </c>
      <c r="H62" s="104">
        <v>3537.1</v>
      </c>
      <c r="I62" s="104">
        <v>3537.1</v>
      </c>
      <c r="J62" s="124">
        <v>0</v>
      </c>
      <c r="K62" s="124">
        <v>0</v>
      </c>
      <c r="L62" s="124">
        <v>0</v>
      </c>
      <c r="M62" s="104">
        <v>3856.26</v>
      </c>
      <c r="N62" s="104">
        <v>21713.87</v>
      </c>
      <c r="O62" s="124">
        <v>0</v>
      </c>
      <c r="P62" s="124">
        <v>0</v>
      </c>
      <c r="Q62" s="124">
        <v>0</v>
      </c>
      <c r="R62" s="124">
        <v>0</v>
      </c>
      <c r="S62" s="124">
        <v>0</v>
      </c>
      <c r="T62" s="124">
        <v>0</v>
      </c>
      <c r="U62" s="124">
        <v>0</v>
      </c>
      <c r="V62" s="124">
        <v>0</v>
      </c>
      <c r="W62" s="124">
        <v>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04">
        <v>22858029.573070001</v>
      </c>
      <c r="AF62" s="104">
        <v>22858029.573070001</v>
      </c>
      <c r="AG62" s="124">
        <v>0</v>
      </c>
      <c r="AH62" s="124">
        <v>0</v>
      </c>
      <c r="AI62" s="124">
        <v>0</v>
      </c>
      <c r="AJ62" s="104">
        <v>23596059.401099999</v>
      </c>
      <c r="AK62" s="104">
        <v>23596059.401099999</v>
      </c>
      <c r="AL62" s="124">
        <v>0</v>
      </c>
      <c r="AM62" s="124">
        <v>0</v>
      </c>
      <c r="AN62" s="124">
        <v>0</v>
      </c>
      <c r="AO62" s="124">
        <v>0</v>
      </c>
      <c r="AP62" s="104">
        <v>37320041.810000002</v>
      </c>
      <c r="AQ62" s="124">
        <v>0</v>
      </c>
      <c r="AR62" s="124">
        <v>0</v>
      </c>
      <c r="AS62" s="124">
        <v>0</v>
      </c>
      <c r="AT62" s="104">
        <v>83803238.014180005</v>
      </c>
      <c r="AU62" s="104">
        <v>623961.82999999996</v>
      </c>
      <c r="AV62" s="104">
        <v>152064.41</v>
      </c>
      <c r="AW62" s="124">
        <v>0</v>
      </c>
      <c r="AX62" s="124">
        <v>0</v>
      </c>
      <c r="AY62" s="124">
        <v>0</v>
      </c>
      <c r="AZ62" s="104">
        <v>471897.42</v>
      </c>
      <c r="BA62" s="124">
        <v>0</v>
      </c>
      <c r="BB62" s="104">
        <v>1072414994.82098</v>
      </c>
      <c r="BC62" s="104">
        <v>527925018.16000003</v>
      </c>
      <c r="BD62" s="124">
        <v>0</v>
      </c>
      <c r="BE62" s="124">
        <v>0</v>
      </c>
      <c r="BF62" s="124">
        <v>0</v>
      </c>
      <c r="BG62" s="124">
        <v>0</v>
      </c>
      <c r="BH62" s="104">
        <v>544489976.66442001</v>
      </c>
      <c r="BI62" s="124">
        <v>0</v>
      </c>
      <c r="BJ62" s="124">
        <v>0</v>
      </c>
      <c r="BK62" s="124">
        <v>0</v>
      </c>
      <c r="BL62" s="104">
        <v>1073038956.65098</v>
      </c>
      <c r="BM62" s="104">
        <v>-989235718.63680005</v>
      </c>
      <c r="BN62" s="104" t="s">
        <v>86</v>
      </c>
      <c r="BO62" s="124">
        <v>5.5</v>
      </c>
      <c r="BP62" s="104" t="s">
        <v>86</v>
      </c>
      <c r="BQ62" s="104" t="s">
        <v>86</v>
      </c>
    </row>
    <row r="63" spans="3:69" x14ac:dyDescent="0.3">
      <c r="C63" s="124">
        <v>57</v>
      </c>
      <c r="D63" s="124">
        <v>2072</v>
      </c>
      <c r="E63" s="124">
        <v>5.5</v>
      </c>
      <c r="F63" s="124">
        <v>4.727E-2</v>
      </c>
      <c r="G63" s="124">
        <v>0</v>
      </c>
      <c r="H63" s="104">
        <v>2928.41</v>
      </c>
      <c r="I63" s="104">
        <v>2928.41</v>
      </c>
      <c r="J63" s="124">
        <v>0</v>
      </c>
      <c r="K63" s="124">
        <v>0</v>
      </c>
      <c r="L63" s="124">
        <v>0</v>
      </c>
      <c r="M63" s="104">
        <v>3809.62</v>
      </c>
      <c r="N63" s="104">
        <v>20595.96</v>
      </c>
      <c r="O63" s="124">
        <v>0</v>
      </c>
      <c r="P63" s="124">
        <v>0</v>
      </c>
      <c r="Q63" s="124">
        <v>0</v>
      </c>
      <c r="R63" s="124">
        <v>0</v>
      </c>
      <c r="S63" s="124">
        <v>0</v>
      </c>
      <c r="T63" s="124">
        <v>0</v>
      </c>
      <c r="U63" s="124">
        <v>0</v>
      </c>
      <c r="V63" s="124">
        <v>0</v>
      </c>
      <c r="W63" s="124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04">
        <v>20346473.408259999</v>
      </c>
      <c r="AF63" s="104">
        <v>20346473.408259999</v>
      </c>
      <c r="AG63" s="124">
        <v>0</v>
      </c>
      <c r="AH63" s="124">
        <v>0</v>
      </c>
      <c r="AI63" s="124">
        <v>0</v>
      </c>
      <c r="AJ63" s="104">
        <v>22832187.774190001</v>
      </c>
      <c r="AK63" s="104">
        <v>22832187.774190001</v>
      </c>
      <c r="AL63" s="124">
        <v>0</v>
      </c>
      <c r="AM63" s="124">
        <v>0</v>
      </c>
      <c r="AN63" s="124">
        <v>0</v>
      </c>
      <c r="AO63" s="124">
        <v>0</v>
      </c>
      <c r="AP63" s="104">
        <v>34674097.530000001</v>
      </c>
      <c r="AQ63" s="124">
        <v>0</v>
      </c>
      <c r="AR63" s="124">
        <v>0</v>
      </c>
      <c r="AS63" s="124">
        <v>0</v>
      </c>
      <c r="AT63" s="104">
        <v>77880092.702460006</v>
      </c>
      <c r="AU63" s="104">
        <v>591837.86</v>
      </c>
      <c r="AV63" s="104">
        <v>130897.45</v>
      </c>
      <c r="AW63" s="124">
        <v>0</v>
      </c>
      <c r="AX63" s="124">
        <v>0</v>
      </c>
      <c r="AY63" s="124">
        <v>0</v>
      </c>
      <c r="AZ63" s="104">
        <v>460940.41</v>
      </c>
      <c r="BA63" s="124">
        <v>0</v>
      </c>
      <c r="BB63" s="104">
        <v>996382113.06612003</v>
      </c>
      <c r="BC63" s="104">
        <v>470258052.86000001</v>
      </c>
      <c r="BD63" s="124">
        <v>0</v>
      </c>
      <c r="BE63" s="124">
        <v>0</v>
      </c>
      <c r="BF63" s="124">
        <v>0</v>
      </c>
      <c r="BG63" s="124">
        <v>0</v>
      </c>
      <c r="BH63" s="104">
        <v>526124060.20941001</v>
      </c>
      <c r="BI63" s="124">
        <v>0</v>
      </c>
      <c r="BJ63" s="124">
        <v>0</v>
      </c>
      <c r="BK63" s="124">
        <v>0</v>
      </c>
      <c r="BL63" s="104">
        <v>996973950.92612004</v>
      </c>
      <c r="BM63" s="104">
        <v>-919093858.22365999</v>
      </c>
      <c r="BN63" s="104" t="s">
        <v>86</v>
      </c>
      <c r="BO63" s="124">
        <v>5.5</v>
      </c>
      <c r="BP63" s="104" t="s">
        <v>86</v>
      </c>
      <c r="BQ63" s="104" t="s">
        <v>86</v>
      </c>
    </row>
    <row r="64" spans="3:69" x14ac:dyDescent="0.3">
      <c r="C64" s="124">
        <v>58</v>
      </c>
      <c r="D64" s="124">
        <v>2073</v>
      </c>
      <c r="E64" s="124">
        <v>5.5</v>
      </c>
      <c r="F64" s="124">
        <v>4.4810000000000003E-2</v>
      </c>
      <c r="G64" s="124">
        <v>0</v>
      </c>
      <c r="H64" s="104">
        <v>2393.0300000000002</v>
      </c>
      <c r="I64" s="104">
        <v>2393.0300000000002</v>
      </c>
      <c r="J64" s="124">
        <v>0</v>
      </c>
      <c r="K64" s="124">
        <v>0</v>
      </c>
      <c r="L64" s="124">
        <v>0</v>
      </c>
      <c r="M64" s="104">
        <v>3764.89</v>
      </c>
      <c r="N64" s="104">
        <v>19555.41</v>
      </c>
      <c r="O64" s="124">
        <v>0</v>
      </c>
      <c r="P64" s="124">
        <v>0</v>
      </c>
      <c r="Q64" s="124">
        <v>0</v>
      </c>
      <c r="R64" s="124">
        <v>0</v>
      </c>
      <c r="S64" s="124">
        <v>0</v>
      </c>
      <c r="T64" s="124">
        <v>0</v>
      </c>
      <c r="U64" s="124">
        <v>0</v>
      </c>
      <c r="V64" s="124">
        <v>0</v>
      </c>
      <c r="W64" s="124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04">
        <v>17961253.998360001</v>
      </c>
      <c r="AF64" s="104">
        <v>17961253.998360001</v>
      </c>
      <c r="AG64" s="124">
        <v>0</v>
      </c>
      <c r="AH64" s="124">
        <v>0</v>
      </c>
      <c r="AI64" s="124">
        <v>0</v>
      </c>
      <c r="AJ64" s="104">
        <v>21887261.411619999</v>
      </c>
      <c r="AK64" s="104">
        <v>21887261.411619999</v>
      </c>
      <c r="AL64" s="124">
        <v>0</v>
      </c>
      <c r="AM64" s="124">
        <v>0</v>
      </c>
      <c r="AN64" s="124">
        <v>0</v>
      </c>
      <c r="AO64" s="124">
        <v>0</v>
      </c>
      <c r="AP64" s="104">
        <v>31992903.170000002</v>
      </c>
      <c r="AQ64" s="124">
        <v>0</v>
      </c>
      <c r="AR64" s="124">
        <v>0</v>
      </c>
      <c r="AS64" s="124">
        <v>0</v>
      </c>
      <c r="AT64" s="104">
        <v>71867131.909979999</v>
      </c>
      <c r="AU64" s="104">
        <v>561937.14</v>
      </c>
      <c r="AV64" s="104">
        <v>111825.29</v>
      </c>
      <c r="AW64" s="124">
        <v>0</v>
      </c>
      <c r="AX64" s="124">
        <v>0</v>
      </c>
      <c r="AY64" s="124">
        <v>0</v>
      </c>
      <c r="AZ64" s="104">
        <v>450111.85</v>
      </c>
      <c r="BA64" s="124">
        <v>0</v>
      </c>
      <c r="BB64" s="104">
        <v>919336298.17409003</v>
      </c>
      <c r="BC64" s="104">
        <v>415516606.74000001</v>
      </c>
      <c r="BD64" s="124">
        <v>0</v>
      </c>
      <c r="BE64" s="124">
        <v>0</v>
      </c>
      <c r="BF64" s="124">
        <v>0</v>
      </c>
      <c r="BG64" s="124">
        <v>0</v>
      </c>
      <c r="BH64" s="104">
        <v>503819691.43700999</v>
      </c>
      <c r="BI64" s="124">
        <v>0</v>
      </c>
      <c r="BJ64" s="124">
        <v>0</v>
      </c>
      <c r="BK64" s="124">
        <v>0</v>
      </c>
      <c r="BL64" s="104">
        <v>919898235.31409001</v>
      </c>
      <c r="BM64" s="104">
        <v>-848031103.40410995</v>
      </c>
      <c r="BN64" s="104" t="s">
        <v>86</v>
      </c>
      <c r="BO64" s="124">
        <v>5.5</v>
      </c>
      <c r="BP64" s="104" t="s">
        <v>86</v>
      </c>
      <c r="BQ64" s="104" t="s">
        <v>86</v>
      </c>
    </row>
    <row r="65" spans="3:69" x14ac:dyDescent="0.3">
      <c r="C65" s="124">
        <v>59</v>
      </c>
      <c r="D65" s="124">
        <v>2074</v>
      </c>
      <c r="E65" s="124">
        <v>5.5</v>
      </c>
      <c r="F65" s="124">
        <v>4.2470000000000001E-2</v>
      </c>
      <c r="G65" s="124">
        <v>0</v>
      </c>
      <c r="H65" s="104">
        <v>1929.52</v>
      </c>
      <c r="I65" s="104">
        <v>1929.52</v>
      </c>
      <c r="J65" s="124">
        <v>0</v>
      </c>
      <c r="K65" s="124">
        <v>0</v>
      </c>
      <c r="L65" s="124">
        <v>0</v>
      </c>
      <c r="M65" s="104">
        <v>3720.82</v>
      </c>
      <c r="N65" s="104">
        <v>18588.02</v>
      </c>
      <c r="O65" s="124">
        <v>0</v>
      </c>
      <c r="P65" s="124">
        <v>0</v>
      </c>
      <c r="Q65" s="124">
        <v>0</v>
      </c>
      <c r="R65" s="124">
        <v>0</v>
      </c>
      <c r="S65" s="124">
        <v>0</v>
      </c>
      <c r="T65" s="124">
        <v>0</v>
      </c>
      <c r="U65" s="124">
        <v>0</v>
      </c>
      <c r="V65" s="124">
        <v>0</v>
      </c>
      <c r="W65" s="124">
        <v>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04">
        <v>15717868.93506</v>
      </c>
      <c r="AF65" s="104">
        <v>15717868.93506</v>
      </c>
      <c r="AG65" s="124">
        <v>0</v>
      </c>
      <c r="AH65" s="124">
        <v>0</v>
      </c>
      <c r="AI65" s="124">
        <v>0</v>
      </c>
      <c r="AJ65" s="104">
        <v>20777178.944929998</v>
      </c>
      <c r="AK65" s="104">
        <v>20777178.944929998</v>
      </c>
      <c r="AL65" s="124">
        <v>0</v>
      </c>
      <c r="AM65" s="124">
        <v>0</v>
      </c>
      <c r="AN65" s="124">
        <v>0</v>
      </c>
      <c r="AO65" s="124">
        <v>0</v>
      </c>
      <c r="AP65" s="104">
        <v>29300589.98</v>
      </c>
      <c r="AQ65" s="124">
        <v>0</v>
      </c>
      <c r="AR65" s="124">
        <v>0</v>
      </c>
      <c r="AS65" s="124">
        <v>0</v>
      </c>
      <c r="AT65" s="104">
        <v>65819876.21999</v>
      </c>
      <c r="AU65" s="104">
        <v>534138.56999999995</v>
      </c>
      <c r="AV65" s="104">
        <v>94795.18</v>
      </c>
      <c r="AW65" s="124">
        <v>0</v>
      </c>
      <c r="AX65" s="124">
        <v>0</v>
      </c>
      <c r="AY65" s="124">
        <v>0</v>
      </c>
      <c r="AZ65" s="104">
        <v>439343.39</v>
      </c>
      <c r="BA65" s="124">
        <v>0</v>
      </c>
      <c r="BB65" s="104">
        <v>841970976.56138003</v>
      </c>
      <c r="BC65" s="104">
        <v>364036232.95999998</v>
      </c>
      <c r="BD65" s="124">
        <v>0</v>
      </c>
      <c r="BE65" s="124">
        <v>0</v>
      </c>
      <c r="BF65" s="124">
        <v>0</v>
      </c>
      <c r="BG65" s="124">
        <v>0</v>
      </c>
      <c r="BH65" s="104">
        <v>477934743.60017997</v>
      </c>
      <c r="BI65" s="124">
        <v>0</v>
      </c>
      <c r="BJ65" s="124">
        <v>0</v>
      </c>
      <c r="BK65" s="124">
        <v>0</v>
      </c>
      <c r="BL65" s="104">
        <v>842505115.13137996</v>
      </c>
      <c r="BM65" s="104">
        <v>-776685238.91138995</v>
      </c>
      <c r="BN65" s="104" t="s">
        <v>86</v>
      </c>
      <c r="BO65" s="124">
        <v>5.5</v>
      </c>
      <c r="BP65" s="104" t="s">
        <v>86</v>
      </c>
      <c r="BQ65" s="104" t="s">
        <v>86</v>
      </c>
    </row>
    <row r="66" spans="3:69" x14ac:dyDescent="0.3">
      <c r="C66" s="124">
        <v>60</v>
      </c>
      <c r="D66" s="124">
        <v>2075</v>
      </c>
      <c r="E66" s="124">
        <v>5.5</v>
      </c>
      <c r="F66" s="124">
        <v>4.0259999999999997E-2</v>
      </c>
      <c r="G66" s="124">
        <v>0</v>
      </c>
      <c r="H66" s="104">
        <v>1533.92</v>
      </c>
      <c r="I66" s="104">
        <v>1533.92</v>
      </c>
      <c r="J66" s="124">
        <v>0</v>
      </c>
      <c r="K66" s="124">
        <v>0</v>
      </c>
      <c r="L66" s="124">
        <v>0</v>
      </c>
      <c r="M66" s="104">
        <v>3676.27</v>
      </c>
      <c r="N66" s="104">
        <v>17688.259999999998</v>
      </c>
      <c r="O66" s="124">
        <v>0</v>
      </c>
      <c r="P66" s="124">
        <v>0</v>
      </c>
      <c r="Q66" s="124">
        <v>0</v>
      </c>
      <c r="R66" s="124">
        <v>0</v>
      </c>
      <c r="S66" s="124">
        <v>0</v>
      </c>
      <c r="T66" s="124">
        <v>0</v>
      </c>
      <c r="U66" s="124">
        <v>0</v>
      </c>
      <c r="V66" s="124">
        <v>0</v>
      </c>
      <c r="W66" s="124">
        <v>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04">
        <v>13629167.42664</v>
      </c>
      <c r="AF66" s="104">
        <v>13629167.42664</v>
      </c>
      <c r="AG66" s="124">
        <v>0</v>
      </c>
      <c r="AH66" s="124">
        <v>0</v>
      </c>
      <c r="AI66" s="124">
        <v>0</v>
      </c>
      <c r="AJ66" s="104">
        <v>19522887.11499</v>
      </c>
      <c r="AK66" s="104">
        <v>19522887.11499</v>
      </c>
      <c r="AL66" s="124">
        <v>0</v>
      </c>
      <c r="AM66" s="124">
        <v>0</v>
      </c>
      <c r="AN66" s="124">
        <v>0</v>
      </c>
      <c r="AO66" s="124">
        <v>0</v>
      </c>
      <c r="AP66" s="104">
        <v>26622947.170000002</v>
      </c>
      <c r="AQ66" s="124">
        <v>0</v>
      </c>
      <c r="AR66" s="124">
        <v>0</v>
      </c>
      <c r="AS66" s="124">
        <v>0</v>
      </c>
      <c r="AT66" s="104">
        <v>59797900.161619999</v>
      </c>
      <c r="AU66" s="104">
        <v>508283.28</v>
      </c>
      <c r="AV66" s="104">
        <v>79716.06</v>
      </c>
      <c r="AW66" s="124">
        <v>0</v>
      </c>
      <c r="AX66" s="124">
        <v>0</v>
      </c>
      <c r="AY66" s="124">
        <v>0</v>
      </c>
      <c r="AZ66" s="104">
        <v>428567.22</v>
      </c>
      <c r="BA66" s="124">
        <v>0</v>
      </c>
      <c r="BB66" s="104">
        <v>765027217.76152003</v>
      </c>
      <c r="BC66" s="104">
        <v>316094539.17000002</v>
      </c>
      <c r="BD66" s="124">
        <v>0</v>
      </c>
      <c r="BE66" s="124">
        <v>0</v>
      </c>
      <c r="BF66" s="124">
        <v>0</v>
      </c>
      <c r="BG66" s="124">
        <v>0</v>
      </c>
      <c r="BH66" s="104">
        <v>448932678.59275001</v>
      </c>
      <c r="BI66" s="124">
        <v>0</v>
      </c>
      <c r="BJ66" s="124">
        <v>0</v>
      </c>
      <c r="BK66" s="124">
        <v>0</v>
      </c>
      <c r="BL66" s="104">
        <v>765535501.04152</v>
      </c>
      <c r="BM66" s="104">
        <v>-705737600.87989998</v>
      </c>
      <c r="BN66" s="104" t="s">
        <v>86</v>
      </c>
      <c r="BO66" s="124">
        <v>5.5</v>
      </c>
      <c r="BP66" s="104" t="s">
        <v>86</v>
      </c>
      <c r="BQ66" s="104" t="s">
        <v>86</v>
      </c>
    </row>
    <row r="67" spans="3:69" x14ac:dyDescent="0.3">
      <c r="C67" s="124">
        <v>61</v>
      </c>
      <c r="D67" s="124">
        <v>2076</v>
      </c>
      <c r="E67" s="124">
        <v>5.5</v>
      </c>
      <c r="F67" s="124">
        <v>3.8159999999999999E-2</v>
      </c>
      <c r="G67" s="124">
        <v>0</v>
      </c>
      <c r="H67" s="104">
        <v>1200.8399999999999</v>
      </c>
      <c r="I67" s="104">
        <v>1200.8399999999999</v>
      </c>
      <c r="J67" s="124">
        <v>0</v>
      </c>
      <c r="K67" s="124">
        <v>0</v>
      </c>
      <c r="L67" s="124">
        <v>0</v>
      </c>
      <c r="M67" s="104">
        <v>3630.2</v>
      </c>
      <c r="N67" s="104">
        <v>16849.77</v>
      </c>
      <c r="O67" s="124">
        <v>0</v>
      </c>
      <c r="P67" s="124">
        <v>0</v>
      </c>
      <c r="Q67" s="124">
        <v>0</v>
      </c>
      <c r="R67" s="124">
        <v>0</v>
      </c>
      <c r="S67" s="124">
        <v>0</v>
      </c>
      <c r="T67" s="124">
        <v>0</v>
      </c>
      <c r="U67" s="124">
        <v>0</v>
      </c>
      <c r="V67" s="124">
        <v>0</v>
      </c>
      <c r="W67" s="124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04">
        <v>11704924.2936</v>
      </c>
      <c r="AF67" s="104">
        <v>11704924.2936</v>
      </c>
      <c r="AG67" s="124">
        <v>0</v>
      </c>
      <c r="AH67" s="124">
        <v>0</v>
      </c>
      <c r="AI67" s="124">
        <v>0</v>
      </c>
      <c r="AJ67" s="104">
        <v>18149719.573789999</v>
      </c>
      <c r="AK67" s="104">
        <v>18149719.573789999</v>
      </c>
      <c r="AL67" s="124">
        <v>0</v>
      </c>
      <c r="AM67" s="124">
        <v>0</v>
      </c>
      <c r="AN67" s="124">
        <v>0</v>
      </c>
      <c r="AO67" s="124">
        <v>0</v>
      </c>
      <c r="AP67" s="104">
        <v>23986639.460000001</v>
      </c>
      <c r="AQ67" s="124">
        <v>0</v>
      </c>
      <c r="AR67" s="124">
        <v>0</v>
      </c>
      <c r="AS67" s="124">
        <v>0</v>
      </c>
      <c r="AT67" s="104">
        <v>53862964.137390003</v>
      </c>
      <c r="AU67" s="104">
        <v>484188.83</v>
      </c>
      <c r="AV67" s="104">
        <v>66473.34</v>
      </c>
      <c r="AW67" s="124">
        <v>0</v>
      </c>
      <c r="AX67" s="124">
        <v>0</v>
      </c>
      <c r="AY67" s="124">
        <v>0</v>
      </c>
      <c r="AZ67" s="104">
        <v>417715.49</v>
      </c>
      <c r="BA67" s="124">
        <v>0</v>
      </c>
      <c r="BB67" s="104">
        <v>689271248.92825997</v>
      </c>
      <c r="BC67" s="104">
        <v>271902324.66000003</v>
      </c>
      <c r="BD67" s="124">
        <v>0</v>
      </c>
      <c r="BE67" s="124">
        <v>0</v>
      </c>
      <c r="BF67" s="124">
        <v>0</v>
      </c>
      <c r="BG67" s="124">
        <v>0</v>
      </c>
      <c r="BH67" s="104">
        <v>417368924.27108002</v>
      </c>
      <c r="BI67" s="124">
        <v>0</v>
      </c>
      <c r="BJ67" s="124">
        <v>0</v>
      </c>
      <c r="BK67" s="124">
        <v>0</v>
      </c>
      <c r="BL67" s="104">
        <v>689755437.75826001</v>
      </c>
      <c r="BM67" s="104">
        <v>-635892473.62088001</v>
      </c>
      <c r="BN67" s="104" t="s">
        <v>86</v>
      </c>
      <c r="BO67" s="124">
        <v>5.5</v>
      </c>
      <c r="BP67" s="104" t="s">
        <v>86</v>
      </c>
      <c r="BQ67" s="104" t="s">
        <v>86</v>
      </c>
    </row>
    <row r="68" spans="3:69" x14ac:dyDescent="0.3">
      <c r="C68" s="124">
        <v>62</v>
      </c>
      <c r="D68" s="124">
        <v>2077</v>
      </c>
      <c r="E68" s="124">
        <v>5.5</v>
      </c>
      <c r="F68" s="124">
        <v>3.6170000000000001E-2</v>
      </c>
      <c r="G68" s="124">
        <v>0</v>
      </c>
      <c r="H68" s="124">
        <v>924.31</v>
      </c>
      <c r="I68" s="124">
        <v>924.31</v>
      </c>
      <c r="J68" s="124">
        <v>0</v>
      </c>
      <c r="K68" s="124">
        <v>0</v>
      </c>
      <c r="L68" s="124">
        <v>0</v>
      </c>
      <c r="M68" s="104">
        <v>3581.7</v>
      </c>
      <c r="N68" s="104">
        <v>16065.91</v>
      </c>
      <c r="O68" s="124">
        <v>0</v>
      </c>
      <c r="P68" s="124">
        <v>0</v>
      </c>
      <c r="Q68" s="124">
        <v>0</v>
      </c>
      <c r="R68" s="124">
        <v>0</v>
      </c>
      <c r="S68" s="124">
        <v>0</v>
      </c>
      <c r="T68" s="124">
        <v>0</v>
      </c>
      <c r="U68" s="124">
        <v>0</v>
      </c>
      <c r="V68" s="124">
        <v>0</v>
      </c>
      <c r="W68" s="124">
        <v>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04">
        <v>9951536.0602000002</v>
      </c>
      <c r="AF68" s="104">
        <v>9951536.0602000002</v>
      </c>
      <c r="AG68" s="124">
        <v>0</v>
      </c>
      <c r="AH68" s="124">
        <v>0</v>
      </c>
      <c r="AI68" s="124">
        <v>0</v>
      </c>
      <c r="AJ68" s="104">
        <v>16686426.286699999</v>
      </c>
      <c r="AK68" s="104">
        <v>16686426.286699999</v>
      </c>
      <c r="AL68" s="124">
        <v>0</v>
      </c>
      <c r="AM68" s="124">
        <v>0</v>
      </c>
      <c r="AN68" s="124">
        <v>0</v>
      </c>
      <c r="AO68" s="124">
        <v>0</v>
      </c>
      <c r="AP68" s="104">
        <v>21418300.399999999</v>
      </c>
      <c r="AQ68" s="124">
        <v>0</v>
      </c>
      <c r="AR68" s="124">
        <v>0</v>
      </c>
      <c r="AS68" s="124">
        <v>0</v>
      </c>
      <c r="AT68" s="104">
        <v>48076834.666900001</v>
      </c>
      <c r="AU68" s="104">
        <v>461664.05</v>
      </c>
      <c r="AV68" s="104">
        <v>54940.54</v>
      </c>
      <c r="AW68" s="124">
        <v>0</v>
      </c>
      <c r="AX68" s="124">
        <v>0</v>
      </c>
      <c r="AY68" s="124">
        <v>0</v>
      </c>
      <c r="AZ68" s="104">
        <v>406723.51</v>
      </c>
      <c r="BA68" s="124">
        <v>0</v>
      </c>
      <c r="BB68" s="104">
        <v>615468402.35351002</v>
      </c>
      <c r="BC68" s="104">
        <v>231597302.50999999</v>
      </c>
      <c r="BD68" s="124">
        <v>0</v>
      </c>
      <c r="BE68" s="124">
        <v>0</v>
      </c>
      <c r="BF68" s="124">
        <v>0</v>
      </c>
      <c r="BG68" s="124">
        <v>0</v>
      </c>
      <c r="BH68" s="104">
        <v>383871099.8477</v>
      </c>
      <c r="BI68" s="124">
        <v>0</v>
      </c>
      <c r="BJ68" s="124">
        <v>0</v>
      </c>
      <c r="BK68" s="124">
        <v>0</v>
      </c>
      <c r="BL68" s="104">
        <v>615930066.40350997</v>
      </c>
      <c r="BM68" s="104">
        <v>-567853231.73661005</v>
      </c>
      <c r="BN68" s="104" t="s">
        <v>86</v>
      </c>
      <c r="BO68" s="124">
        <v>5.5</v>
      </c>
      <c r="BP68" s="104" t="s">
        <v>86</v>
      </c>
      <c r="BQ68" s="104" t="s">
        <v>86</v>
      </c>
    </row>
    <row r="69" spans="3:69" x14ac:dyDescent="0.3">
      <c r="C69" s="124">
        <v>63</v>
      </c>
      <c r="D69" s="124">
        <v>2078</v>
      </c>
      <c r="E69" s="124">
        <v>5.5</v>
      </c>
      <c r="F69" s="124">
        <v>3.4279999999999998E-2</v>
      </c>
      <c r="G69" s="124">
        <v>0</v>
      </c>
      <c r="H69" s="124">
        <v>698.21</v>
      </c>
      <c r="I69" s="124">
        <v>698.21</v>
      </c>
      <c r="J69" s="124">
        <v>0</v>
      </c>
      <c r="K69" s="124">
        <v>0</v>
      </c>
      <c r="L69" s="124">
        <v>0</v>
      </c>
      <c r="M69" s="104">
        <v>3529.93</v>
      </c>
      <c r="N69" s="104">
        <v>15329.95</v>
      </c>
      <c r="O69" s="124">
        <v>0</v>
      </c>
      <c r="P69" s="124">
        <v>0</v>
      </c>
      <c r="Q69" s="124">
        <v>0</v>
      </c>
      <c r="R69" s="124">
        <v>0</v>
      </c>
      <c r="S69" s="124">
        <v>0</v>
      </c>
      <c r="T69" s="124">
        <v>0</v>
      </c>
      <c r="U69" s="124">
        <v>0</v>
      </c>
      <c r="V69" s="124">
        <v>0</v>
      </c>
      <c r="W69" s="124">
        <v>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04">
        <v>8371878.6037600003</v>
      </c>
      <c r="AF69" s="104">
        <v>8371878.6037600003</v>
      </c>
      <c r="AG69" s="124">
        <v>0</v>
      </c>
      <c r="AH69" s="124">
        <v>0</v>
      </c>
      <c r="AI69" s="124">
        <v>0</v>
      </c>
      <c r="AJ69" s="104">
        <v>15163979.1768</v>
      </c>
      <c r="AK69" s="104">
        <v>15163979.1768</v>
      </c>
      <c r="AL69" s="124">
        <v>0</v>
      </c>
      <c r="AM69" s="124">
        <v>0</v>
      </c>
      <c r="AN69" s="124">
        <v>0</v>
      </c>
      <c r="AO69" s="124">
        <v>0</v>
      </c>
      <c r="AP69" s="104">
        <v>18943575.91</v>
      </c>
      <c r="AQ69" s="124">
        <v>0</v>
      </c>
      <c r="AR69" s="124">
        <v>0</v>
      </c>
      <c r="AS69" s="124">
        <v>0</v>
      </c>
      <c r="AT69" s="104">
        <v>42498991.780560002</v>
      </c>
      <c r="AU69" s="104">
        <v>440515.9</v>
      </c>
      <c r="AV69" s="104">
        <v>44984.93</v>
      </c>
      <c r="AW69" s="124">
        <v>0</v>
      </c>
      <c r="AX69" s="124">
        <v>0</v>
      </c>
      <c r="AY69" s="124">
        <v>0</v>
      </c>
      <c r="AZ69" s="104">
        <v>395530.97</v>
      </c>
      <c r="BA69" s="124">
        <v>0</v>
      </c>
      <c r="BB69" s="104">
        <v>544355629.71934998</v>
      </c>
      <c r="BC69" s="104">
        <v>195241081.44</v>
      </c>
      <c r="BD69" s="124">
        <v>0</v>
      </c>
      <c r="BE69" s="124">
        <v>0</v>
      </c>
      <c r="BF69" s="124">
        <v>0</v>
      </c>
      <c r="BG69" s="124">
        <v>0</v>
      </c>
      <c r="BH69" s="104">
        <v>349114548.28426999</v>
      </c>
      <c r="BI69" s="124">
        <v>0</v>
      </c>
      <c r="BJ69" s="124">
        <v>0</v>
      </c>
      <c r="BK69" s="124">
        <v>0</v>
      </c>
      <c r="BL69" s="104">
        <v>544796145.61934996</v>
      </c>
      <c r="BM69" s="104">
        <v>-502297153.83877999</v>
      </c>
      <c r="BN69" s="104" t="s">
        <v>86</v>
      </c>
      <c r="BO69" s="124">
        <v>5.5</v>
      </c>
      <c r="BP69" s="104" t="s">
        <v>86</v>
      </c>
      <c r="BQ69" s="104" t="s">
        <v>86</v>
      </c>
    </row>
    <row r="70" spans="3:69" x14ac:dyDescent="0.3">
      <c r="C70" s="124">
        <v>64</v>
      </c>
      <c r="D70" s="124">
        <v>2079</v>
      </c>
      <c r="E70" s="124">
        <v>5.5</v>
      </c>
      <c r="F70" s="124">
        <v>3.2500000000000001E-2</v>
      </c>
      <c r="G70" s="124">
        <v>0</v>
      </c>
      <c r="H70" s="124">
        <v>516.54</v>
      </c>
      <c r="I70" s="124">
        <v>516.54</v>
      </c>
      <c r="J70" s="124">
        <v>0</v>
      </c>
      <c r="K70" s="124">
        <v>0</v>
      </c>
      <c r="L70" s="124">
        <v>0</v>
      </c>
      <c r="M70" s="104">
        <v>3474.09</v>
      </c>
      <c r="N70" s="104">
        <v>14635.32</v>
      </c>
      <c r="O70" s="124">
        <v>0</v>
      </c>
      <c r="P70" s="124">
        <v>0</v>
      </c>
      <c r="Q70" s="124">
        <v>0</v>
      </c>
      <c r="R70" s="124">
        <v>0</v>
      </c>
      <c r="S70" s="124">
        <v>0</v>
      </c>
      <c r="T70" s="124">
        <v>0</v>
      </c>
      <c r="U70" s="124">
        <v>0</v>
      </c>
      <c r="V70" s="124">
        <v>0</v>
      </c>
      <c r="W70" s="124">
        <v>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04">
        <v>6965365.9035400003</v>
      </c>
      <c r="AF70" s="104">
        <v>6965365.9035400003</v>
      </c>
      <c r="AG70" s="124">
        <v>0</v>
      </c>
      <c r="AH70" s="124">
        <v>0</v>
      </c>
      <c r="AI70" s="124">
        <v>0</v>
      </c>
      <c r="AJ70" s="104">
        <v>13614293.04448</v>
      </c>
      <c r="AK70" s="104">
        <v>13614293.04448</v>
      </c>
      <c r="AL70" s="124">
        <v>0</v>
      </c>
      <c r="AM70" s="124">
        <v>0</v>
      </c>
      <c r="AN70" s="124">
        <v>0</v>
      </c>
      <c r="AO70" s="124">
        <v>0</v>
      </c>
      <c r="AP70" s="104">
        <v>16586219.390000001</v>
      </c>
      <c r="AQ70" s="124">
        <v>0</v>
      </c>
      <c r="AR70" s="124">
        <v>0</v>
      </c>
      <c r="AS70" s="124">
        <v>0</v>
      </c>
      <c r="AT70" s="104">
        <v>37184504.288029999</v>
      </c>
      <c r="AU70" s="104">
        <v>420555.07</v>
      </c>
      <c r="AV70" s="104">
        <v>36472.050000000003</v>
      </c>
      <c r="AW70" s="124">
        <v>0</v>
      </c>
      <c r="AX70" s="124">
        <v>0</v>
      </c>
      <c r="AY70" s="124">
        <v>0</v>
      </c>
      <c r="AZ70" s="104">
        <v>384083.02</v>
      </c>
      <c r="BA70" s="124">
        <v>0</v>
      </c>
      <c r="BB70" s="104">
        <v>476615499.79680002</v>
      </c>
      <c r="BC70" s="104">
        <v>162819985.00999999</v>
      </c>
      <c r="BD70" s="124">
        <v>0</v>
      </c>
      <c r="BE70" s="124">
        <v>0</v>
      </c>
      <c r="BF70" s="124">
        <v>0</v>
      </c>
      <c r="BG70" s="124">
        <v>0</v>
      </c>
      <c r="BH70" s="104">
        <v>313795514.79145998</v>
      </c>
      <c r="BI70" s="124">
        <v>0</v>
      </c>
      <c r="BJ70" s="124">
        <v>0</v>
      </c>
      <c r="BK70" s="124">
        <v>0</v>
      </c>
      <c r="BL70" s="104">
        <v>477036054.86680001</v>
      </c>
      <c r="BM70" s="104">
        <v>-439851550.57878</v>
      </c>
      <c r="BN70" s="104" t="s">
        <v>86</v>
      </c>
      <c r="BO70" s="124">
        <v>5.5</v>
      </c>
      <c r="BP70" s="104" t="s">
        <v>86</v>
      </c>
      <c r="BQ70" s="104" t="s">
        <v>86</v>
      </c>
    </row>
    <row r="71" spans="3:69" x14ac:dyDescent="0.3">
      <c r="C71" s="124">
        <v>65</v>
      </c>
      <c r="D71" s="124">
        <v>2080</v>
      </c>
      <c r="E71" s="124">
        <v>5.5</v>
      </c>
      <c r="F71" s="124">
        <v>3.0800000000000001E-2</v>
      </c>
      <c r="G71" s="124">
        <v>0</v>
      </c>
      <c r="H71" s="124">
        <v>373.53</v>
      </c>
      <c r="I71" s="124">
        <v>373.53</v>
      </c>
      <c r="J71" s="124">
        <v>0</v>
      </c>
      <c r="K71" s="124">
        <v>0</v>
      </c>
      <c r="L71" s="124">
        <v>0</v>
      </c>
      <c r="M71" s="104">
        <v>3413.55</v>
      </c>
      <c r="N71" s="104">
        <v>13975.74</v>
      </c>
      <c r="O71" s="124">
        <v>0</v>
      </c>
      <c r="P71" s="124">
        <v>0</v>
      </c>
      <c r="Q71" s="124">
        <v>0</v>
      </c>
      <c r="R71" s="124">
        <v>0</v>
      </c>
      <c r="S71" s="124">
        <v>0</v>
      </c>
      <c r="T71" s="124">
        <v>0</v>
      </c>
      <c r="U71" s="124">
        <v>0</v>
      </c>
      <c r="V71" s="124">
        <v>0</v>
      </c>
      <c r="W71" s="124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04">
        <v>5728118.2884600004</v>
      </c>
      <c r="AF71" s="104">
        <v>5728118.2884600004</v>
      </c>
      <c r="AG71" s="124">
        <v>0</v>
      </c>
      <c r="AH71" s="124">
        <v>0</v>
      </c>
      <c r="AI71" s="124">
        <v>0</v>
      </c>
      <c r="AJ71" s="104">
        <v>12068856.75468</v>
      </c>
      <c r="AK71" s="104">
        <v>12068856.75468</v>
      </c>
      <c r="AL71" s="124">
        <v>0</v>
      </c>
      <c r="AM71" s="124">
        <v>0</v>
      </c>
      <c r="AN71" s="124">
        <v>0</v>
      </c>
      <c r="AO71" s="124">
        <v>0</v>
      </c>
      <c r="AP71" s="104">
        <v>14367187.619999999</v>
      </c>
      <c r="AQ71" s="124">
        <v>0</v>
      </c>
      <c r="AR71" s="124">
        <v>0</v>
      </c>
      <c r="AS71" s="124">
        <v>0</v>
      </c>
      <c r="AT71" s="104">
        <v>32181925.483139999</v>
      </c>
      <c r="AU71" s="104">
        <v>401601.72</v>
      </c>
      <c r="AV71" s="104">
        <v>29266.52</v>
      </c>
      <c r="AW71" s="124">
        <v>0</v>
      </c>
      <c r="AX71" s="124">
        <v>0</v>
      </c>
      <c r="AY71" s="124">
        <v>0</v>
      </c>
      <c r="AZ71" s="104">
        <v>372335.2</v>
      </c>
      <c r="BA71" s="124">
        <v>0</v>
      </c>
      <c r="BB71" s="104">
        <v>412850219.01670998</v>
      </c>
      <c r="BC71" s="104">
        <v>134248208.38999999</v>
      </c>
      <c r="BD71" s="124">
        <v>0</v>
      </c>
      <c r="BE71" s="124">
        <v>0</v>
      </c>
      <c r="BF71" s="124">
        <v>0</v>
      </c>
      <c r="BG71" s="124">
        <v>0</v>
      </c>
      <c r="BH71" s="104">
        <v>278602010.62970001</v>
      </c>
      <c r="BI71" s="124">
        <v>0</v>
      </c>
      <c r="BJ71" s="124">
        <v>0</v>
      </c>
      <c r="BK71" s="124">
        <v>0</v>
      </c>
      <c r="BL71" s="104">
        <v>413251820.73671001</v>
      </c>
      <c r="BM71" s="104">
        <v>-381069895.25357002</v>
      </c>
      <c r="BN71" s="104" t="s">
        <v>86</v>
      </c>
      <c r="BO71" s="124">
        <v>5.5</v>
      </c>
      <c r="BP71" s="104" t="s">
        <v>86</v>
      </c>
      <c r="BQ71" s="104" t="s">
        <v>86</v>
      </c>
    </row>
    <row r="72" spans="3:69" x14ac:dyDescent="0.3">
      <c r="C72" s="124">
        <v>66</v>
      </c>
      <c r="D72" s="124">
        <v>2081</v>
      </c>
      <c r="E72" s="124">
        <v>5.5</v>
      </c>
      <c r="F72" s="124">
        <v>2.92E-2</v>
      </c>
      <c r="G72" s="124">
        <v>0</v>
      </c>
      <c r="H72" s="124">
        <v>263.62</v>
      </c>
      <c r="I72" s="124">
        <v>263.62</v>
      </c>
      <c r="J72" s="124">
        <v>0</v>
      </c>
      <c r="K72" s="124">
        <v>0</v>
      </c>
      <c r="L72" s="124">
        <v>0</v>
      </c>
      <c r="M72" s="104">
        <v>3347.79</v>
      </c>
      <c r="N72" s="104">
        <v>13345.28</v>
      </c>
      <c r="O72" s="124">
        <v>0</v>
      </c>
      <c r="P72" s="124">
        <v>0</v>
      </c>
      <c r="Q72" s="124">
        <v>0</v>
      </c>
      <c r="R72" s="124">
        <v>0</v>
      </c>
      <c r="S72" s="124">
        <v>0</v>
      </c>
      <c r="T72" s="124">
        <v>0</v>
      </c>
      <c r="U72" s="124">
        <v>0</v>
      </c>
      <c r="V72" s="124">
        <v>0</v>
      </c>
      <c r="W72" s="124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04">
        <v>4653301.57926</v>
      </c>
      <c r="AF72" s="104">
        <v>4653301.57926</v>
      </c>
      <c r="AG72" s="124">
        <v>0</v>
      </c>
      <c r="AH72" s="124">
        <v>0</v>
      </c>
      <c r="AI72" s="124">
        <v>0</v>
      </c>
      <c r="AJ72" s="104">
        <v>10557443.00905</v>
      </c>
      <c r="AK72" s="104">
        <v>10557443.00905</v>
      </c>
      <c r="AL72" s="124">
        <v>0</v>
      </c>
      <c r="AM72" s="124">
        <v>0</v>
      </c>
      <c r="AN72" s="124">
        <v>0</v>
      </c>
      <c r="AO72" s="124">
        <v>0</v>
      </c>
      <c r="AP72" s="104">
        <v>12303915.73</v>
      </c>
      <c r="AQ72" s="124">
        <v>0</v>
      </c>
      <c r="AR72" s="124">
        <v>0</v>
      </c>
      <c r="AS72" s="124">
        <v>0</v>
      </c>
      <c r="AT72" s="104">
        <v>27531617.008310001</v>
      </c>
      <c r="AU72" s="104">
        <v>383484.93</v>
      </c>
      <c r="AV72" s="104">
        <v>23233.360000000001</v>
      </c>
      <c r="AW72" s="124">
        <v>0</v>
      </c>
      <c r="AX72" s="124">
        <v>0</v>
      </c>
      <c r="AY72" s="124">
        <v>0</v>
      </c>
      <c r="AZ72" s="104">
        <v>360251.57</v>
      </c>
      <c r="BA72" s="124">
        <v>0</v>
      </c>
      <c r="BB72" s="104">
        <v>353560796.99068999</v>
      </c>
      <c r="BC72" s="104">
        <v>109374714.23999999</v>
      </c>
      <c r="BD72" s="124">
        <v>0</v>
      </c>
      <c r="BE72" s="124">
        <v>0</v>
      </c>
      <c r="BF72" s="124">
        <v>0</v>
      </c>
      <c r="BG72" s="124">
        <v>0</v>
      </c>
      <c r="BH72" s="104">
        <v>244186082.75350001</v>
      </c>
      <c r="BI72" s="124">
        <v>0</v>
      </c>
      <c r="BJ72" s="124">
        <v>0</v>
      </c>
      <c r="BK72" s="124">
        <v>0</v>
      </c>
      <c r="BL72" s="104">
        <v>353944281.92069</v>
      </c>
      <c r="BM72" s="104">
        <v>-326412664.91237998</v>
      </c>
      <c r="BN72" s="104" t="s">
        <v>86</v>
      </c>
      <c r="BO72" s="124">
        <v>5.5</v>
      </c>
      <c r="BP72" s="104" t="s">
        <v>86</v>
      </c>
      <c r="BQ72" s="104" t="s">
        <v>86</v>
      </c>
    </row>
    <row r="73" spans="3:69" x14ac:dyDescent="0.3">
      <c r="C73" s="124">
        <v>67</v>
      </c>
      <c r="D73" s="124">
        <v>2082</v>
      </c>
      <c r="E73" s="124">
        <v>5.5</v>
      </c>
      <c r="F73" s="124">
        <v>2.767E-2</v>
      </c>
      <c r="G73" s="124">
        <v>0</v>
      </c>
      <c r="H73" s="124">
        <v>181.48</v>
      </c>
      <c r="I73" s="124">
        <v>181.48</v>
      </c>
      <c r="J73" s="124">
        <v>0</v>
      </c>
      <c r="K73" s="124">
        <v>0</v>
      </c>
      <c r="L73" s="124">
        <v>0</v>
      </c>
      <c r="M73" s="104">
        <v>3276.45</v>
      </c>
      <c r="N73" s="104">
        <v>12738.4</v>
      </c>
      <c r="O73" s="124">
        <v>0</v>
      </c>
      <c r="P73" s="124">
        <v>0</v>
      </c>
      <c r="Q73" s="124">
        <v>0</v>
      </c>
      <c r="R73" s="124">
        <v>0</v>
      </c>
      <c r="S73" s="124">
        <v>0</v>
      </c>
      <c r="T73" s="124">
        <v>0</v>
      </c>
      <c r="U73" s="124">
        <v>0</v>
      </c>
      <c r="V73" s="124">
        <v>0</v>
      </c>
      <c r="W73" s="124">
        <v>0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04">
        <v>3731614.5517099998</v>
      </c>
      <c r="AF73" s="104">
        <v>3731614.5517099998</v>
      </c>
      <c r="AG73" s="124">
        <v>0</v>
      </c>
      <c r="AH73" s="124">
        <v>0</v>
      </c>
      <c r="AI73" s="124">
        <v>0</v>
      </c>
      <c r="AJ73" s="104">
        <v>9107020.4192999993</v>
      </c>
      <c r="AK73" s="104">
        <v>9107020.4192999993</v>
      </c>
      <c r="AL73" s="124">
        <v>0</v>
      </c>
      <c r="AM73" s="124">
        <v>0</v>
      </c>
      <c r="AN73" s="124">
        <v>0</v>
      </c>
      <c r="AO73" s="124">
        <v>0</v>
      </c>
      <c r="AP73" s="104">
        <v>10409846.539999999</v>
      </c>
      <c r="AQ73" s="124">
        <v>0</v>
      </c>
      <c r="AR73" s="124">
        <v>0</v>
      </c>
      <c r="AS73" s="124">
        <v>0</v>
      </c>
      <c r="AT73" s="104">
        <v>23264677.840999998</v>
      </c>
      <c r="AU73" s="104">
        <v>366045.89</v>
      </c>
      <c r="AV73" s="104">
        <v>18241.150000000001</v>
      </c>
      <c r="AW73" s="124">
        <v>0</v>
      </c>
      <c r="AX73" s="124">
        <v>0</v>
      </c>
      <c r="AY73" s="124">
        <v>0</v>
      </c>
      <c r="AZ73" s="104">
        <v>347804.74</v>
      </c>
      <c r="BA73" s="124">
        <v>0</v>
      </c>
      <c r="BB73" s="104">
        <v>299133521.41720998</v>
      </c>
      <c r="BC73" s="104">
        <v>87993397.299999997</v>
      </c>
      <c r="BD73" s="124">
        <v>0</v>
      </c>
      <c r="BE73" s="124">
        <v>0</v>
      </c>
      <c r="BF73" s="124">
        <v>0</v>
      </c>
      <c r="BG73" s="124">
        <v>0</v>
      </c>
      <c r="BH73" s="104">
        <v>211140124.12049001</v>
      </c>
      <c r="BI73" s="124">
        <v>0</v>
      </c>
      <c r="BJ73" s="124">
        <v>0</v>
      </c>
      <c r="BK73" s="124">
        <v>0</v>
      </c>
      <c r="BL73" s="104">
        <v>299499567.30721003</v>
      </c>
      <c r="BM73" s="104">
        <v>-276234889.46619999</v>
      </c>
      <c r="BN73" s="104" t="s">
        <v>86</v>
      </c>
      <c r="BO73" s="124">
        <v>5.5</v>
      </c>
      <c r="BP73" s="104" t="s">
        <v>86</v>
      </c>
      <c r="BQ73" s="104" t="s">
        <v>86</v>
      </c>
    </row>
    <row r="74" spans="3:69" x14ac:dyDescent="0.3">
      <c r="C74" s="124">
        <v>68</v>
      </c>
      <c r="D74" s="124">
        <v>2083</v>
      </c>
      <c r="E74" s="124">
        <v>5.5</v>
      </c>
      <c r="F74" s="124">
        <v>2.623E-2</v>
      </c>
      <c r="G74" s="124">
        <v>0</v>
      </c>
      <c r="H74" s="124">
        <v>122.02</v>
      </c>
      <c r="I74" s="124">
        <v>122.02</v>
      </c>
      <c r="J74" s="124">
        <v>0</v>
      </c>
      <c r="K74" s="124">
        <v>0</v>
      </c>
      <c r="L74" s="124">
        <v>0</v>
      </c>
      <c r="M74" s="104">
        <v>3199.3</v>
      </c>
      <c r="N74" s="104">
        <v>12149.99</v>
      </c>
      <c r="O74" s="124">
        <v>0</v>
      </c>
      <c r="P74" s="124">
        <v>0</v>
      </c>
      <c r="Q74" s="124">
        <v>0</v>
      </c>
      <c r="R74" s="124">
        <v>0</v>
      </c>
      <c r="S74" s="124">
        <v>0</v>
      </c>
      <c r="T74" s="124">
        <v>0</v>
      </c>
      <c r="U74" s="124">
        <v>0</v>
      </c>
      <c r="V74" s="124">
        <v>0</v>
      </c>
      <c r="W74" s="124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04">
        <v>2951825.3884700001</v>
      </c>
      <c r="AF74" s="104">
        <v>2951825.3884700001</v>
      </c>
      <c r="AG74" s="124">
        <v>0</v>
      </c>
      <c r="AH74" s="124">
        <v>0</v>
      </c>
      <c r="AI74" s="124">
        <v>0</v>
      </c>
      <c r="AJ74" s="104">
        <v>7740865.09932</v>
      </c>
      <c r="AK74" s="104">
        <v>7740865.09932</v>
      </c>
      <c r="AL74" s="124">
        <v>0</v>
      </c>
      <c r="AM74" s="124">
        <v>0</v>
      </c>
      <c r="AN74" s="124">
        <v>0</v>
      </c>
      <c r="AO74" s="124">
        <v>0</v>
      </c>
      <c r="AP74" s="104">
        <v>8694148.1799999997</v>
      </c>
      <c r="AQ74" s="124">
        <v>0</v>
      </c>
      <c r="AR74" s="124">
        <v>0</v>
      </c>
      <c r="AS74" s="124">
        <v>0</v>
      </c>
      <c r="AT74" s="104">
        <v>19402309.977779999</v>
      </c>
      <c r="AU74" s="104">
        <v>349137.51</v>
      </c>
      <c r="AV74" s="104">
        <v>14160.88</v>
      </c>
      <c r="AW74" s="124">
        <v>0</v>
      </c>
      <c r="AX74" s="124">
        <v>0</v>
      </c>
      <c r="AY74" s="124">
        <v>0</v>
      </c>
      <c r="AZ74" s="104">
        <v>334976.63</v>
      </c>
      <c r="BA74" s="124">
        <v>0</v>
      </c>
      <c r="BB74" s="104">
        <v>249831844.35034999</v>
      </c>
      <c r="BC74" s="104">
        <v>69854514.359999999</v>
      </c>
      <c r="BD74" s="124">
        <v>0</v>
      </c>
      <c r="BE74" s="124">
        <v>0</v>
      </c>
      <c r="BF74" s="124">
        <v>0</v>
      </c>
      <c r="BG74" s="124">
        <v>0</v>
      </c>
      <c r="BH74" s="104">
        <v>179977329.99443999</v>
      </c>
      <c r="BI74" s="124">
        <v>0</v>
      </c>
      <c r="BJ74" s="124">
        <v>0</v>
      </c>
      <c r="BK74" s="124">
        <v>0</v>
      </c>
      <c r="BL74" s="104">
        <v>250180981.86035001</v>
      </c>
      <c r="BM74" s="104">
        <v>-230778671.88256001</v>
      </c>
      <c r="BN74" s="104" t="s">
        <v>86</v>
      </c>
      <c r="BO74" s="124">
        <v>5.5</v>
      </c>
      <c r="BP74" s="104" t="s">
        <v>86</v>
      </c>
      <c r="BQ74" s="104" t="s">
        <v>86</v>
      </c>
    </row>
    <row r="75" spans="3:69" x14ac:dyDescent="0.3">
      <c r="C75" s="124">
        <v>69</v>
      </c>
      <c r="D75" s="124">
        <v>2084</v>
      </c>
      <c r="E75" s="124">
        <v>5.5</v>
      </c>
      <c r="F75" s="124">
        <v>2.486E-2</v>
      </c>
      <c r="G75" s="124">
        <v>0</v>
      </c>
      <c r="H75" s="124">
        <v>80.430000000000007</v>
      </c>
      <c r="I75" s="124">
        <v>80.430000000000007</v>
      </c>
      <c r="J75" s="124">
        <v>0</v>
      </c>
      <c r="K75" s="124">
        <v>0</v>
      </c>
      <c r="L75" s="124">
        <v>0</v>
      </c>
      <c r="M75" s="104">
        <v>3116.2</v>
      </c>
      <c r="N75" s="104">
        <v>11575.28</v>
      </c>
      <c r="O75" s="124">
        <v>0</v>
      </c>
      <c r="P75" s="124">
        <v>0</v>
      </c>
      <c r="Q75" s="124">
        <v>0</v>
      </c>
      <c r="R75" s="124">
        <v>0</v>
      </c>
      <c r="S75" s="124">
        <v>0</v>
      </c>
      <c r="T75" s="124">
        <v>0</v>
      </c>
      <c r="U75" s="124">
        <v>0</v>
      </c>
      <c r="V75" s="124">
        <v>0</v>
      </c>
      <c r="W75" s="124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04">
        <v>2301323.3362099999</v>
      </c>
      <c r="AF75" s="104">
        <v>2301323.3362099999</v>
      </c>
      <c r="AG75" s="124">
        <v>0</v>
      </c>
      <c r="AH75" s="124">
        <v>0</v>
      </c>
      <c r="AI75" s="124">
        <v>0</v>
      </c>
      <c r="AJ75" s="104">
        <v>6477891.4336700002</v>
      </c>
      <c r="AK75" s="104">
        <v>6477891.4336700002</v>
      </c>
      <c r="AL75" s="124">
        <v>0</v>
      </c>
      <c r="AM75" s="124">
        <v>0</v>
      </c>
      <c r="AN75" s="124">
        <v>0</v>
      </c>
      <c r="AO75" s="124">
        <v>0</v>
      </c>
      <c r="AP75" s="104">
        <v>7161613.7999999998</v>
      </c>
      <c r="AQ75" s="124">
        <v>0</v>
      </c>
      <c r="AR75" s="124">
        <v>0</v>
      </c>
      <c r="AS75" s="124">
        <v>0</v>
      </c>
      <c r="AT75" s="104">
        <v>15955600.47988</v>
      </c>
      <c r="AU75" s="104">
        <v>332623.03999999998</v>
      </c>
      <c r="AV75" s="104">
        <v>10865.98</v>
      </c>
      <c r="AW75" s="124">
        <v>0</v>
      </c>
      <c r="AX75" s="124">
        <v>0</v>
      </c>
      <c r="AY75" s="124">
        <v>0</v>
      </c>
      <c r="AZ75" s="104">
        <v>321757.06</v>
      </c>
      <c r="BA75" s="124">
        <v>0</v>
      </c>
      <c r="BB75" s="104">
        <v>205793500.00655001</v>
      </c>
      <c r="BC75" s="104">
        <v>54676644.850000001</v>
      </c>
      <c r="BD75" s="124">
        <v>0</v>
      </c>
      <c r="BE75" s="124">
        <v>0</v>
      </c>
      <c r="BF75" s="124">
        <v>0</v>
      </c>
      <c r="BG75" s="124">
        <v>0</v>
      </c>
      <c r="BH75" s="104">
        <v>151116855.15871</v>
      </c>
      <c r="BI75" s="124">
        <v>0</v>
      </c>
      <c r="BJ75" s="124">
        <v>0</v>
      </c>
      <c r="BK75" s="124">
        <v>0</v>
      </c>
      <c r="BL75" s="104">
        <v>206126123.04655001</v>
      </c>
      <c r="BM75" s="104">
        <v>-190170522.56667</v>
      </c>
      <c r="BN75" s="104" t="s">
        <v>86</v>
      </c>
      <c r="BO75" s="124">
        <v>5.5</v>
      </c>
      <c r="BP75" s="104" t="s">
        <v>86</v>
      </c>
      <c r="BQ75" s="104" t="s">
        <v>86</v>
      </c>
    </row>
    <row r="76" spans="3:69" x14ac:dyDescent="0.3">
      <c r="C76" s="124">
        <v>70</v>
      </c>
      <c r="D76" s="124">
        <v>2085</v>
      </c>
      <c r="E76" s="124">
        <v>5.5</v>
      </c>
      <c r="F76" s="124">
        <v>2.3570000000000001E-2</v>
      </c>
      <c r="G76" s="124">
        <v>0</v>
      </c>
      <c r="H76" s="124">
        <v>52.34</v>
      </c>
      <c r="I76" s="124">
        <v>52.34</v>
      </c>
      <c r="J76" s="124">
        <v>0</v>
      </c>
      <c r="K76" s="124">
        <v>0</v>
      </c>
      <c r="L76" s="124">
        <v>0</v>
      </c>
      <c r="M76" s="104">
        <v>3027.04</v>
      </c>
      <c r="N76" s="104">
        <v>11009.89</v>
      </c>
      <c r="O76" s="124">
        <v>0</v>
      </c>
      <c r="P76" s="124">
        <v>0</v>
      </c>
      <c r="Q76" s="124">
        <v>0</v>
      </c>
      <c r="R76" s="124">
        <v>0</v>
      </c>
      <c r="S76" s="124">
        <v>0</v>
      </c>
      <c r="T76" s="124">
        <v>0</v>
      </c>
      <c r="U76" s="124">
        <v>0</v>
      </c>
      <c r="V76" s="124">
        <v>0</v>
      </c>
      <c r="W76" s="124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04">
        <v>1766648.66423</v>
      </c>
      <c r="AF76" s="104">
        <v>1766648.66423</v>
      </c>
      <c r="AG76" s="124">
        <v>0</v>
      </c>
      <c r="AH76" s="124">
        <v>0</v>
      </c>
      <c r="AI76" s="124">
        <v>0</v>
      </c>
      <c r="AJ76" s="104">
        <v>5332203.2852999996</v>
      </c>
      <c r="AK76" s="104">
        <v>5332203.2852999996</v>
      </c>
      <c r="AL76" s="124">
        <v>0</v>
      </c>
      <c r="AM76" s="124">
        <v>0</v>
      </c>
      <c r="AN76" s="124">
        <v>0</v>
      </c>
      <c r="AO76" s="124">
        <v>0</v>
      </c>
      <c r="AP76" s="104">
        <v>5812712.9400000004</v>
      </c>
      <c r="AQ76" s="124">
        <v>0</v>
      </c>
      <c r="AR76" s="124">
        <v>0</v>
      </c>
      <c r="AS76" s="124">
        <v>0</v>
      </c>
      <c r="AT76" s="104">
        <v>12925654.159530001</v>
      </c>
      <c r="AU76" s="104">
        <v>316376.06</v>
      </c>
      <c r="AV76" s="104">
        <v>8236.5400000000009</v>
      </c>
      <c r="AW76" s="124">
        <v>0</v>
      </c>
      <c r="AX76" s="124">
        <v>0</v>
      </c>
      <c r="AY76" s="124">
        <v>0</v>
      </c>
      <c r="AZ76" s="104">
        <v>308139.52000000002</v>
      </c>
      <c r="BA76" s="124">
        <v>0</v>
      </c>
      <c r="BB76" s="104">
        <v>167031980.98697001</v>
      </c>
      <c r="BC76" s="104">
        <v>42158321.32</v>
      </c>
      <c r="BD76" s="124">
        <v>0</v>
      </c>
      <c r="BE76" s="124">
        <v>0</v>
      </c>
      <c r="BF76" s="124">
        <v>0</v>
      </c>
      <c r="BG76" s="124">
        <v>0</v>
      </c>
      <c r="BH76" s="104">
        <v>124873659.66685</v>
      </c>
      <c r="BI76" s="124">
        <v>0</v>
      </c>
      <c r="BJ76" s="124">
        <v>0</v>
      </c>
      <c r="BK76" s="124">
        <v>0</v>
      </c>
      <c r="BL76" s="104">
        <v>167348357.04697001</v>
      </c>
      <c r="BM76" s="104">
        <v>-154422702.88744</v>
      </c>
      <c r="BN76" s="104" t="s">
        <v>86</v>
      </c>
      <c r="BO76" s="124">
        <v>5.5</v>
      </c>
      <c r="BP76" s="104" t="s">
        <v>86</v>
      </c>
      <c r="BQ76" s="104" t="s">
        <v>86</v>
      </c>
    </row>
    <row r="77" spans="3:69" x14ac:dyDescent="0.3">
      <c r="C77" s="124">
        <v>71</v>
      </c>
      <c r="D77" s="124">
        <v>2086</v>
      </c>
      <c r="E77" s="124">
        <v>5.5</v>
      </c>
      <c r="F77" s="124">
        <v>2.2339999999999999E-2</v>
      </c>
      <c r="G77" s="124">
        <v>0</v>
      </c>
      <c r="H77" s="124">
        <v>33.92</v>
      </c>
      <c r="I77" s="124">
        <v>33.92</v>
      </c>
      <c r="J77" s="124">
        <v>0</v>
      </c>
      <c r="K77" s="124">
        <v>0</v>
      </c>
      <c r="L77" s="124">
        <v>0</v>
      </c>
      <c r="M77" s="104">
        <v>2931.65</v>
      </c>
      <c r="N77" s="104">
        <v>10449.790000000001</v>
      </c>
      <c r="O77" s="124">
        <v>0</v>
      </c>
      <c r="P77" s="124">
        <v>0</v>
      </c>
      <c r="Q77" s="124">
        <v>0</v>
      </c>
      <c r="R77" s="124">
        <v>0</v>
      </c>
      <c r="S77" s="124">
        <v>0</v>
      </c>
      <c r="T77" s="124">
        <v>0</v>
      </c>
      <c r="U77" s="124">
        <v>0</v>
      </c>
      <c r="V77" s="124">
        <v>0</v>
      </c>
      <c r="W77" s="124">
        <v>0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04">
        <v>1333978.7646900001</v>
      </c>
      <c r="AF77" s="104">
        <v>1333978.7646900001</v>
      </c>
      <c r="AG77" s="124">
        <v>0</v>
      </c>
      <c r="AH77" s="124">
        <v>0</v>
      </c>
      <c r="AI77" s="124">
        <v>0</v>
      </c>
      <c r="AJ77" s="104">
        <v>4312858.5276300004</v>
      </c>
      <c r="AK77" s="104">
        <v>4312858.5276300004</v>
      </c>
      <c r="AL77" s="124">
        <v>0</v>
      </c>
      <c r="AM77" s="124">
        <v>0</v>
      </c>
      <c r="AN77" s="124">
        <v>0</v>
      </c>
      <c r="AO77" s="124">
        <v>0</v>
      </c>
      <c r="AP77" s="104">
        <v>4643788.0199999996</v>
      </c>
      <c r="AQ77" s="124">
        <v>0</v>
      </c>
      <c r="AR77" s="124">
        <v>0</v>
      </c>
      <c r="AS77" s="124">
        <v>0</v>
      </c>
      <c r="AT77" s="104">
        <v>10304040.672320001</v>
      </c>
      <c r="AU77" s="104">
        <v>300281.37</v>
      </c>
      <c r="AV77" s="104">
        <v>6158.51</v>
      </c>
      <c r="AW77" s="124">
        <v>0</v>
      </c>
      <c r="AX77" s="124">
        <v>0</v>
      </c>
      <c r="AY77" s="124">
        <v>0</v>
      </c>
      <c r="AZ77" s="104">
        <v>294122.86</v>
      </c>
      <c r="BA77" s="124">
        <v>0</v>
      </c>
      <c r="BB77" s="104">
        <v>133442184.49326</v>
      </c>
      <c r="BC77" s="104">
        <v>31988959.59</v>
      </c>
      <c r="BD77" s="124">
        <v>0</v>
      </c>
      <c r="BE77" s="124">
        <v>0</v>
      </c>
      <c r="BF77" s="124">
        <v>0</v>
      </c>
      <c r="BG77" s="124">
        <v>0</v>
      </c>
      <c r="BH77" s="104">
        <v>101453224.90542001</v>
      </c>
      <c r="BI77" s="124">
        <v>0</v>
      </c>
      <c r="BJ77" s="124">
        <v>0</v>
      </c>
      <c r="BK77" s="124">
        <v>0</v>
      </c>
      <c r="BL77" s="104">
        <v>133742465.86326</v>
      </c>
      <c r="BM77" s="104">
        <v>-123438425.19095001</v>
      </c>
      <c r="BN77" s="104" t="s">
        <v>86</v>
      </c>
      <c r="BO77" s="124">
        <v>5.5</v>
      </c>
      <c r="BP77" s="104" t="s">
        <v>86</v>
      </c>
      <c r="BQ77" s="104" t="s">
        <v>86</v>
      </c>
    </row>
    <row r="78" spans="3:69" x14ac:dyDescent="0.3">
      <c r="C78" s="124">
        <v>72</v>
      </c>
      <c r="D78" s="124">
        <v>2087</v>
      </c>
      <c r="E78" s="124">
        <v>5.5</v>
      </c>
      <c r="F78" s="124">
        <v>2.1170000000000001E-2</v>
      </c>
      <c r="G78" s="124">
        <v>0</v>
      </c>
      <c r="H78" s="124">
        <v>22.07</v>
      </c>
      <c r="I78" s="124">
        <v>22.07</v>
      </c>
      <c r="J78" s="124">
        <v>0</v>
      </c>
      <c r="K78" s="124">
        <v>0</v>
      </c>
      <c r="L78" s="124">
        <v>0</v>
      </c>
      <c r="M78" s="104">
        <v>2829.9</v>
      </c>
      <c r="N78" s="104">
        <v>9891.7800000000007</v>
      </c>
      <c r="O78" s="124">
        <v>0</v>
      </c>
      <c r="P78" s="124">
        <v>0</v>
      </c>
      <c r="Q78" s="124">
        <v>0</v>
      </c>
      <c r="R78" s="124">
        <v>0</v>
      </c>
      <c r="S78" s="124">
        <v>0</v>
      </c>
      <c r="T78" s="124">
        <v>0</v>
      </c>
      <c r="U78" s="124">
        <v>0</v>
      </c>
      <c r="V78" s="124">
        <v>0</v>
      </c>
      <c r="W78" s="124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04">
        <v>989579.53049000003</v>
      </c>
      <c r="AF78" s="104">
        <v>989579.53049000003</v>
      </c>
      <c r="AG78" s="124">
        <v>0</v>
      </c>
      <c r="AH78" s="124">
        <v>0</v>
      </c>
      <c r="AI78" s="124">
        <v>0</v>
      </c>
      <c r="AJ78" s="104">
        <v>3423885.7638599998</v>
      </c>
      <c r="AK78" s="104">
        <v>3423885.7638599998</v>
      </c>
      <c r="AL78" s="124">
        <v>0</v>
      </c>
      <c r="AM78" s="124">
        <v>0</v>
      </c>
      <c r="AN78" s="124">
        <v>0</v>
      </c>
      <c r="AO78" s="124">
        <v>0</v>
      </c>
      <c r="AP78" s="104">
        <v>3647409.61</v>
      </c>
      <c r="AQ78" s="124">
        <v>0</v>
      </c>
      <c r="AR78" s="124">
        <v>0</v>
      </c>
      <c r="AS78" s="124">
        <v>0</v>
      </c>
      <c r="AT78" s="104">
        <v>8073618.6543500004</v>
      </c>
      <c r="AU78" s="104">
        <v>284246.43</v>
      </c>
      <c r="AV78" s="104">
        <v>4532.32</v>
      </c>
      <c r="AW78" s="124">
        <v>0</v>
      </c>
      <c r="AX78" s="124">
        <v>0</v>
      </c>
      <c r="AY78" s="124">
        <v>0</v>
      </c>
      <c r="AZ78" s="104">
        <v>279714.11</v>
      </c>
      <c r="BA78" s="124">
        <v>0</v>
      </c>
      <c r="BB78" s="104">
        <v>104810620.86438</v>
      </c>
      <c r="BC78" s="104">
        <v>23858977.27</v>
      </c>
      <c r="BD78" s="124">
        <v>0</v>
      </c>
      <c r="BE78" s="124">
        <v>0</v>
      </c>
      <c r="BF78" s="124">
        <v>0</v>
      </c>
      <c r="BG78" s="124">
        <v>0</v>
      </c>
      <c r="BH78" s="104">
        <v>80951643.595599994</v>
      </c>
      <c r="BI78" s="124">
        <v>0</v>
      </c>
      <c r="BJ78" s="124">
        <v>0</v>
      </c>
      <c r="BK78" s="124">
        <v>0</v>
      </c>
      <c r="BL78" s="104">
        <v>105094867.29437999</v>
      </c>
      <c r="BM78" s="104">
        <v>-97021248.640029997</v>
      </c>
      <c r="BN78" s="104" t="s">
        <v>86</v>
      </c>
      <c r="BO78" s="124">
        <v>5.5</v>
      </c>
      <c r="BP78" s="104" t="s">
        <v>86</v>
      </c>
      <c r="BQ78" s="104" t="s">
        <v>86</v>
      </c>
    </row>
    <row r="79" spans="3:69" x14ac:dyDescent="0.3">
      <c r="C79" s="124">
        <v>73</v>
      </c>
      <c r="D79" s="124">
        <v>2088</v>
      </c>
      <c r="E79" s="124">
        <v>5.5</v>
      </c>
      <c r="F79" s="124">
        <v>2.0070000000000001E-2</v>
      </c>
      <c r="G79" s="124">
        <v>0</v>
      </c>
      <c r="H79" s="124">
        <v>14.46</v>
      </c>
      <c r="I79" s="124">
        <v>14.46</v>
      </c>
      <c r="J79" s="124">
        <v>0</v>
      </c>
      <c r="K79" s="124">
        <v>0</v>
      </c>
      <c r="L79" s="124">
        <v>0</v>
      </c>
      <c r="M79" s="104">
        <v>2721.71</v>
      </c>
      <c r="N79" s="104">
        <v>9333.4</v>
      </c>
      <c r="O79" s="124">
        <v>0</v>
      </c>
      <c r="P79" s="124">
        <v>0</v>
      </c>
      <c r="Q79" s="124">
        <v>0</v>
      </c>
      <c r="R79" s="124">
        <v>0</v>
      </c>
      <c r="S79" s="124">
        <v>0</v>
      </c>
      <c r="T79" s="124">
        <v>0</v>
      </c>
      <c r="U79" s="124">
        <v>0</v>
      </c>
      <c r="V79" s="124">
        <v>0</v>
      </c>
      <c r="W79" s="124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04">
        <v>720196.39789999998</v>
      </c>
      <c r="AF79" s="104">
        <v>720196.39789999998</v>
      </c>
      <c r="AG79" s="124">
        <v>0</v>
      </c>
      <c r="AH79" s="124">
        <v>0</v>
      </c>
      <c r="AI79" s="124">
        <v>0</v>
      </c>
      <c r="AJ79" s="104">
        <v>2664544.88601</v>
      </c>
      <c r="AK79" s="104">
        <v>2664544.88601</v>
      </c>
      <c r="AL79" s="124">
        <v>0</v>
      </c>
      <c r="AM79" s="124">
        <v>0</v>
      </c>
      <c r="AN79" s="124">
        <v>0</v>
      </c>
      <c r="AO79" s="124">
        <v>0</v>
      </c>
      <c r="AP79" s="104">
        <v>2812872.62</v>
      </c>
      <c r="AQ79" s="124">
        <v>0</v>
      </c>
      <c r="AR79" s="124">
        <v>0</v>
      </c>
      <c r="AS79" s="124">
        <v>0</v>
      </c>
      <c r="AT79" s="104">
        <v>6209683.4739100002</v>
      </c>
      <c r="AU79" s="104">
        <v>268201.24</v>
      </c>
      <c r="AV79" s="104">
        <v>3271.57</v>
      </c>
      <c r="AW79" s="124">
        <v>0</v>
      </c>
      <c r="AX79" s="124">
        <v>0</v>
      </c>
      <c r="AY79" s="124">
        <v>0</v>
      </c>
      <c r="AZ79" s="104">
        <v>264929.67</v>
      </c>
      <c r="BA79" s="124">
        <v>0</v>
      </c>
      <c r="BB79" s="104">
        <v>80829672.919780001</v>
      </c>
      <c r="BC79" s="104">
        <v>17468664.489999998</v>
      </c>
      <c r="BD79" s="124">
        <v>0</v>
      </c>
      <c r="BE79" s="124">
        <v>0</v>
      </c>
      <c r="BF79" s="124">
        <v>0</v>
      </c>
      <c r="BG79" s="124">
        <v>0</v>
      </c>
      <c r="BH79" s="104">
        <v>63361008.430979997</v>
      </c>
      <c r="BI79" s="124">
        <v>0</v>
      </c>
      <c r="BJ79" s="124">
        <v>0</v>
      </c>
      <c r="BK79" s="124">
        <v>0</v>
      </c>
      <c r="BL79" s="104">
        <v>81097874.159779996</v>
      </c>
      <c r="BM79" s="104">
        <v>-74888190.685880005</v>
      </c>
      <c r="BN79" s="104" t="s">
        <v>86</v>
      </c>
      <c r="BO79" s="124">
        <v>5.5</v>
      </c>
      <c r="BP79" s="104" t="s">
        <v>86</v>
      </c>
      <c r="BQ79" s="104" t="s">
        <v>86</v>
      </c>
    </row>
    <row r="80" spans="3:69" x14ac:dyDescent="0.3">
      <c r="C80" s="124">
        <v>74</v>
      </c>
      <c r="D80" s="124">
        <v>2089</v>
      </c>
      <c r="E80" s="124">
        <v>5.5</v>
      </c>
      <c r="F80" s="124">
        <v>1.9019999999999999E-2</v>
      </c>
      <c r="G80" s="124">
        <v>0</v>
      </c>
      <c r="H80" s="124">
        <v>9.4700000000000006</v>
      </c>
      <c r="I80" s="124">
        <v>9.4700000000000006</v>
      </c>
      <c r="J80" s="124">
        <v>0</v>
      </c>
      <c r="K80" s="124">
        <v>0</v>
      </c>
      <c r="L80" s="124">
        <v>0</v>
      </c>
      <c r="M80" s="104">
        <v>2607.0300000000002</v>
      </c>
      <c r="N80" s="104">
        <v>8773.19</v>
      </c>
      <c r="O80" s="124">
        <v>0</v>
      </c>
      <c r="P80" s="124">
        <v>0</v>
      </c>
      <c r="Q80" s="124">
        <v>0</v>
      </c>
      <c r="R80" s="124">
        <v>0</v>
      </c>
      <c r="S80" s="124">
        <v>0</v>
      </c>
      <c r="T80" s="124">
        <v>0</v>
      </c>
      <c r="U80" s="124">
        <v>0</v>
      </c>
      <c r="V80" s="124">
        <v>0</v>
      </c>
      <c r="W80" s="124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04">
        <v>513389.96003999998</v>
      </c>
      <c r="AF80" s="104">
        <v>513389.96003999998</v>
      </c>
      <c r="AG80" s="124">
        <v>0</v>
      </c>
      <c r="AH80" s="124">
        <v>0</v>
      </c>
      <c r="AI80" s="124">
        <v>0</v>
      </c>
      <c r="AJ80" s="104">
        <v>2029842.9576099999</v>
      </c>
      <c r="AK80" s="104">
        <v>2029842.9576099999</v>
      </c>
      <c r="AL80" s="124">
        <v>0</v>
      </c>
      <c r="AM80" s="124">
        <v>0</v>
      </c>
      <c r="AN80" s="124">
        <v>0</v>
      </c>
      <c r="AO80" s="124">
        <v>0</v>
      </c>
      <c r="AP80" s="104">
        <v>2126833.31</v>
      </c>
      <c r="AQ80" s="124">
        <v>0</v>
      </c>
      <c r="AR80" s="124">
        <v>0</v>
      </c>
      <c r="AS80" s="124">
        <v>0</v>
      </c>
      <c r="AT80" s="104">
        <v>4681455.9176500002</v>
      </c>
      <c r="AU80" s="104">
        <v>252103.22</v>
      </c>
      <c r="AV80" s="104">
        <v>2305.9499999999998</v>
      </c>
      <c r="AW80" s="124">
        <v>0</v>
      </c>
      <c r="AX80" s="124">
        <v>0</v>
      </c>
      <c r="AY80" s="124">
        <v>0</v>
      </c>
      <c r="AZ80" s="104">
        <v>249797.27</v>
      </c>
      <c r="BA80" s="124">
        <v>0</v>
      </c>
      <c r="BB80" s="104">
        <v>61115899.579470001</v>
      </c>
      <c r="BC80" s="104">
        <v>12535752.08</v>
      </c>
      <c r="BD80" s="124">
        <v>0</v>
      </c>
      <c r="BE80" s="124">
        <v>0</v>
      </c>
      <c r="BF80" s="124">
        <v>0</v>
      </c>
      <c r="BG80" s="124">
        <v>0</v>
      </c>
      <c r="BH80" s="104">
        <v>48580147.497000001</v>
      </c>
      <c r="BI80" s="124">
        <v>0</v>
      </c>
      <c r="BJ80" s="124">
        <v>0</v>
      </c>
      <c r="BK80" s="124">
        <v>0</v>
      </c>
      <c r="BL80" s="104">
        <v>61368002.79947</v>
      </c>
      <c r="BM80" s="104">
        <v>-56686546.881820001</v>
      </c>
      <c r="BN80" s="104" t="s">
        <v>86</v>
      </c>
      <c r="BO80" s="124">
        <v>5.5</v>
      </c>
      <c r="BP80" s="104" t="s">
        <v>86</v>
      </c>
      <c r="BQ80" s="104" t="s">
        <v>86</v>
      </c>
    </row>
    <row r="81" spans="3:69" x14ac:dyDescent="0.3">
      <c r="C81" s="124">
        <v>75</v>
      </c>
      <c r="D81" s="124">
        <v>2090</v>
      </c>
      <c r="E81" s="124">
        <v>5.5</v>
      </c>
      <c r="F81" s="124">
        <v>1.8030000000000001E-2</v>
      </c>
      <c r="G81" s="124">
        <v>0</v>
      </c>
      <c r="H81" s="124">
        <v>6.11</v>
      </c>
      <c r="I81" s="124">
        <v>6.11</v>
      </c>
      <c r="J81" s="124">
        <v>0</v>
      </c>
      <c r="K81" s="124">
        <v>0</v>
      </c>
      <c r="L81" s="124">
        <v>0</v>
      </c>
      <c r="M81" s="104">
        <v>2485.9899999999998</v>
      </c>
      <c r="N81" s="104">
        <v>8210.68</v>
      </c>
      <c r="O81" s="124">
        <v>0</v>
      </c>
      <c r="P81" s="124">
        <v>0</v>
      </c>
      <c r="Q81" s="124">
        <v>0</v>
      </c>
      <c r="R81" s="124">
        <v>0</v>
      </c>
      <c r="S81" s="124">
        <v>0</v>
      </c>
      <c r="T81" s="124">
        <v>0</v>
      </c>
      <c r="U81" s="124">
        <v>0</v>
      </c>
      <c r="V81" s="124">
        <v>0</v>
      </c>
      <c r="W81" s="124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04">
        <v>357783.84194999997</v>
      </c>
      <c r="AF81" s="104">
        <v>357783.84194999997</v>
      </c>
      <c r="AG81" s="124">
        <v>0</v>
      </c>
      <c r="AH81" s="124">
        <v>0</v>
      </c>
      <c r="AI81" s="124">
        <v>0</v>
      </c>
      <c r="AJ81" s="104">
        <v>1511252.34736</v>
      </c>
      <c r="AK81" s="104">
        <v>1511252.34736</v>
      </c>
      <c r="AL81" s="124">
        <v>0</v>
      </c>
      <c r="AM81" s="124">
        <v>0</v>
      </c>
      <c r="AN81" s="124">
        <v>0</v>
      </c>
      <c r="AO81" s="124">
        <v>0</v>
      </c>
      <c r="AP81" s="104">
        <v>1574029.37</v>
      </c>
      <c r="AQ81" s="124">
        <v>0</v>
      </c>
      <c r="AR81" s="124">
        <v>0</v>
      </c>
      <c r="AS81" s="124">
        <v>0</v>
      </c>
      <c r="AT81" s="104">
        <v>3453768.3393199998</v>
      </c>
      <c r="AU81" s="104">
        <v>235939.09</v>
      </c>
      <c r="AV81" s="104">
        <v>1578.71</v>
      </c>
      <c r="AW81" s="124">
        <v>0</v>
      </c>
      <c r="AX81" s="124">
        <v>0</v>
      </c>
      <c r="AY81" s="124">
        <v>0</v>
      </c>
      <c r="AZ81" s="104">
        <v>234360.38</v>
      </c>
      <c r="BA81" s="124">
        <v>0</v>
      </c>
      <c r="BB81" s="104">
        <v>45230729.023050003</v>
      </c>
      <c r="BC81" s="104">
        <v>8801098.7799999993</v>
      </c>
      <c r="BD81" s="124">
        <v>0</v>
      </c>
      <c r="BE81" s="124">
        <v>0</v>
      </c>
      <c r="BF81" s="124">
        <v>0</v>
      </c>
      <c r="BG81" s="124">
        <v>0</v>
      </c>
      <c r="BH81" s="104">
        <v>36429630.238860004</v>
      </c>
      <c r="BI81" s="124">
        <v>0</v>
      </c>
      <c r="BJ81" s="124">
        <v>0</v>
      </c>
      <c r="BK81" s="124">
        <v>0</v>
      </c>
      <c r="BL81" s="104">
        <v>45466668.113049999</v>
      </c>
      <c r="BM81" s="104">
        <v>-42012899.773730002</v>
      </c>
      <c r="BN81" s="104" t="s">
        <v>86</v>
      </c>
      <c r="BO81" s="124">
        <v>5.5</v>
      </c>
      <c r="BP81" s="104" t="s">
        <v>86</v>
      </c>
      <c r="BQ81" s="104" t="s">
        <v>86</v>
      </c>
    </row>
    <row r="82" spans="3:69" x14ac:dyDescent="0.3">
      <c r="C82" s="124">
        <v>76</v>
      </c>
      <c r="D82" s="124">
        <v>2091</v>
      </c>
      <c r="E82" s="124">
        <v>5.5</v>
      </c>
      <c r="F82" s="124">
        <v>1.7090000000000001E-2</v>
      </c>
      <c r="G82" s="124">
        <v>0</v>
      </c>
      <c r="H82" s="124">
        <v>3.81</v>
      </c>
      <c r="I82" s="124">
        <v>3.81</v>
      </c>
      <c r="J82" s="124">
        <v>0</v>
      </c>
      <c r="K82" s="124">
        <v>0</v>
      </c>
      <c r="L82" s="124">
        <v>0</v>
      </c>
      <c r="M82" s="104">
        <v>2358.88</v>
      </c>
      <c r="N82" s="104">
        <v>7646.39</v>
      </c>
      <c r="O82" s="124">
        <v>0</v>
      </c>
      <c r="P82" s="124">
        <v>0</v>
      </c>
      <c r="Q82" s="124">
        <v>0</v>
      </c>
      <c r="R82" s="124">
        <v>0</v>
      </c>
      <c r="S82" s="124">
        <v>0</v>
      </c>
      <c r="T82" s="124">
        <v>0</v>
      </c>
      <c r="U82" s="124">
        <v>0</v>
      </c>
      <c r="V82" s="124">
        <v>0</v>
      </c>
      <c r="W82" s="124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04">
        <v>243226.90651</v>
      </c>
      <c r="AF82" s="104">
        <v>243226.90651</v>
      </c>
      <c r="AG82" s="124">
        <v>0</v>
      </c>
      <c r="AH82" s="124">
        <v>0</v>
      </c>
      <c r="AI82" s="124">
        <v>0</v>
      </c>
      <c r="AJ82" s="104">
        <v>1097574.88484</v>
      </c>
      <c r="AK82" s="104">
        <v>1097574.88484</v>
      </c>
      <c r="AL82" s="124">
        <v>0</v>
      </c>
      <c r="AM82" s="124">
        <v>0</v>
      </c>
      <c r="AN82" s="124">
        <v>0</v>
      </c>
      <c r="AO82" s="124">
        <v>0</v>
      </c>
      <c r="AP82" s="104">
        <v>1138042.3600000001</v>
      </c>
      <c r="AQ82" s="124">
        <v>0</v>
      </c>
      <c r="AR82" s="124">
        <v>0</v>
      </c>
      <c r="AS82" s="124">
        <v>0</v>
      </c>
      <c r="AT82" s="104">
        <v>2488853.23135</v>
      </c>
      <c r="AU82" s="104">
        <v>219723.76</v>
      </c>
      <c r="AV82" s="104">
        <v>1042.99</v>
      </c>
      <c r="AW82" s="124">
        <v>0</v>
      </c>
      <c r="AX82" s="124">
        <v>0</v>
      </c>
      <c r="AY82" s="124">
        <v>0</v>
      </c>
      <c r="AZ82" s="104">
        <v>218680.77</v>
      </c>
      <c r="BA82" s="124">
        <v>0</v>
      </c>
      <c r="BB82" s="104">
        <v>32702366.671209998</v>
      </c>
      <c r="BC82" s="104">
        <v>6032499.2599999998</v>
      </c>
      <c r="BD82" s="124">
        <v>0</v>
      </c>
      <c r="BE82" s="124">
        <v>0</v>
      </c>
      <c r="BF82" s="124">
        <v>0</v>
      </c>
      <c r="BG82" s="124">
        <v>0</v>
      </c>
      <c r="BH82" s="104">
        <v>26669867.410250001</v>
      </c>
      <c r="BI82" s="124">
        <v>0</v>
      </c>
      <c r="BJ82" s="124">
        <v>0</v>
      </c>
      <c r="BK82" s="124">
        <v>0</v>
      </c>
      <c r="BL82" s="104">
        <v>32922090.43121</v>
      </c>
      <c r="BM82" s="104">
        <v>-30433237.199859999</v>
      </c>
      <c r="BN82" s="104" t="s">
        <v>86</v>
      </c>
      <c r="BO82" s="124">
        <v>5.5</v>
      </c>
      <c r="BP82" s="104" t="s">
        <v>86</v>
      </c>
      <c r="BQ82" s="104" t="s">
        <v>86</v>
      </c>
    </row>
    <row r="83" spans="3:69" x14ac:dyDescent="0.3">
      <c r="C83" s="124">
        <v>77</v>
      </c>
      <c r="D83" s="124">
        <v>2092</v>
      </c>
      <c r="E83" s="124">
        <v>5.5</v>
      </c>
      <c r="F83" s="124">
        <v>1.6199999999999999E-2</v>
      </c>
      <c r="G83" s="124">
        <v>0</v>
      </c>
      <c r="H83" s="124">
        <v>2.25</v>
      </c>
      <c r="I83" s="124">
        <v>2.25</v>
      </c>
      <c r="J83" s="124">
        <v>0</v>
      </c>
      <c r="K83" s="124">
        <v>0</v>
      </c>
      <c r="L83" s="124">
        <v>0</v>
      </c>
      <c r="M83" s="104">
        <v>2226.1999999999998</v>
      </c>
      <c r="N83" s="104">
        <v>7081.77</v>
      </c>
      <c r="O83" s="124">
        <v>0</v>
      </c>
      <c r="P83" s="124">
        <v>0</v>
      </c>
      <c r="Q83" s="124">
        <v>0</v>
      </c>
      <c r="R83" s="124">
        <v>0</v>
      </c>
      <c r="S83" s="124">
        <v>0</v>
      </c>
      <c r="T83" s="124">
        <v>0</v>
      </c>
      <c r="U83" s="124">
        <v>0</v>
      </c>
      <c r="V83" s="124">
        <v>0</v>
      </c>
      <c r="W83" s="124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04">
        <v>160876.86960000001</v>
      </c>
      <c r="AF83" s="104">
        <v>160876.86960000001</v>
      </c>
      <c r="AG83" s="124">
        <v>0</v>
      </c>
      <c r="AH83" s="124">
        <v>0</v>
      </c>
      <c r="AI83" s="124">
        <v>0</v>
      </c>
      <c r="AJ83" s="104">
        <v>775881.47754999995</v>
      </c>
      <c r="AK83" s="104">
        <v>775881.47754999995</v>
      </c>
      <c r="AL83" s="124">
        <v>0</v>
      </c>
      <c r="AM83" s="124">
        <v>0</v>
      </c>
      <c r="AN83" s="124">
        <v>0</v>
      </c>
      <c r="AO83" s="124">
        <v>0</v>
      </c>
      <c r="AP83" s="104">
        <v>802055.75</v>
      </c>
      <c r="AQ83" s="124">
        <v>0</v>
      </c>
      <c r="AR83" s="124">
        <v>0</v>
      </c>
      <c r="AS83" s="124">
        <v>0</v>
      </c>
      <c r="AT83" s="104">
        <v>1748124.31715</v>
      </c>
      <c r="AU83" s="104">
        <v>203499.22</v>
      </c>
      <c r="AV83" s="124">
        <v>660.03</v>
      </c>
      <c r="AW83" s="124">
        <v>0</v>
      </c>
      <c r="AX83" s="124">
        <v>0</v>
      </c>
      <c r="AY83" s="124">
        <v>0</v>
      </c>
      <c r="AZ83" s="104">
        <v>202839.19</v>
      </c>
      <c r="BA83" s="124">
        <v>0</v>
      </c>
      <c r="BB83" s="104">
        <v>23047579.01396</v>
      </c>
      <c r="BC83" s="104">
        <v>4026710.48</v>
      </c>
      <c r="BD83" s="124">
        <v>0</v>
      </c>
      <c r="BE83" s="124">
        <v>0</v>
      </c>
      <c r="BF83" s="124">
        <v>0</v>
      </c>
      <c r="BG83" s="124">
        <v>0</v>
      </c>
      <c r="BH83" s="104">
        <v>19020868.532060001</v>
      </c>
      <c r="BI83" s="124">
        <v>0</v>
      </c>
      <c r="BJ83" s="124">
        <v>0</v>
      </c>
      <c r="BK83" s="124">
        <v>0</v>
      </c>
      <c r="BL83" s="104">
        <v>23251078.233959999</v>
      </c>
      <c r="BM83" s="104">
        <v>-21502953.9168</v>
      </c>
      <c r="BN83" s="104" t="s">
        <v>86</v>
      </c>
      <c r="BO83" s="124">
        <v>5.5</v>
      </c>
      <c r="BP83" s="104" t="s">
        <v>86</v>
      </c>
      <c r="BQ83" s="104" t="s">
        <v>86</v>
      </c>
    </row>
    <row r="84" spans="3:69" x14ac:dyDescent="0.3">
      <c r="C84" s="124">
        <v>78</v>
      </c>
      <c r="D84" s="124">
        <v>2093</v>
      </c>
      <c r="E84" s="124">
        <v>5.5</v>
      </c>
      <c r="F84" s="124">
        <v>1.536E-2</v>
      </c>
      <c r="G84" s="124">
        <v>0</v>
      </c>
      <c r="H84" s="124">
        <v>1.24</v>
      </c>
      <c r="I84" s="124">
        <v>1.24</v>
      </c>
      <c r="J84" s="124">
        <v>0</v>
      </c>
      <c r="K84" s="124">
        <v>0</v>
      </c>
      <c r="L84" s="124">
        <v>0</v>
      </c>
      <c r="M84" s="104">
        <v>2088.6</v>
      </c>
      <c r="N84" s="104">
        <v>6519.07</v>
      </c>
      <c r="O84" s="124">
        <v>0</v>
      </c>
      <c r="P84" s="124">
        <v>0</v>
      </c>
      <c r="Q84" s="124">
        <v>0</v>
      </c>
      <c r="R84" s="124">
        <v>0</v>
      </c>
      <c r="S84" s="124">
        <v>0</v>
      </c>
      <c r="T84" s="124">
        <v>0</v>
      </c>
      <c r="U84" s="124">
        <v>0</v>
      </c>
      <c r="V84" s="124">
        <v>0</v>
      </c>
      <c r="W84" s="124">
        <v>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04">
        <v>103214.80987</v>
      </c>
      <c r="AF84" s="104">
        <v>103214.80987</v>
      </c>
      <c r="AG84" s="124">
        <v>0</v>
      </c>
      <c r="AH84" s="124">
        <v>0</v>
      </c>
      <c r="AI84" s="124">
        <v>0</v>
      </c>
      <c r="AJ84" s="104">
        <v>532444.36468</v>
      </c>
      <c r="AK84" s="104">
        <v>532444.36468</v>
      </c>
      <c r="AL84" s="124">
        <v>0</v>
      </c>
      <c r="AM84" s="124">
        <v>0</v>
      </c>
      <c r="AN84" s="124">
        <v>0</v>
      </c>
      <c r="AO84" s="124">
        <v>0</v>
      </c>
      <c r="AP84" s="104">
        <v>549558.68999999994</v>
      </c>
      <c r="AQ84" s="124">
        <v>0</v>
      </c>
      <c r="AR84" s="124">
        <v>0</v>
      </c>
      <c r="AS84" s="124">
        <v>0</v>
      </c>
      <c r="AT84" s="104">
        <v>1193826.7745399999</v>
      </c>
      <c r="AU84" s="104">
        <v>187329.67</v>
      </c>
      <c r="AV84" s="124">
        <v>396.65</v>
      </c>
      <c r="AW84" s="124">
        <v>0</v>
      </c>
      <c r="AX84" s="124">
        <v>0</v>
      </c>
      <c r="AY84" s="124">
        <v>0</v>
      </c>
      <c r="AZ84" s="104">
        <v>186933.02</v>
      </c>
      <c r="BA84" s="124">
        <v>0</v>
      </c>
      <c r="BB84" s="104">
        <v>15791916.41306</v>
      </c>
      <c r="BC84" s="104">
        <v>2609922.12</v>
      </c>
      <c r="BD84" s="124">
        <v>0</v>
      </c>
      <c r="BE84" s="124">
        <v>0</v>
      </c>
      <c r="BF84" s="124">
        <v>0</v>
      </c>
      <c r="BG84" s="124">
        <v>0</v>
      </c>
      <c r="BH84" s="104">
        <v>13181994.291099999</v>
      </c>
      <c r="BI84" s="124">
        <v>0</v>
      </c>
      <c r="BJ84" s="124">
        <v>0</v>
      </c>
      <c r="BK84" s="124">
        <v>0</v>
      </c>
      <c r="BL84" s="104">
        <v>15979246.08306</v>
      </c>
      <c r="BM84" s="104">
        <v>-14785419.30851</v>
      </c>
      <c r="BN84" s="104" t="s">
        <v>86</v>
      </c>
      <c r="BO84" s="124">
        <v>5.5</v>
      </c>
      <c r="BP84" s="104" t="s">
        <v>86</v>
      </c>
      <c r="BQ84" s="104" t="s">
        <v>86</v>
      </c>
    </row>
    <row r="85" spans="3:69" x14ac:dyDescent="0.3">
      <c r="C85" s="124">
        <v>79</v>
      </c>
      <c r="D85" s="124">
        <v>2094</v>
      </c>
      <c r="E85" s="124">
        <v>5.5</v>
      </c>
      <c r="F85" s="124">
        <v>1.456E-2</v>
      </c>
      <c r="G85" s="124">
        <v>0</v>
      </c>
      <c r="H85" s="124">
        <v>0.63</v>
      </c>
      <c r="I85" s="124">
        <v>0.63</v>
      </c>
      <c r="J85" s="124">
        <v>0</v>
      </c>
      <c r="K85" s="124">
        <v>0</v>
      </c>
      <c r="L85" s="124">
        <v>0</v>
      </c>
      <c r="M85" s="104">
        <v>1946.94</v>
      </c>
      <c r="N85" s="104">
        <v>5961.21</v>
      </c>
      <c r="O85" s="124">
        <v>0</v>
      </c>
      <c r="P85" s="124">
        <v>0</v>
      </c>
      <c r="Q85" s="124">
        <v>0</v>
      </c>
      <c r="R85" s="124">
        <v>0</v>
      </c>
      <c r="S85" s="124">
        <v>0</v>
      </c>
      <c r="T85" s="124">
        <v>0</v>
      </c>
      <c r="U85" s="124">
        <v>0</v>
      </c>
      <c r="V85" s="124">
        <v>0</v>
      </c>
      <c r="W85" s="124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04">
        <v>64003.424339999998</v>
      </c>
      <c r="AF85" s="104">
        <v>64003.424339999998</v>
      </c>
      <c r="AG85" s="124">
        <v>0</v>
      </c>
      <c r="AH85" s="124">
        <v>0</v>
      </c>
      <c r="AI85" s="124">
        <v>0</v>
      </c>
      <c r="AJ85" s="104">
        <v>353581.61371000001</v>
      </c>
      <c r="AK85" s="104">
        <v>353581.61371000001</v>
      </c>
      <c r="AL85" s="124">
        <v>0</v>
      </c>
      <c r="AM85" s="124">
        <v>0</v>
      </c>
      <c r="AN85" s="124">
        <v>0</v>
      </c>
      <c r="AO85" s="124">
        <v>0</v>
      </c>
      <c r="AP85" s="104">
        <v>364953.76</v>
      </c>
      <c r="AQ85" s="124">
        <v>0</v>
      </c>
      <c r="AR85" s="124">
        <v>0</v>
      </c>
      <c r="AS85" s="124">
        <v>0</v>
      </c>
      <c r="AT85" s="104">
        <v>790447.57805000001</v>
      </c>
      <c r="AU85" s="104">
        <v>171299</v>
      </c>
      <c r="AV85" s="124">
        <v>224.09</v>
      </c>
      <c r="AW85" s="124">
        <v>0</v>
      </c>
      <c r="AX85" s="124">
        <v>0</v>
      </c>
      <c r="AY85" s="124">
        <v>0</v>
      </c>
      <c r="AZ85" s="104">
        <v>171074.91</v>
      </c>
      <c r="BA85" s="124">
        <v>0</v>
      </c>
      <c r="BB85" s="104">
        <v>10487176.868039999</v>
      </c>
      <c r="BC85" s="104">
        <v>1636980.02</v>
      </c>
      <c r="BD85" s="124">
        <v>0</v>
      </c>
      <c r="BE85" s="124">
        <v>0</v>
      </c>
      <c r="BF85" s="124">
        <v>0</v>
      </c>
      <c r="BG85" s="124">
        <v>0</v>
      </c>
      <c r="BH85" s="104">
        <v>8850196.8500100002</v>
      </c>
      <c r="BI85" s="124">
        <v>0</v>
      </c>
      <c r="BJ85" s="124">
        <v>0</v>
      </c>
      <c r="BK85" s="124">
        <v>0</v>
      </c>
      <c r="BL85" s="104">
        <v>10658475.868039999</v>
      </c>
      <c r="BM85" s="104">
        <v>-9868028.2899900004</v>
      </c>
      <c r="BN85" s="104" t="s">
        <v>86</v>
      </c>
      <c r="BO85" s="124">
        <v>5.5</v>
      </c>
      <c r="BP85" s="104" t="s">
        <v>86</v>
      </c>
      <c r="BQ85" s="104" t="s">
        <v>86</v>
      </c>
    </row>
    <row r="86" spans="3:69" x14ac:dyDescent="0.3">
      <c r="C86" s="124">
        <v>80</v>
      </c>
      <c r="D86" s="124">
        <v>2095</v>
      </c>
      <c r="E86" s="124">
        <v>5.5</v>
      </c>
      <c r="F86" s="124">
        <v>1.38E-2</v>
      </c>
      <c r="G86" s="124">
        <v>0</v>
      </c>
      <c r="H86" s="124">
        <v>0.28000000000000003</v>
      </c>
      <c r="I86" s="124">
        <v>0.28000000000000003</v>
      </c>
      <c r="J86" s="124">
        <v>0</v>
      </c>
      <c r="K86" s="124">
        <v>0</v>
      </c>
      <c r="L86" s="124">
        <v>0</v>
      </c>
      <c r="M86" s="104">
        <v>1802.24</v>
      </c>
      <c r="N86" s="104">
        <v>5411.61</v>
      </c>
      <c r="O86" s="124">
        <v>0</v>
      </c>
      <c r="P86" s="124">
        <v>0</v>
      </c>
      <c r="Q86" s="124">
        <v>0</v>
      </c>
      <c r="R86" s="124">
        <v>0</v>
      </c>
      <c r="S86" s="124">
        <v>0</v>
      </c>
      <c r="T86" s="124">
        <v>0</v>
      </c>
      <c r="U86" s="124">
        <v>0</v>
      </c>
      <c r="V86" s="124">
        <v>0</v>
      </c>
      <c r="W86" s="124">
        <v>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04">
        <v>38200.528409999999</v>
      </c>
      <c r="AF86" s="104">
        <v>38200.528409999999</v>
      </c>
      <c r="AG86" s="124">
        <v>0</v>
      </c>
      <c r="AH86" s="124">
        <v>0</v>
      </c>
      <c r="AI86" s="124">
        <v>0</v>
      </c>
      <c r="AJ86" s="104">
        <v>226349.72393000001</v>
      </c>
      <c r="AK86" s="104">
        <v>226349.72393000001</v>
      </c>
      <c r="AL86" s="124">
        <v>0</v>
      </c>
      <c r="AM86" s="124">
        <v>0</v>
      </c>
      <c r="AN86" s="124">
        <v>0</v>
      </c>
      <c r="AO86" s="124">
        <v>0</v>
      </c>
      <c r="AP86" s="104">
        <v>234031.18</v>
      </c>
      <c r="AQ86" s="124">
        <v>0</v>
      </c>
      <c r="AR86" s="124">
        <v>0</v>
      </c>
      <c r="AS86" s="124">
        <v>0</v>
      </c>
      <c r="AT86" s="104">
        <v>505795.56234</v>
      </c>
      <c r="AU86" s="104">
        <v>155505.96</v>
      </c>
      <c r="AV86" s="124">
        <v>117.55</v>
      </c>
      <c r="AW86" s="124">
        <v>0</v>
      </c>
      <c r="AX86" s="124">
        <v>0</v>
      </c>
      <c r="AY86" s="124">
        <v>0</v>
      </c>
      <c r="AZ86" s="104">
        <v>155388.41</v>
      </c>
      <c r="BA86" s="124">
        <v>0</v>
      </c>
      <c r="BB86" s="104">
        <v>6725033.8689099997</v>
      </c>
      <c r="BC86" s="104">
        <v>989625.22</v>
      </c>
      <c r="BD86" s="124">
        <v>0</v>
      </c>
      <c r="BE86" s="124">
        <v>0</v>
      </c>
      <c r="BF86" s="124">
        <v>0</v>
      </c>
      <c r="BG86" s="124">
        <v>0</v>
      </c>
      <c r="BH86" s="104">
        <v>5735408.6484599998</v>
      </c>
      <c r="BI86" s="124">
        <v>0</v>
      </c>
      <c r="BJ86" s="124">
        <v>0</v>
      </c>
      <c r="BK86" s="124">
        <v>0</v>
      </c>
      <c r="BL86" s="104">
        <v>6880539.8289099997</v>
      </c>
      <c r="BM86" s="104">
        <v>-6374744.26657</v>
      </c>
      <c r="BN86" s="104" t="s">
        <v>86</v>
      </c>
      <c r="BO86" s="124">
        <v>5.5</v>
      </c>
      <c r="BP86" s="104" t="s">
        <v>86</v>
      </c>
      <c r="BQ86" s="104" t="s">
        <v>86</v>
      </c>
    </row>
    <row r="87" spans="3:69" x14ac:dyDescent="0.3">
      <c r="C87" s="124">
        <v>81</v>
      </c>
      <c r="D87" s="124">
        <v>2096</v>
      </c>
      <c r="E87" s="124">
        <v>5.5</v>
      </c>
      <c r="F87" s="124">
        <v>1.308E-2</v>
      </c>
      <c r="G87" s="124">
        <v>0</v>
      </c>
      <c r="H87" s="124">
        <v>0.11</v>
      </c>
      <c r="I87" s="124">
        <v>0.11</v>
      </c>
      <c r="J87" s="124">
        <v>0</v>
      </c>
      <c r="K87" s="124">
        <v>0</v>
      </c>
      <c r="L87" s="124">
        <v>0</v>
      </c>
      <c r="M87" s="104">
        <v>1655.67</v>
      </c>
      <c r="N87" s="104">
        <v>4874.1000000000004</v>
      </c>
      <c r="O87" s="124">
        <v>0</v>
      </c>
      <c r="P87" s="124">
        <v>0</v>
      </c>
      <c r="Q87" s="124">
        <v>0</v>
      </c>
      <c r="R87" s="124">
        <v>0</v>
      </c>
      <c r="S87" s="124">
        <v>0</v>
      </c>
      <c r="T87" s="124">
        <v>0</v>
      </c>
      <c r="U87" s="124">
        <v>0</v>
      </c>
      <c r="V87" s="124">
        <v>0</v>
      </c>
      <c r="W87" s="124">
        <v>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04">
        <v>21840.682980000001</v>
      </c>
      <c r="AF87" s="104">
        <v>21840.682980000001</v>
      </c>
      <c r="AG87" s="124">
        <v>0</v>
      </c>
      <c r="AH87" s="124">
        <v>0</v>
      </c>
      <c r="AI87" s="124">
        <v>0</v>
      </c>
      <c r="AJ87" s="104">
        <v>139048.21963000001</v>
      </c>
      <c r="AK87" s="104">
        <v>139048.21963000001</v>
      </c>
      <c r="AL87" s="124">
        <v>0</v>
      </c>
      <c r="AM87" s="124">
        <v>0</v>
      </c>
      <c r="AN87" s="124">
        <v>0</v>
      </c>
      <c r="AO87" s="124">
        <v>0</v>
      </c>
      <c r="AP87" s="104">
        <v>144288.63</v>
      </c>
      <c r="AQ87" s="124">
        <v>0</v>
      </c>
      <c r="AR87" s="124">
        <v>0</v>
      </c>
      <c r="AS87" s="124">
        <v>0</v>
      </c>
      <c r="AT87" s="104">
        <v>311707.41261</v>
      </c>
      <c r="AU87" s="104">
        <v>140060.22</v>
      </c>
      <c r="AV87" s="124">
        <v>56.37</v>
      </c>
      <c r="AW87" s="124">
        <v>0</v>
      </c>
      <c r="AX87" s="124">
        <v>0</v>
      </c>
      <c r="AY87" s="124">
        <v>0</v>
      </c>
      <c r="AZ87" s="104">
        <v>140003.85</v>
      </c>
      <c r="BA87" s="124">
        <v>0</v>
      </c>
      <c r="BB87" s="104">
        <v>4146224.95835</v>
      </c>
      <c r="BC87" s="104">
        <v>574016.85</v>
      </c>
      <c r="BD87" s="124">
        <v>0</v>
      </c>
      <c r="BE87" s="124">
        <v>0</v>
      </c>
      <c r="BF87" s="124">
        <v>0</v>
      </c>
      <c r="BG87" s="124">
        <v>0</v>
      </c>
      <c r="BH87" s="104">
        <v>3572208.11191</v>
      </c>
      <c r="BI87" s="124">
        <v>0</v>
      </c>
      <c r="BJ87" s="124">
        <v>0</v>
      </c>
      <c r="BK87" s="124">
        <v>0</v>
      </c>
      <c r="BL87" s="104">
        <v>4286285.1783499997</v>
      </c>
      <c r="BM87" s="104">
        <v>-3974577.7657400002</v>
      </c>
      <c r="BN87" s="104" t="s">
        <v>86</v>
      </c>
      <c r="BO87" s="124">
        <v>5.5</v>
      </c>
      <c r="BP87" s="104" t="s">
        <v>86</v>
      </c>
      <c r="BQ87" s="104" t="s">
        <v>86</v>
      </c>
    </row>
    <row r="88" spans="3:69" x14ac:dyDescent="0.3">
      <c r="C88" s="124">
        <v>82</v>
      </c>
      <c r="D88" s="124">
        <v>2097</v>
      </c>
      <c r="E88" s="124">
        <v>5.5</v>
      </c>
      <c r="F88" s="124">
        <v>1.24E-2</v>
      </c>
      <c r="G88" s="124">
        <v>0</v>
      </c>
      <c r="H88" s="124">
        <v>0.04</v>
      </c>
      <c r="I88" s="124">
        <v>0.04</v>
      </c>
      <c r="J88" s="124">
        <v>0</v>
      </c>
      <c r="K88" s="124">
        <v>0</v>
      </c>
      <c r="L88" s="124">
        <v>0</v>
      </c>
      <c r="M88" s="104">
        <v>1508.54</v>
      </c>
      <c r="N88" s="104">
        <v>4352.74</v>
      </c>
      <c r="O88" s="124">
        <v>0</v>
      </c>
      <c r="P88" s="124">
        <v>0</v>
      </c>
      <c r="Q88" s="124">
        <v>0</v>
      </c>
      <c r="R88" s="124">
        <v>0</v>
      </c>
      <c r="S88" s="124">
        <v>0</v>
      </c>
      <c r="T88" s="124">
        <v>0</v>
      </c>
      <c r="U88" s="124">
        <v>0</v>
      </c>
      <c r="V88" s="124">
        <v>0</v>
      </c>
      <c r="W88" s="124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04">
        <v>11897.730879999999</v>
      </c>
      <c r="AF88" s="104">
        <v>11897.730879999999</v>
      </c>
      <c r="AG88" s="124">
        <v>0</v>
      </c>
      <c r="AH88" s="124">
        <v>0</v>
      </c>
      <c r="AI88" s="124">
        <v>0</v>
      </c>
      <c r="AJ88" s="104">
        <v>81534.182539999994</v>
      </c>
      <c r="AK88" s="104">
        <v>81534.182539999994</v>
      </c>
      <c r="AL88" s="124">
        <v>0</v>
      </c>
      <c r="AM88" s="124">
        <v>0</v>
      </c>
      <c r="AN88" s="124">
        <v>0</v>
      </c>
      <c r="AO88" s="124">
        <v>0</v>
      </c>
      <c r="AP88" s="104">
        <v>85098.36</v>
      </c>
      <c r="AQ88" s="124">
        <v>0</v>
      </c>
      <c r="AR88" s="124">
        <v>0</v>
      </c>
      <c r="AS88" s="124">
        <v>0</v>
      </c>
      <c r="AT88" s="104">
        <v>184391.59341999999</v>
      </c>
      <c r="AU88" s="104">
        <v>125078.79</v>
      </c>
      <c r="AV88" s="124">
        <v>24.23</v>
      </c>
      <c r="AW88" s="124">
        <v>0</v>
      </c>
      <c r="AX88" s="124">
        <v>0</v>
      </c>
      <c r="AY88" s="124">
        <v>0</v>
      </c>
      <c r="AZ88" s="104">
        <v>125054.56</v>
      </c>
      <c r="BA88" s="124">
        <v>0</v>
      </c>
      <c r="BB88" s="104">
        <v>2445355.1859599999</v>
      </c>
      <c r="BC88" s="104">
        <v>317805.67</v>
      </c>
      <c r="BD88" s="124">
        <v>0</v>
      </c>
      <c r="BE88" s="124">
        <v>0</v>
      </c>
      <c r="BF88" s="124">
        <v>0</v>
      </c>
      <c r="BG88" s="124">
        <v>0</v>
      </c>
      <c r="BH88" s="104">
        <v>2127549.5173399998</v>
      </c>
      <c r="BI88" s="124">
        <v>0</v>
      </c>
      <c r="BJ88" s="124">
        <v>0</v>
      </c>
      <c r="BK88" s="124">
        <v>0</v>
      </c>
      <c r="BL88" s="104">
        <v>2570433.97596</v>
      </c>
      <c r="BM88" s="104">
        <v>-2386042.3825400001</v>
      </c>
      <c r="BN88" s="104" t="s">
        <v>86</v>
      </c>
      <c r="BO88" s="124">
        <v>5.5</v>
      </c>
      <c r="BP88" s="104" t="s">
        <v>86</v>
      </c>
      <c r="BQ88" s="104" t="s">
        <v>86</v>
      </c>
    </row>
    <row r="89" spans="3:69" x14ac:dyDescent="0.3">
      <c r="C89" s="124">
        <v>83</v>
      </c>
      <c r="D89" s="124">
        <v>2098</v>
      </c>
      <c r="E89" s="124">
        <v>5.5</v>
      </c>
      <c r="F89" s="124">
        <v>1.175E-2</v>
      </c>
      <c r="G89" s="124">
        <v>0</v>
      </c>
      <c r="H89" s="124">
        <v>0.01</v>
      </c>
      <c r="I89" s="124">
        <v>0.01</v>
      </c>
      <c r="J89" s="124">
        <v>0</v>
      </c>
      <c r="K89" s="124">
        <v>0</v>
      </c>
      <c r="L89" s="124">
        <v>0</v>
      </c>
      <c r="M89" s="104">
        <v>1362.28</v>
      </c>
      <c r="N89" s="104">
        <v>3851.68</v>
      </c>
      <c r="O89" s="124">
        <v>0</v>
      </c>
      <c r="P89" s="124">
        <v>0</v>
      </c>
      <c r="Q89" s="124">
        <v>0</v>
      </c>
      <c r="R89" s="124">
        <v>0</v>
      </c>
      <c r="S89" s="124">
        <v>0</v>
      </c>
      <c r="T89" s="124">
        <v>0</v>
      </c>
      <c r="U89" s="124">
        <v>0</v>
      </c>
      <c r="V89" s="124">
        <v>0</v>
      </c>
      <c r="W89" s="124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04">
        <v>6139.2415899999996</v>
      </c>
      <c r="AF89" s="104">
        <v>6139.2415899999996</v>
      </c>
      <c r="AG89" s="124">
        <v>0</v>
      </c>
      <c r="AH89" s="124">
        <v>0</v>
      </c>
      <c r="AI89" s="124">
        <v>0</v>
      </c>
      <c r="AJ89" s="104">
        <v>45360.733359999998</v>
      </c>
      <c r="AK89" s="104">
        <v>45360.733359999998</v>
      </c>
      <c r="AL89" s="124">
        <v>0</v>
      </c>
      <c r="AM89" s="124">
        <v>0</v>
      </c>
      <c r="AN89" s="124">
        <v>0</v>
      </c>
      <c r="AO89" s="124">
        <v>0</v>
      </c>
      <c r="AP89" s="104">
        <v>47735.86</v>
      </c>
      <c r="AQ89" s="124">
        <v>0</v>
      </c>
      <c r="AR89" s="124">
        <v>0</v>
      </c>
      <c r="AS89" s="124">
        <v>0</v>
      </c>
      <c r="AT89" s="104">
        <v>104449.80495000001</v>
      </c>
      <c r="AU89" s="104">
        <v>110680.35</v>
      </c>
      <c r="AV89" s="124">
        <v>9.09</v>
      </c>
      <c r="AW89" s="124">
        <v>0</v>
      </c>
      <c r="AX89" s="124">
        <v>0</v>
      </c>
      <c r="AY89" s="124">
        <v>0</v>
      </c>
      <c r="AZ89" s="104">
        <v>110671.26</v>
      </c>
      <c r="BA89" s="124">
        <v>0</v>
      </c>
      <c r="BB89" s="104">
        <v>1371720.1415599999</v>
      </c>
      <c r="BC89" s="104">
        <v>166991.32999999999</v>
      </c>
      <c r="BD89" s="124">
        <v>0</v>
      </c>
      <c r="BE89" s="124">
        <v>0</v>
      </c>
      <c r="BF89" s="124">
        <v>0</v>
      </c>
      <c r="BG89" s="124">
        <v>0</v>
      </c>
      <c r="BH89" s="104">
        <v>1204728.8082300001</v>
      </c>
      <c r="BI89" s="124">
        <v>0</v>
      </c>
      <c r="BJ89" s="124">
        <v>0</v>
      </c>
      <c r="BK89" s="124">
        <v>0</v>
      </c>
      <c r="BL89" s="104">
        <v>1482400.49156</v>
      </c>
      <c r="BM89" s="104">
        <v>-1377950.68661</v>
      </c>
      <c r="BN89" s="104" t="s">
        <v>86</v>
      </c>
      <c r="BO89" s="124">
        <v>5.5</v>
      </c>
      <c r="BP89" s="104" t="s">
        <v>86</v>
      </c>
      <c r="BQ89" s="104" t="s">
        <v>86</v>
      </c>
    </row>
    <row r="90" spans="3:69" x14ac:dyDescent="0.3">
      <c r="C90" s="124">
        <v>84</v>
      </c>
      <c r="D90" s="124">
        <v>2099</v>
      </c>
      <c r="E90" s="124">
        <v>5.5</v>
      </c>
      <c r="F90" s="124">
        <v>1.1140000000000001E-2</v>
      </c>
      <c r="G90" s="124">
        <v>0</v>
      </c>
      <c r="H90" s="124">
        <v>0</v>
      </c>
      <c r="I90" s="124">
        <v>0</v>
      </c>
      <c r="J90" s="124">
        <v>0</v>
      </c>
      <c r="K90" s="124">
        <v>0</v>
      </c>
      <c r="L90" s="124">
        <v>0</v>
      </c>
      <c r="M90" s="104">
        <v>1218.3800000000001</v>
      </c>
      <c r="N90" s="104">
        <v>3374.95</v>
      </c>
      <c r="O90" s="124">
        <v>0</v>
      </c>
      <c r="P90" s="124">
        <v>0</v>
      </c>
      <c r="Q90" s="124">
        <v>0</v>
      </c>
      <c r="R90" s="124">
        <v>0</v>
      </c>
      <c r="S90" s="124">
        <v>0</v>
      </c>
      <c r="T90" s="124">
        <v>0</v>
      </c>
      <c r="U90" s="124">
        <v>0</v>
      </c>
      <c r="V90" s="124">
        <v>0</v>
      </c>
      <c r="W90" s="124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04">
        <v>2982.11697</v>
      </c>
      <c r="AF90" s="104">
        <v>2982.11697</v>
      </c>
      <c r="AG90" s="124">
        <v>0</v>
      </c>
      <c r="AH90" s="124">
        <v>0</v>
      </c>
      <c r="AI90" s="124">
        <v>0</v>
      </c>
      <c r="AJ90" s="104">
        <v>23785.75304</v>
      </c>
      <c r="AK90" s="104">
        <v>23785.75304</v>
      </c>
      <c r="AL90" s="124">
        <v>0</v>
      </c>
      <c r="AM90" s="124">
        <v>0</v>
      </c>
      <c r="AN90" s="124">
        <v>0</v>
      </c>
      <c r="AO90" s="124">
        <v>0</v>
      </c>
      <c r="AP90" s="104">
        <v>25306.7</v>
      </c>
      <c r="AQ90" s="124">
        <v>0</v>
      </c>
      <c r="AR90" s="124">
        <v>0</v>
      </c>
      <c r="AS90" s="124">
        <v>0</v>
      </c>
      <c r="AT90" s="104">
        <v>56667.900009999998</v>
      </c>
      <c r="AU90" s="104">
        <v>96981.29</v>
      </c>
      <c r="AV90" s="124">
        <v>2.86</v>
      </c>
      <c r="AW90" s="124">
        <v>0</v>
      </c>
      <c r="AX90" s="124">
        <v>0</v>
      </c>
      <c r="AY90" s="124">
        <v>0</v>
      </c>
      <c r="AZ90" s="104">
        <v>96978.43</v>
      </c>
      <c r="BA90" s="124">
        <v>0</v>
      </c>
      <c r="BB90" s="104">
        <v>727204.13283999998</v>
      </c>
      <c r="BC90" s="104">
        <v>82760.509999999995</v>
      </c>
      <c r="BD90" s="124">
        <v>0</v>
      </c>
      <c r="BE90" s="124">
        <v>0</v>
      </c>
      <c r="BF90" s="124">
        <v>0</v>
      </c>
      <c r="BG90" s="124">
        <v>0</v>
      </c>
      <c r="BH90" s="104">
        <v>644443.62696999998</v>
      </c>
      <c r="BI90" s="124">
        <v>0</v>
      </c>
      <c r="BJ90" s="124">
        <v>0</v>
      </c>
      <c r="BK90" s="124">
        <v>0</v>
      </c>
      <c r="BL90" s="104">
        <v>824185.42284000001</v>
      </c>
      <c r="BM90" s="104">
        <v>-767517.52283999999</v>
      </c>
      <c r="BN90" s="104" t="s">
        <v>86</v>
      </c>
      <c r="BO90" s="124">
        <v>5.5</v>
      </c>
      <c r="BP90" s="104" t="s">
        <v>86</v>
      </c>
      <c r="BQ90" s="104" t="s">
        <v>86</v>
      </c>
    </row>
    <row r="91" spans="3:69" x14ac:dyDescent="0.3">
      <c r="C91" s="124">
        <v>85</v>
      </c>
      <c r="D91" s="124">
        <v>2100</v>
      </c>
      <c r="E91" s="124">
        <v>5.5</v>
      </c>
      <c r="F91" s="124">
        <v>1.056E-2</v>
      </c>
      <c r="G91" s="124">
        <v>0</v>
      </c>
      <c r="H91" s="124">
        <v>0</v>
      </c>
      <c r="I91" s="124">
        <v>0</v>
      </c>
      <c r="J91" s="124">
        <v>0</v>
      </c>
      <c r="K91" s="124">
        <v>0</v>
      </c>
      <c r="L91" s="124">
        <v>0</v>
      </c>
      <c r="M91" s="104">
        <v>1078.44</v>
      </c>
      <c r="N91" s="104">
        <v>2926.39</v>
      </c>
      <c r="O91" s="124">
        <v>0</v>
      </c>
      <c r="P91" s="124">
        <v>0</v>
      </c>
      <c r="Q91" s="124">
        <v>0</v>
      </c>
      <c r="R91" s="124">
        <v>0</v>
      </c>
      <c r="S91" s="124">
        <v>0</v>
      </c>
      <c r="T91" s="124">
        <v>0</v>
      </c>
      <c r="U91" s="124">
        <v>0</v>
      </c>
      <c r="V91" s="124">
        <v>0</v>
      </c>
      <c r="W91" s="124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04">
        <v>1355.08664</v>
      </c>
      <c r="AF91" s="104">
        <v>1355.08664</v>
      </c>
      <c r="AG91" s="124">
        <v>0</v>
      </c>
      <c r="AH91" s="124">
        <v>0</v>
      </c>
      <c r="AI91" s="124">
        <v>0</v>
      </c>
      <c r="AJ91" s="104">
        <v>11675.23717</v>
      </c>
      <c r="AK91" s="104">
        <v>11675.23717</v>
      </c>
      <c r="AL91" s="124">
        <v>0</v>
      </c>
      <c r="AM91" s="124">
        <v>0</v>
      </c>
      <c r="AN91" s="124">
        <v>0</v>
      </c>
      <c r="AO91" s="124">
        <v>0</v>
      </c>
      <c r="AP91" s="104">
        <v>12592.7</v>
      </c>
      <c r="AQ91" s="124">
        <v>0</v>
      </c>
      <c r="AR91" s="124">
        <v>0</v>
      </c>
      <c r="AS91" s="124">
        <v>0</v>
      </c>
      <c r="AT91" s="104">
        <v>29627.853800000001</v>
      </c>
      <c r="AU91" s="104">
        <v>84091.64</v>
      </c>
      <c r="AV91" s="124">
        <v>0.71</v>
      </c>
      <c r="AW91" s="124">
        <v>0</v>
      </c>
      <c r="AX91" s="124">
        <v>0</v>
      </c>
      <c r="AY91" s="124">
        <v>0</v>
      </c>
      <c r="AZ91" s="104">
        <v>84090.93</v>
      </c>
      <c r="BA91" s="124">
        <v>0</v>
      </c>
      <c r="BB91" s="104">
        <v>361859.31047999999</v>
      </c>
      <c r="BC91" s="104">
        <v>38431.919999999998</v>
      </c>
      <c r="BD91" s="124">
        <v>0</v>
      </c>
      <c r="BE91" s="124">
        <v>0</v>
      </c>
      <c r="BF91" s="124">
        <v>0</v>
      </c>
      <c r="BG91" s="124">
        <v>0</v>
      </c>
      <c r="BH91" s="104">
        <v>323427.38835000002</v>
      </c>
      <c r="BI91" s="124">
        <v>0</v>
      </c>
      <c r="BJ91" s="124">
        <v>0</v>
      </c>
      <c r="BK91" s="124">
        <v>0</v>
      </c>
      <c r="BL91" s="104">
        <v>445950.95048</v>
      </c>
      <c r="BM91" s="104">
        <v>-416323.09668000002</v>
      </c>
      <c r="BN91" s="104" t="s">
        <v>86</v>
      </c>
      <c r="BO91" s="124">
        <v>5.5</v>
      </c>
      <c r="BP91" s="104" t="s">
        <v>86</v>
      </c>
      <c r="BQ91" s="104" t="s">
        <v>86</v>
      </c>
    </row>
    <row r="92" spans="3:69" x14ac:dyDescent="0.3">
      <c r="C92" s="124">
        <v>86</v>
      </c>
      <c r="D92" s="124">
        <v>2101</v>
      </c>
      <c r="E92" s="124">
        <v>5.5</v>
      </c>
      <c r="F92" s="124">
        <v>1.001E-2</v>
      </c>
      <c r="G92" s="124">
        <v>0</v>
      </c>
      <c r="H92" s="124">
        <v>0</v>
      </c>
      <c r="I92" s="124">
        <v>0</v>
      </c>
      <c r="J92" s="124">
        <v>0</v>
      </c>
      <c r="K92" s="124">
        <v>0</v>
      </c>
      <c r="L92" s="124">
        <v>0</v>
      </c>
      <c r="M92" s="124">
        <v>944.06</v>
      </c>
      <c r="N92" s="104">
        <v>2509.3200000000002</v>
      </c>
      <c r="O92" s="124">
        <v>0</v>
      </c>
      <c r="P92" s="124">
        <v>0</v>
      </c>
      <c r="Q92" s="124">
        <v>0</v>
      </c>
      <c r="R92" s="124">
        <v>0</v>
      </c>
      <c r="S92" s="124">
        <v>0</v>
      </c>
      <c r="T92" s="124">
        <v>0</v>
      </c>
      <c r="U92" s="124">
        <v>0</v>
      </c>
      <c r="V92" s="124">
        <v>0</v>
      </c>
      <c r="W92" s="124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572.53787</v>
      </c>
      <c r="AF92" s="124">
        <v>572.53787</v>
      </c>
      <c r="AG92" s="124">
        <v>0</v>
      </c>
      <c r="AH92" s="124">
        <v>0</v>
      </c>
      <c r="AI92" s="124">
        <v>0</v>
      </c>
      <c r="AJ92" s="104">
        <v>5328.1152300000003</v>
      </c>
      <c r="AK92" s="104">
        <v>5328.1152300000003</v>
      </c>
      <c r="AL92" s="124">
        <v>0</v>
      </c>
      <c r="AM92" s="124">
        <v>0</v>
      </c>
      <c r="AN92" s="124">
        <v>0</v>
      </c>
      <c r="AO92" s="124">
        <v>0</v>
      </c>
      <c r="AP92" s="104">
        <v>5839.47</v>
      </c>
      <c r="AQ92" s="124">
        <v>0</v>
      </c>
      <c r="AR92" s="124">
        <v>0</v>
      </c>
      <c r="AS92" s="124">
        <v>0</v>
      </c>
      <c r="AT92" s="104">
        <v>15193.5031</v>
      </c>
      <c r="AU92" s="104">
        <v>72106.84</v>
      </c>
      <c r="AV92" s="124">
        <v>0.13</v>
      </c>
      <c r="AW92" s="124">
        <v>0</v>
      </c>
      <c r="AX92" s="124">
        <v>0</v>
      </c>
      <c r="AY92" s="124">
        <v>0</v>
      </c>
      <c r="AZ92" s="104">
        <v>72106.710000000006</v>
      </c>
      <c r="BA92" s="124">
        <v>0</v>
      </c>
      <c r="BB92" s="104">
        <v>167800.98478999999</v>
      </c>
      <c r="BC92" s="104">
        <v>16608.990000000002</v>
      </c>
      <c r="BD92" s="124">
        <v>0</v>
      </c>
      <c r="BE92" s="124">
        <v>0</v>
      </c>
      <c r="BF92" s="124">
        <v>0</v>
      </c>
      <c r="BG92" s="124">
        <v>0</v>
      </c>
      <c r="BH92" s="104">
        <v>151191.99624000001</v>
      </c>
      <c r="BI92" s="124">
        <v>0</v>
      </c>
      <c r="BJ92" s="124">
        <v>0</v>
      </c>
      <c r="BK92" s="124">
        <v>0</v>
      </c>
      <c r="BL92" s="104">
        <v>239907.82479000001</v>
      </c>
      <c r="BM92" s="104">
        <v>-224714.32169000001</v>
      </c>
      <c r="BN92" s="104" t="s">
        <v>86</v>
      </c>
      <c r="BO92" s="124">
        <v>5.5</v>
      </c>
      <c r="BP92" s="104" t="s">
        <v>86</v>
      </c>
      <c r="BQ92" s="104" t="s">
        <v>86</v>
      </c>
    </row>
    <row r="93" spans="3:69" x14ac:dyDescent="0.3">
      <c r="C93" s="124">
        <v>87</v>
      </c>
      <c r="D93" s="124">
        <v>2102</v>
      </c>
      <c r="E93" s="124">
        <v>5.5</v>
      </c>
      <c r="F93" s="124">
        <v>9.4800000000000006E-3</v>
      </c>
      <c r="G93" s="124">
        <v>0</v>
      </c>
      <c r="H93" s="124">
        <v>0</v>
      </c>
      <c r="I93" s="124">
        <v>0</v>
      </c>
      <c r="J93" s="124">
        <v>0</v>
      </c>
      <c r="K93" s="124">
        <v>0</v>
      </c>
      <c r="L93" s="124">
        <v>0</v>
      </c>
      <c r="M93" s="124">
        <v>816.74</v>
      </c>
      <c r="N93" s="104">
        <v>2126.42</v>
      </c>
      <c r="O93" s="124">
        <v>0</v>
      </c>
      <c r="P93" s="124">
        <v>0</v>
      </c>
      <c r="Q93" s="124">
        <v>0</v>
      </c>
      <c r="R93" s="124">
        <v>0</v>
      </c>
      <c r="S93" s="124">
        <v>0</v>
      </c>
      <c r="T93" s="124">
        <v>0</v>
      </c>
      <c r="U93" s="124">
        <v>0</v>
      </c>
      <c r="V93" s="124">
        <v>0</v>
      </c>
      <c r="W93" s="124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223.66601</v>
      </c>
      <c r="AF93" s="124">
        <v>223.66601</v>
      </c>
      <c r="AG93" s="124">
        <v>0</v>
      </c>
      <c r="AH93" s="124">
        <v>0</v>
      </c>
      <c r="AI93" s="124">
        <v>0</v>
      </c>
      <c r="AJ93" s="104">
        <v>2246.7677899999999</v>
      </c>
      <c r="AK93" s="104">
        <v>2246.7677899999999</v>
      </c>
      <c r="AL93" s="124">
        <v>0</v>
      </c>
      <c r="AM93" s="124">
        <v>0</v>
      </c>
      <c r="AN93" s="124">
        <v>0</v>
      </c>
      <c r="AO93" s="124">
        <v>0</v>
      </c>
      <c r="AP93" s="104">
        <v>2505.3000000000002</v>
      </c>
      <c r="AQ93" s="124">
        <v>0</v>
      </c>
      <c r="AR93" s="124">
        <v>0</v>
      </c>
      <c r="AS93" s="124">
        <v>0</v>
      </c>
      <c r="AT93" s="104">
        <v>7918.8937999999998</v>
      </c>
      <c r="AU93" s="104">
        <v>61103.96</v>
      </c>
      <c r="AV93" s="124">
        <v>0.01</v>
      </c>
      <c r="AW93" s="124">
        <v>0</v>
      </c>
      <c r="AX93" s="124">
        <v>0</v>
      </c>
      <c r="AY93" s="124">
        <v>0</v>
      </c>
      <c r="AZ93" s="104">
        <v>61103.95</v>
      </c>
      <c r="BA93" s="124">
        <v>0</v>
      </c>
      <c r="BB93" s="104">
        <v>71991.273260000002</v>
      </c>
      <c r="BC93" s="104">
        <v>6634.26</v>
      </c>
      <c r="BD93" s="124">
        <v>0</v>
      </c>
      <c r="BE93" s="124">
        <v>0</v>
      </c>
      <c r="BF93" s="124">
        <v>0</v>
      </c>
      <c r="BG93" s="124">
        <v>0</v>
      </c>
      <c r="BH93" s="104">
        <v>65357.012770000001</v>
      </c>
      <c r="BI93" s="124">
        <v>0</v>
      </c>
      <c r="BJ93" s="124">
        <v>0</v>
      </c>
      <c r="BK93" s="124">
        <v>0</v>
      </c>
      <c r="BL93" s="104">
        <v>133095.23326000001</v>
      </c>
      <c r="BM93" s="104">
        <v>-125176.33946</v>
      </c>
      <c r="BN93" s="104" t="s">
        <v>86</v>
      </c>
      <c r="BO93" s="124">
        <v>5.5</v>
      </c>
      <c r="BP93" s="104" t="s">
        <v>86</v>
      </c>
      <c r="BQ93" s="104" t="s">
        <v>86</v>
      </c>
    </row>
    <row r="94" spans="3:69" x14ac:dyDescent="0.3">
      <c r="C94" s="124">
        <v>88</v>
      </c>
      <c r="D94" s="124">
        <v>2103</v>
      </c>
      <c r="E94" s="124">
        <v>5.5</v>
      </c>
      <c r="F94" s="124">
        <v>8.9899999999999997E-3</v>
      </c>
      <c r="G94" s="124">
        <v>0</v>
      </c>
      <c r="H94" s="124">
        <v>0</v>
      </c>
      <c r="I94" s="124">
        <v>0</v>
      </c>
      <c r="J94" s="124">
        <v>0</v>
      </c>
      <c r="K94" s="124">
        <v>0</v>
      </c>
      <c r="L94" s="124">
        <v>0</v>
      </c>
      <c r="M94" s="124">
        <v>697.85</v>
      </c>
      <c r="N94" s="104">
        <v>1779.54</v>
      </c>
      <c r="O94" s="124">
        <v>0</v>
      </c>
      <c r="P94" s="124">
        <v>0</v>
      </c>
      <c r="Q94" s="124">
        <v>0</v>
      </c>
      <c r="R94" s="124">
        <v>0</v>
      </c>
      <c r="S94" s="124">
        <v>0</v>
      </c>
      <c r="T94" s="124">
        <v>0</v>
      </c>
      <c r="U94" s="124">
        <v>0</v>
      </c>
      <c r="V94" s="124">
        <v>0</v>
      </c>
      <c r="W94" s="124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80.366029999999995</v>
      </c>
      <c r="AF94" s="124">
        <v>80.366029999999995</v>
      </c>
      <c r="AG94" s="124">
        <v>0</v>
      </c>
      <c r="AH94" s="124">
        <v>0</v>
      </c>
      <c r="AI94" s="124">
        <v>0</v>
      </c>
      <c r="AJ94" s="124">
        <v>871.09959000000003</v>
      </c>
      <c r="AK94" s="124">
        <v>871.09959000000003</v>
      </c>
      <c r="AL94" s="124">
        <v>0</v>
      </c>
      <c r="AM94" s="124">
        <v>0</v>
      </c>
      <c r="AN94" s="124">
        <v>0</v>
      </c>
      <c r="AO94" s="124">
        <v>0</v>
      </c>
      <c r="AP94" s="124">
        <v>987.55</v>
      </c>
      <c r="AQ94" s="124">
        <v>0</v>
      </c>
      <c r="AR94" s="124">
        <v>0</v>
      </c>
      <c r="AS94" s="124">
        <v>0</v>
      </c>
      <c r="AT94" s="104">
        <v>4416.4056099999998</v>
      </c>
      <c r="AU94" s="104">
        <v>51136.22</v>
      </c>
      <c r="AV94" s="124">
        <v>0</v>
      </c>
      <c r="AW94" s="124">
        <v>0</v>
      </c>
      <c r="AX94" s="124">
        <v>0</v>
      </c>
      <c r="AY94" s="124">
        <v>0</v>
      </c>
      <c r="AZ94" s="104">
        <v>51136.22</v>
      </c>
      <c r="BA94" s="124">
        <v>0</v>
      </c>
      <c r="BB94" s="104">
        <v>28377.767080000001</v>
      </c>
      <c r="BC94" s="104">
        <v>2432.46</v>
      </c>
      <c r="BD94" s="124">
        <v>0</v>
      </c>
      <c r="BE94" s="124">
        <v>0</v>
      </c>
      <c r="BF94" s="124">
        <v>0</v>
      </c>
      <c r="BG94" s="124">
        <v>0</v>
      </c>
      <c r="BH94" s="104">
        <v>25945.306700000001</v>
      </c>
      <c r="BI94" s="124">
        <v>0</v>
      </c>
      <c r="BJ94" s="124">
        <v>0</v>
      </c>
      <c r="BK94" s="124">
        <v>0</v>
      </c>
      <c r="BL94" s="104">
        <v>79513.987080000006</v>
      </c>
      <c r="BM94" s="104">
        <v>-75097.581470000005</v>
      </c>
      <c r="BN94" s="104" t="s">
        <v>86</v>
      </c>
      <c r="BO94" s="124">
        <v>5.5</v>
      </c>
      <c r="BP94" s="104" t="s">
        <v>86</v>
      </c>
      <c r="BQ94" s="104" t="s">
        <v>86</v>
      </c>
    </row>
    <row r="95" spans="3:69" x14ac:dyDescent="0.3">
      <c r="C95" s="124">
        <v>89</v>
      </c>
      <c r="D95" s="124">
        <v>2104</v>
      </c>
      <c r="E95" s="124">
        <v>5.5</v>
      </c>
      <c r="F95" s="124">
        <v>8.5199999999999998E-3</v>
      </c>
      <c r="G95" s="124">
        <v>0</v>
      </c>
      <c r="H95" s="124">
        <v>0</v>
      </c>
      <c r="I95" s="124">
        <v>0</v>
      </c>
      <c r="J95" s="124">
        <v>0</v>
      </c>
      <c r="K95" s="124">
        <v>0</v>
      </c>
      <c r="L95" s="124">
        <v>0</v>
      </c>
      <c r="M95" s="124">
        <v>588.48</v>
      </c>
      <c r="N95" s="104">
        <v>1469.69</v>
      </c>
      <c r="O95" s="124">
        <v>0</v>
      </c>
      <c r="P95" s="124">
        <v>0</v>
      </c>
      <c r="Q95" s="124">
        <v>0</v>
      </c>
      <c r="R95" s="124">
        <v>0</v>
      </c>
      <c r="S95" s="124">
        <v>0</v>
      </c>
      <c r="T95" s="124">
        <v>0</v>
      </c>
      <c r="U95" s="124">
        <v>0</v>
      </c>
      <c r="V95" s="124">
        <v>0</v>
      </c>
      <c r="W95" s="124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26.392130000000002</v>
      </c>
      <c r="AF95" s="124">
        <v>26.392130000000002</v>
      </c>
      <c r="AG95" s="124">
        <v>0</v>
      </c>
      <c r="AH95" s="124">
        <v>0</v>
      </c>
      <c r="AI95" s="124">
        <v>0</v>
      </c>
      <c r="AJ95" s="124">
        <v>309.18090999999998</v>
      </c>
      <c r="AK95" s="124">
        <v>309.18090999999998</v>
      </c>
      <c r="AL95" s="124">
        <v>0</v>
      </c>
      <c r="AM95" s="124">
        <v>0</v>
      </c>
      <c r="AN95" s="124">
        <v>0</v>
      </c>
      <c r="AO95" s="124">
        <v>0</v>
      </c>
      <c r="AP95" s="124">
        <v>355.3</v>
      </c>
      <c r="AQ95" s="124">
        <v>0</v>
      </c>
      <c r="AR95" s="124">
        <v>0</v>
      </c>
      <c r="AS95" s="124">
        <v>0</v>
      </c>
      <c r="AT95" s="104">
        <v>2749.04304</v>
      </c>
      <c r="AU95" s="104">
        <v>42232.34</v>
      </c>
      <c r="AV95" s="124">
        <v>0</v>
      </c>
      <c r="AW95" s="124">
        <v>0</v>
      </c>
      <c r="AX95" s="124">
        <v>0</v>
      </c>
      <c r="AY95" s="124">
        <v>0</v>
      </c>
      <c r="AZ95" s="104">
        <v>42232.34</v>
      </c>
      <c r="BA95" s="124">
        <v>0</v>
      </c>
      <c r="BB95" s="104">
        <v>10209.77295</v>
      </c>
      <c r="BC95" s="124">
        <v>812.61</v>
      </c>
      <c r="BD95" s="124">
        <v>0</v>
      </c>
      <c r="BE95" s="124">
        <v>0</v>
      </c>
      <c r="BF95" s="124">
        <v>0</v>
      </c>
      <c r="BG95" s="124">
        <v>0</v>
      </c>
      <c r="BH95" s="104">
        <v>9397.1610500000006</v>
      </c>
      <c r="BI95" s="124">
        <v>0</v>
      </c>
      <c r="BJ95" s="124">
        <v>0</v>
      </c>
      <c r="BK95" s="124">
        <v>0</v>
      </c>
      <c r="BL95" s="104">
        <v>52442.112950000002</v>
      </c>
      <c r="BM95" s="104">
        <v>-49693.069909999998</v>
      </c>
      <c r="BN95" s="104" t="s">
        <v>86</v>
      </c>
      <c r="BO95" s="124">
        <v>5.5</v>
      </c>
      <c r="BP95" s="104" t="s">
        <v>86</v>
      </c>
      <c r="BQ95" s="104" t="s">
        <v>86</v>
      </c>
    </row>
    <row r="96" spans="3:69" x14ac:dyDescent="0.3">
      <c r="C96" s="124">
        <v>90</v>
      </c>
      <c r="D96" s="124">
        <v>2105</v>
      </c>
      <c r="E96" s="124">
        <v>5.5</v>
      </c>
      <c r="F96" s="124">
        <v>8.0800000000000004E-3</v>
      </c>
      <c r="G96" s="124">
        <v>0</v>
      </c>
      <c r="H96" s="124">
        <v>0</v>
      </c>
      <c r="I96" s="124">
        <v>0</v>
      </c>
      <c r="J96" s="124">
        <v>0</v>
      </c>
      <c r="K96" s="124">
        <v>0</v>
      </c>
      <c r="L96" s="124">
        <v>0</v>
      </c>
      <c r="M96" s="124">
        <v>489.45</v>
      </c>
      <c r="N96" s="104">
        <v>1196.95</v>
      </c>
      <c r="O96" s="124">
        <v>0</v>
      </c>
      <c r="P96" s="124">
        <v>0</v>
      </c>
      <c r="Q96" s="124">
        <v>0</v>
      </c>
      <c r="R96" s="124">
        <v>0</v>
      </c>
      <c r="S96" s="124">
        <v>0</v>
      </c>
      <c r="T96" s="124">
        <v>0</v>
      </c>
      <c r="U96" s="124">
        <v>0</v>
      </c>
      <c r="V96" s="124">
        <v>0</v>
      </c>
      <c r="W96" s="124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7.8435600000000001</v>
      </c>
      <c r="AF96" s="124">
        <v>7.8435600000000001</v>
      </c>
      <c r="AG96" s="124">
        <v>0</v>
      </c>
      <c r="AH96" s="124">
        <v>0</v>
      </c>
      <c r="AI96" s="124">
        <v>0</v>
      </c>
      <c r="AJ96" s="124">
        <v>100.02368</v>
      </c>
      <c r="AK96" s="124">
        <v>100.02368</v>
      </c>
      <c r="AL96" s="124">
        <v>0</v>
      </c>
      <c r="AM96" s="124">
        <v>0</v>
      </c>
      <c r="AN96" s="124">
        <v>0</v>
      </c>
      <c r="AO96" s="124">
        <v>0</v>
      </c>
      <c r="AP96" s="124">
        <v>115.94</v>
      </c>
      <c r="AQ96" s="124">
        <v>0</v>
      </c>
      <c r="AR96" s="124">
        <v>0</v>
      </c>
      <c r="AS96" s="124">
        <v>0</v>
      </c>
      <c r="AT96" s="104">
        <v>1910.20724</v>
      </c>
      <c r="AU96" s="104">
        <v>34395.07</v>
      </c>
      <c r="AV96" s="124">
        <v>0</v>
      </c>
      <c r="AW96" s="124">
        <v>0</v>
      </c>
      <c r="AX96" s="124">
        <v>0</v>
      </c>
      <c r="AY96" s="124">
        <v>0</v>
      </c>
      <c r="AZ96" s="104">
        <v>34395.07</v>
      </c>
      <c r="BA96" s="124">
        <v>0</v>
      </c>
      <c r="BB96" s="104">
        <v>3331.5559199999998</v>
      </c>
      <c r="BC96" s="124">
        <v>245.06</v>
      </c>
      <c r="BD96" s="124">
        <v>0</v>
      </c>
      <c r="BE96" s="124">
        <v>0</v>
      </c>
      <c r="BF96" s="124">
        <v>0</v>
      </c>
      <c r="BG96" s="124">
        <v>0</v>
      </c>
      <c r="BH96" s="104">
        <v>3086.4999400000002</v>
      </c>
      <c r="BI96" s="124">
        <v>0</v>
      </c>
      <c r="BJ96" s="124">
        <v>0</v>
      </c>
      <c r="BK96" s="124">
        <v>0</v>
      </c>
      <c r="BL96" s="104">
        <v>37726.625919999999</v>
      </c>
      <c r="BM96" s="104">
        <v>-35816.418680000002</v>
      </c>
      <c r="BN96" s="104" t="s">
        <v>86</v>
      </c>
      <c r="BO96" s="124">
        <v>5.5</v>
      </c>
      <c r="BP96" s="104" t="s">
        <v>86</v>
      </c>
      <c r="BQ96" s="104" t="s">
        <v>86</v>
      </c>
    </row>
    <row r="97" spans="3:69" x14ac:dyDescent="0.3">
      <c r="C97" s="124">
        <v>91</v>
      </c>
      <c r="D97" s="124">
        <v>2106</v>
      </c>
      <c r="E97" s="124">
        <v>5.5</v>
      </c>
      <c r="F97" s="124">
        <v>7.6600000000000001E-3</v>
      </c>
      <c r="G97" s="124">
        <v>0</v>
      </c>
      <c r="H97" s="124">
        <v>0</v>
      </c>
      <c r="I97" s="124">
        <v>0</v>
      </c>
      <c r="J97" s="124">
        <v>0</v>
      </c>
      <c r="K97" s="124">
        <v>0</v>
      </c>
      <c r="L97" s="124">
        <v>0</v>
      </c>
      <c r="M97" s="124">
        <v>401.23</v>
      </c>
      <c r="N97" s="124">
        <v>960.51</v>
      </c>
      <c r="O97" s="124">
        <v>0</v>
      </c>
      <c r="P97" s="124">
        <v>0</v>
      </c>
      <c r="Q97" s="124">
        <v>0</v>
      </c>
      <c r="R97" s="124">
        <v>0</v>
      </c>
      <c r="S97" s="124">
        <v>0</v>
      </c>
      <c r="T97" s="124">
        <v>0</v>
      </c>
      <c r="U97" s="124">
        <v>0</v>
      </c>
      <c r="V97" s="124">
        <v>0</v>
      </c>
      <c r="W97" s="124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2.0638399999999999</v>
      </c>
      <c r="AF97" s="124">
        <v>2.0638399999999999</v>
      </c>
      <c r="AG97" s="124">
        <v>0</v>
      </c>
      <c r="AH97" s="124">
        <v>0</v>
      </c>
      <c r="AI97" s="124">
        <v>0</v>
      </c>
      <c r="AJ97" s="124">
        <v>29.058530000000001</v>
      </c>
      <c r="AK97" s="124">
        <v>29.058530000000001</v>
      </c>
      <c r="AL97" s="124">
        <v>0</v>
      </c>
      <c r="AM97" s="124">
        <v>0</v>
      </c>
      <c r="AN97" s="124">
        <v>0</v>
      </c>
      <c r="AO97" s="124">
        <v>0</v>
      </c>
      <c r="AP97" s="124">
        <v>33.94</v>
      </c>
      <c r="AQ97" s="124">
        <v>0</v>
      </c>
      <c r="AR97" s="124">
        <v>0</v>
      </c>
      <c r="AS97" s="124">
        <v>0</v>
      </c>
      <c r="AT97" s="104">
        <v>1426.8023700000001</v>
      </c>
      <c r="AU97" s="104">
        <v>27600.87</v>
      </c>
      <c r="AV97" s="124">
        <v>0</v>
      </c>
      <c r="AW97" s="124">
        <v>0</v>
      </c>
      <c r="AX97" s="124">
        <v>0</v>
      </c>
      <c r="AY97" s="124">
        <v>0</v>
      </c>
      <c r="AZ97" s="104">
        <v>27600.87</v>
      </c>
      <c r="BA97" s="124">
        <v>0</v>
      </c>
      <c r="BB97" s="124">
        <v>975.21525999999994</v>
      </c>
      <c r="BC97" s="124">
        <v>65.62</v>
      </c>
      <c r="BD97" s="124">
        <v>0</v>
      </c>
      <c r="BE97" s="124">
        <v>0</v>
      </c>
      <c r="BF97" s="124">
        <v>0</v>
      </c>
      <c r="BG97" s="124">
        <v>0</v>
      </c>
      <c r="BH97" s="124">
        <v>909.59357999999997</v>
      </c>
      <c r="BI97" s="124">
        <v>0</v>
      </c>
      <c r="BJ97" s="124">
        <v>0</v>
      </c>
      <c r="BK97" s="124">
        <v>0</v>
      </c>
      <c r="BL97" s="104">
        <v>28576.08526</v>
      </c>
      <c r="BM97" s="104">
        <v>-27149.282889999999</v>
      </c>
      <c r="BN97" s="104" t="s">
        <v>86</v>
      </c>
      <c r="BO97" s="124">
        <v>5.5</v>
      </c>
      <c r="BP97" s="104" t="s">
        <v>86</v>
      </c>
      <c r="BQ97" s="104" t="s">
        <v>86</v>
      </c>
    </row>
    <row r="98" spans="3:69" x14ac:dyDescent="0.3">
      <c r="C98" s="124">
        <v>92</v>
      </c>
      <c r="D98" s="124">
        <v>2107</v>
      </c>
      <c r="E98" s="124">
        <v>5.5</v>
      </c>
      <c r="F98" s="124">
        <v>7.26E-3</v>
      </c>
      <c r="G98" s="124">
        <v>0</v>
      </c>
      <c r="H98" s="124">
        <v>0</v>
      </c>
      <c r="I98" s="124">
        <v>0</v>
      </c>
      <c r="J98" s="124">
        <v>0</v>
      </c>
      <c r="K98" s="124">
        <v>0</v>
      </c>
      <c r="L98" s="124">
        <v>0</v>
      </c>
      <c r="M98" s="124">
        <v>323.97000000000003</v>
      </c>
      <c r="N98" s="124">
        <v>758.8</v>
      </c>
      <c r="O98" s="124">
        <v>0</v>
      </c>
      <c r="P98" s="124">
        <v>0</v>
      </c>
      <c r="Q98" s="124">
        <v>0</v>
      </c>
      <c r="R98" s="124">
        <v>0</v>
      </c>
      <c r="S98" s="124">
        <v>0</v>
      </c>
      <c r="T98" s="124">
        <v>0</v>
      </c>
      <c r="U98" s="124">
        <v>0</v>
      </c>
      <c r="V98" s="124">
        <v>0</v>
      </c>
      <c r="W98" s="124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24">
        <v>0</v>
      </c>
      <c r="AH98" s="124">
        <v>0</v>
      </c>
      <c r="AI98" s="124">
        <v>0</v>
      </c>
      <c r="AJ98" s="124">
        <v>0</v>
      </c>
      <c r="AK98" s="124">
        <v>0</v>
      </c>
      <c r="AL98" s="124">
        <v>0</v>
      </c>
      <c r="AM98" s="124">
        <v>0</v>
      </c>
      <c r="AN98" s="124">
        <v>0</v>
      </c>
      <c r="AO98" s="124">
        <v>0</v>
      </c>
      <c r="AP98" s="124">
        <v>0</v>
      </c>
      <c r="AQ98" s="124">
        <v>0</v>
      </c>
      <c r="AR98" s="124">
        <v>0</v>
      </c>
      <c r="AS98" s="124">
        <v>0</v>
      </c>
      <c r="AT98" s="104">
        <v>1082.77</v>
      </c>
      <c r="AU98" s="104">
        <v>21804.73</v>
      </c>
      <c r="AV98" s="124">
        <v>0</v>
      </c>
      <c r="AW98" s="124">
        <v>0</v>
      </c>
      <c r="AX98" s="124">
        <v>0</v>
      </c>
      <c r="AY98" s="124">
        <v>0</v>
      </c>
      <c r="AZ98" s="104">
        <v>21804.73</v>
      </c>
      <c r="BA98" s="124">
        <v>0</v>
      </c>
      <c r="BB98" s="124">
        <v>0</v>
      </c>
      <c r="BC98" s="124">
        <v>0</v>
      </c>
      <c r="BD98" s="124">
        <v>0</v>
      </c>
      <c r="BE98" s="124">
        <v>0</v>
      </c>
      <c r="BF98" s="124">
        <v>0</v>
      </c>
      <c r="BG98" s="124">
        <v>0</v>
      </c>
      <c r="BH98" s="124">
        <v>0</v>
      </c>
      <c r="BI98" s="124">
        <v>0</v>
      </c>
      <c r="BJ98" s="124">
        <v>0</v>
      </c>
      <c r="BK98" s="124">
        <v>0</v>
      </c>
      <c r="BL98" s="104">
        <v>21804.73</v>
      </c>
      <c r="BM98" s="104">
        <v>-20721.96</v>
      </c>
      <c r="BN98" s="104" t="s">
        <v>86</v>
      </c>
      <c r="BO98" s="124">
        <v>5.5</v>
      </c>
      <c r="BP98" s="104" t="s">
        <v>86</v>
      </c>
      <c r="BQ98" s="104" t="s">
        <v>86</v>
      </c>
    </row>
    <row r="99" spans="3:69" x14ac:dyDescent="0.3">
      <c r="C99" s="124">
        <v>93</v>
      </c>
      <c r="D99" s="124">
        <v>2108</v>
      </c>
      <c r="E99" s="124">
        <v>5.5</v>
      </c>
      <c r="F99" s="124">
        <v>6.8799999999999998E-3</v>
      </c>
      <c r="G99" s="124">
        <v>0</v>
      </c>
      <c r="H99" s="124">
        <v>0</v>
      </c>
      <c r="I99" s="124">
        <v>0</v>
      </c>
      <c r="J99" s="124">
        <v>0</v>
      </c>
      <c r="K99" s="124">
        <v>0</v>
      </c>
      <c r="L99" s="124">
        <v>0</v>
      </c>
      <c r="M99" s="124">
        <v>257.48</v>
      </c>
      <c r="N99" s="124">
        <v>589.57000000000005</v>
      </c>
      <c r="O99" s="124">
        <v>0</v>
      </c>
      <c r="P99" s="124">
        <v>0</v>
      </c>
      <c r="Q99" s="124">
        <v>0</v>
      </c>
      <c r="R99" s="124">
        <v>0</v>
      </c>
      <c r="S99" s="124">
        <v>0</v>
      </c>
      <c r="T99" s="124">
        <v>0</v>
      </c>
      <c r="U99" s="124">
        <v>0</v>
      </c>
      <c r="V99" s="124">
        <v>0</v>
      </c>
      <c r="W99" s="124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24">
        <v>0</v>
      </c>
      <c r="AH99" s="124">
        <v>0</v>
      </c>
      <c r="AI99" s="124">
        <v>0</v>
      </c>
      <c r="AJ99" s="124">
        <v>0</v>
      </c>
      <c r="AK99" s="124">
        <v>0</v>
      </c>
      <c r="AL99" s="124">
        <v>0</v>
      </c>
      <c r="AM99" s="124">
        <v>0</v>
      </c>
      <c r="AN99" s="124">
        <v>0</v>
      </c>
      <c r="AO99" s="124">
        <v>0</v>
      </c>
      <c r="AP99" s="124">
        <v>0</v>
      </c>
      <c r="AQ99" s="124">
        <v>0</v>
      </c>
      <c r="AR99" s="124">
        <v>0</v>
      </c>
      <c r="AS99" s="124">
        <v>0</v>
      </c>
      <c r="AT99" s="124">
        <v>847.05</v>
      </c>
      <c r="AU99" s="104">
        <v>16941.599999999999</v>
      </c>
      <c r="AV99" s="124">
        <v>0</v>
      </c>
      <c r="AW99" s="124">
        <v>0</v>
      </c>
      <c r="AX99" s="124">
        <v>0</v>
      </c>
      <c r="AY99" s="124">
        <v>0</v>
      </c>
      <c r="AZ99" s="104">
        <v>16941.599999999999</v>
      </c>
      <c r="BA99" s="124">
        <v>0</v>
      </c>
      <c r="BB99" s="124">
        <v>0</v>
      </c>
      <c r="BC99" s="124">
        <v>0</v>
      </c>
      <c r="BD99" s="124">
        <v>0</v>
      </c>
      <c r="BE99" s="124">
        <v>0</v>
      </c>
      <c r="BF99" s="124">
        <v>0</v>
      </c>
      <c r="BG99" s="124">
        <v>0</v>
      </c>
      <c r="BH99" s="124">
        <v>0</v>
      </c>
      <c r="BI99" s="124">
        <v>0</v>
      </c>
      <c r="BJ99" s="124">
        <v>0</v>
      </c>
      <c r="BK99" s="124">
        <v>0</v>
      </c>
      <c r="BL99" s="104">
        <v>16941.599999999999</v>
      </c>
      <c r="BM99" s="104">
        <v>-16094.55</v>
      </c>
      <c r="BN99" s="104" t="s">
        <v>86</v>
      </c>
      <c r="BO99" s="124">
        <v>5.5</v>
      </c>
      <c r="BP99" s="104" t="s">
        <v>86</v>
      </c>
      <c r="BQ99" s="104" t="s">
        <v>86</v>
      </c>
    </row>
    <row r="100" spans="3:69" x14ac:dyDescent="0.3">
      <c r="C100" s="124">
        <v>94</v>
      </c>
      <c r="D100" s="124">
        <v>2109</v>
      </c>
      <c r="E100" s="124">
        <v>5.5</v>
      </c>
      <c r="F100" s="124">
        <v>6.5199999999999998E-3</v>
      </c>
      <c r="G100" s="124">
        <v>0</v>
      </c>
      <c r="H100" s="124">
        <v>0</v>
      </c>
      <c r="I100" s="124">
        <v>0</v>
      </c>
      <c r="J100" s="124">
        <v>0</v>
      </c>
      <c r="K100" s="124">
        <v>0</v>
      </c>
      <c r="L100" s="124">
        <v>0</v>
      </c>
      <c r="M100" s="124">
        <v>201.18</v>
      </c>
      <c r="N100" s="124">
        <v>449.87</v>
      </c>
      <c r="O100" s="124">
        <v>0</v>
      </c>
      <c r="P100" s="124">
        <v>0</v>
      </c>
      <c r="Q100" s="124">
        <v>0</v>
      </c>
      <c r="R100" s="124">
        <v>0</v>
      </c>
      <c r="S100" s="124">
        <v>0</v>
      </c>
      <c r="T100" s="124">
        <v>0</v>
      </c>
      <c r="U100" s="124">
        <v>0</v>
      </c>
      <c r="V100" s="124">
        <v>0</v>
      </c>
      <c r="W100" s="124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24">
        <v>0</v>
      </c>
      <c r="AH100" s="124">
        <v>0</v>
      </c>
      <c r="AI100" s="124">
        <v>0</v>
      </c>
      <c r="AJ100" s="124">
        <v>0</v>
      </c>
      <c r="AK100" s="124">
        <v>0</v>
      </c>
      <c r="AL100" s="124">
        <v>0</v>
      </c>
      <c r="AM100" s="124">
        <v>0</v>
      </c>
      <c r="AN100" s="124">
        <v>0</v>
      </c>
      <c r="AO100" s="124">
        <v>0</v>
      </c>
      <c r="AP100" s="124">
        <v>0</v>
      </c>
      <c r="AQ100" s="124">
        <v>0</v>
      </c>
      <c r="AR100" s="124">
        <v>0</v>
      </c>
      <c r="AS100" s="124">
        <v>0</v>
      </c>
      <c r="AT100" s="124">
        <v>651.04999999999995</v>
      </c>
      <c r="AU100" s="104">
        <v>12927.16</v>
      </c>
      <c r="AV100" s="124">
        <v>0</v>
      </c>
      <c r="AW100" s="124">
        <v>0</v>
      </c>
      <c r="AX100" s="124">
        <v>0</v>
      </c>
      <c r="AY100" s="124">
        <v>0</v>
      </c>
      <c r="AZ100" s="104">
        <v>12927.16</v>
      </c>
      <c r="BA100" s="124">
        <v>0</v>
      </c>
      <c r="BB100" s="124">
        <v>0</v>
      </c>
      <c r="BC100" s="124">
        <v>0</v>
      </c>
      <c r="BD100" s="124">
        <v>0</v>
      </c>
      <c r="BE100" s="124">
        <v>0</v>
      </c>
      <c r="BF100" s="124">
        <v>0</v>
      </c>
      <c r="BG100" s="124">
        <v>0</v>
      </c>
      <c r="BH100" s="124">
        <v>0</v>
      </c>
      <c r="BI100" s="124">
        <v>0</v>
      </c>
      <c r="BJ100" s="124">
        <v>0</v>
      </c>
      <c r="BK100" s="124">
        <v>0</v>
      </c>
      <c r="BL100" s="104">
        <v>12927.16</v>
      </c>
      <c r="BM100" s="104">
        <v>-12276.11</v>
      </c>
      <c r="BN100" s="104" t="s">
        <v>86</v>
      </c>
      <c r="BO100" s="124">
        <v>5.5</v>
      </c>
      <c r="BP100" s="104" t="s">
        <v>86</v>
      </c>
      <c r="BQ100" s="104" t="s">
        <v>86</v>
      </c>
    </row>
    <row r="101" spans="3:69" x14ac:dyDescent="0.3">
      <c r="C101" s="124">
        <v>95</v>
      </c>
      <c r="D101" s="124">
        <v>2110</v>
      </c>
      <c r="E101" s="124">
        <v>5.5</v>
      </c>
      <c r="F101" s="124">
        <v>6.1799999999999997E-3</v>
      </c>
      <c r="G101" s="124">
        <v>0</v>
      </c>
      <c r="H101" s="124">
        <v>0</v>
      </c>
      <c r="I101" s="124">
        <v>0</v>
      </c>
      <c r="J101" s="124">
        <v>0</v>
      </c>
      <c r="K101" s="124">
        <v>0</v>
      </c>
      <c r="L101" s="124">
        <v>0</v>
      </c>
      <c r="M101" s="124">
        <v>154.22999999999999</v>
      </c>
      <c r="N101" s="124">
        <v>336.45</v>
      </c>
      <c r="O101" s="124">
        <v>0</v>
      </c>
      <c r="P101" s="124">
        <v>0</v>
      </c>
      <c r="Q101" s="124">
        <v>0</v>
      </c>
      <c r="R101" s="124">
        <v>0</v>
      </c>
      <c r="S101" s="124">
        <v>0</v>
      </c>
      <c r="T101" s="124">
        <v>0</v>
      </c>
      <c r="U101" s="124">
        <v>0</v>
      </c>
      <c r="V101" s="124">
        <v>0</v>
      </c>
      <c r="W101" s="124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24">
        <v>0</v>
      </c>
      <c r="AH101" s="124">
        <v>0</v>
      </c>
      <c r="AI101" s="124">
        <v>0</v>
      </c>
      <c r="AJ101" s="124">
        <v>0</v>
      </c>
      <c r="AK101" s="124">
        <v>0</v>
      </c>
      <c r="AL101" s="124">
        <v>0</v>
      </c>
      <c r="AM101" s="124">
        <v>0</v>
      </c>
      <c r="AN101" s="124">
        <v>0</v>
      </c>
      <c r="AO101" s="124">
        <v>0</v>
      </c>
      <c r="AP101" s="124">
        <v>0</v>
      </c>
      <c r="AQ101" s="124">
        <v>0</v>
      </c>
      <c r="AR101" s="124">
        <v>0</v>
      </c>
      <c r="AS101" s="124">
        <v>0</v>
      </c>
      <c r="AT101" s="124">
        <v>490.68</v>
      </c>
      <c r="AU101" s="104">
        <v>9668.08</v>
      </c>
      <c r="AV101" s="124">
        <v>0</v>
      </c>
      <c r="AW101" s="124">
        <v>0</v>
      </c>
      <c r="AX101" s="124">
        <v>0</v>
      </c>
      <c r="AY101" s="124">
        <v>0</v>
      </c>
      <c r="AZ101" s="104">
        <v>9668.08</v>
      </c>
      <c r="BA101" s="124">
        <v>0</v>
      </c>
      <c r="BB101" s="124">
        <v>0</v>
      </c>
      <c r="BC101" s="124">
        <v>0</v>
      </c>
      <c r="BD101" s="124">
        <v>0</v>
      </c>
      <c r="BE101" s="124">
        <v>0</v>
      </c>
      <c r="BF101" s="124">
        <v>0</v>
      </c>
      <c r="BG101" s="124">
        <v>0</v>
      </c>
      <c r="BH101" s="124">
        <v>0</v>
      </c>
      <c r="BI101" s="124">
        <v>0</v>
      </c>
      <c r="BJ101" s="124">
        <v>0</v>
      </c>
      <c r="BK101" s="124">
        <v>0</v>
      </c>
      <c r="BL101" s="104">
        <v>9668.08</v>
      </c>
      <c r="BM101" s="104">
        <v>-9177.4</v>
      </c>
      <c r="BN101" s="104" t="s">
        <v>86</v>
      </c>
      <c r="BO101" s="124">
        <v>5.5</v>
      </c>
      <c r="BP101" s="104" t="s">
        <v>86</v>
      </c>
      <c r="BQ101" s="104" t="s">
        <v>86</v>
      </c>
    </row>
    <row r="102" spans="3:69" x14ac:dyDescent="0.3">
      <c r="C102" s="124">
        <v>96</v>
      </c>
      <c r="D102" s="124">
        <v>2111</v>
      </c>
      <c r="E102" s="124">
        <v>5.5</v>
      </c>
      <c r="F102" s="124">
        <v>5.8599999999999998E-3</v>
      </c>
      <c r="G102" s="124">
        <v>0</v>
      </c>
      <c r="H102" s="124">
        <v>0</v>
      </c>
      <c r="I102" s="124">
        <v>0</v>
      </c>
      <c r="J102" s="124">
        <v>0</v>
      </c>
      <c r="K102" s="124">
        <v>0</v>
      </c>
      <c r="L102" s="124">
        <v>0</v>
      </c>
      <c r="M102" s="124">
        <v>115.72</v>
      </c>
      <c r="N102" s="124">
        <v>246</v>
      </c>
      <c r="O102" s="124">
        <v>0</v>
      </c>
      <c r="P102" s="124">
        <v>0</v>
      </c>
      <c r="Q102" s="124">
        <v>0</v>
      </c>
      <c r="R102" s="124">
        <v>0</v>
      </c>
      <c r="S102" s="124">
        <v>0</v>
      </c>
      <c r="T102" s="124">
        <v>0</v>
      </c>
      <c r="U102" s="124">
        <v>0</v>
      </c>
      <c r="V102" s="124">
        <v>0</v>
      </c>
      <c r="W102" s="124">
        <v>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24">
        <v>0</v>
      </c>
      <c r="AH102" s="124">
        <v>0</v>
      </c>
      <c r="AI102" s="124">
        <v>0</v>
      </c>
      <c r="AJ102" s="124">
        <v>0</v>
      </c>
      <c r="AK102" s="124">
        <v>0</v>
      </c>
      <c r="AL102" s="124">
        <v>0</v>
      </c>
      <c r="AM102" s="124">
        <v>0</v>
      </c>
      <c r="AN102" s="124">
        <v>0</v>
      </c>
      <c r="AO102" s="124">
        <v>0</v>
      </c>
      <c r="AP102" s="124">
        <v>0</v>
      </c>
      <c r="AQ102" s="124">
        <v>0</v>
      </c>
      <c r="AR102" s="124">
        <v>0</v>
      </c>
      <c r="AS102" s="124">
        <v>0</v>
      </c>
      <c r="AT102" s="124">
        <v>361.72</v>
      </c>
      <c r="AU102" s="104">
        <v>7068.96</v>
      </c>
      <c r="AV102" s="124">
        <v>0</v>
      </c>
      <c r="AW102" s="124">
        <v>0</v>
      </c>
      <c r="AX102" s="124">
        <v>0</v>
      </c>
      <c r="AY102" s="124">
        <v>0</v>
      </c>
      <c r="AZ102" s="104">
        <v>7068.96</v>
      </c>
      <c r="BA102" s="124">
        <v>0</v>
      </c>
      <c r="BB102" s="124">
        <v>0</v>
      </c>
      <c r="BC102" s="124">
        <v>0</v>
      </c>
      <c r="BD102" s="124">
        <v>0</v>
      </c>
      <c r="BE102" s="124">
        <v>0</v>
      </c>
      <c r="BF102" s="124">
        <v>0</v>
      </c>
      <c r="BG102" s="124">
        <v>0</v>
      </c>
      <c r="BH102" s="124">
        <v>0</v>
      </c>
      <c r="BI102" s="124">
        <v>0</v>
      </c>
      <c r="BJ102" s="124">
        <v>0</v>
      </c>
      <c r="BK102" s="124">
        <v>0</v>
      </c>
      <c r="BL102" s="104">
        <v>7068.96</v>
      </c>
      <c r="BM102" s="104">
        <v>-6707.24</v>
      </c>
      <c r="BN102" s="104" t="s">
        <v>86</v>
      </c>
      <c r="BO102" s="124">
        <v>5.5</v>
      </c>
      <c r="BP102" s="104" t="s">
        <v>86</v>
      </c>
      <c r="BQ102" s="104" t="s">
        <v>86</v>
      </c>
    </row>
    <row r="103" spans="3:69" x14ac:dyDescent="0.3">
      <c r="C103" s="124">
        <v>97</v>
      </c>
      <c r="D103" s="124">
        <v>2112</v>
      </c>
      <c r="E103" s="124">
        <v>5.5</v>
      </c>
      <c r="F103" s="124">
        <v>5.5500000000000002E-3</v>
      </c>
      <c r="G103" s="124">
        <v>0</v>
      </c>
      <c r="H103" s="124">
        <v>0</v>
      </c>
      <c r="I103" s="124">
        <v>0</v>
      </c>
      <c r="J103" s="124">
        <v>0</v>
      </c>
      <c r="K103" s="124">
        <v>0</v>
      </c>
      <c r="L103" s="124">
        <v>0</v>
      </c>
      <c r="M103" s="124">
        <v>84.68</v>
      </c>
      <c r="N103" s="124">
        <v>175.28</v>
      </c>
      <c r="O103" s="124">
        <v>0</v>
      </c>
      <c r="P103" s="124">
        <v>0</v>
      </c>
      <c r="Q103" s="124">
        <v>0</v>
      </c>
      <c r="R103" s="124">
        <v>0</v>
      </c>
      <c r="S103" s="124">
        <v>0</v>
      </c>
      <c r="T103" s="124">
        <v>0</v>
      </c>
      <c r="U103" s="124">
        <v>0</v>
      </c>
      <c r="V103" s="124">
        <v>0</v>
      </c>
      <c r="W103" s="124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24">
        <v>0</v>
      </c>
      <c r="AH103" s="124">
        <v>0</v>
      </c>
      <c r="AI103" s="124">
        <v>0</v>
      </c>
      <c r="AJ103" s="124">
        <v>0</v>
      </c>
      <c r="AK103" s="124">
        <v>0</v>
      </c>
      <c r="AL103" s="124">
        <v>0</v>
      </c>
      <c r="AM103" s="124">
        <v>0</v>
      </c>
      <c r="AN103" s="124">
        <v>0</v>
      </c>
      <c r="AO103" s="124">
        <v>0</v>
      </c>
      <c r="AP103" s="124">
        <v>0</v>
      </c>
      <c r="AQ103" s="124">
        <v>0</v>
      </c>
      <c r="AR103" s="124">
        <v>0</v>
      </c>
      <c r="AS103" s="124">
        <v>0</v>
      </c>
      <c r="AT103" s="124">
        <v>259.95999999999998</v>
      </c>
      <c r="AU103" s="104">
        <v>5036.71</v>
      </c>
      <c r="AV103" s="124">
        <v>0</v>
      </c>
      <c r="AW103" s="124">
        <v>0</v>
      </c>
      <c r="AX103" s="124">
        <v>0</v>
      </c>
      <c r="AY103" s="124">
        <v>0</v>
      </c>
      <c r="AZ103" s="104">
        <v>5036.71</v>
      </c>
      <c r="BA103" s="124">
        <v>0</v>
      </c>
      <c r="BB103" s="124">
        <v>0</v>
      </c>
      <c r="BC103" s="124">
        <v>0</v>
      </c>
      <c r="BD103" s="124">
        <v>0</v>
      </c>
      <c r="BE103" s="124">
        <v>0</v>
      </c>
      <c r="BF103" s="124">
        <v>0</v>
      </c>
      <c r="BG103" s="124">
        <v>0</v>
      </c>
      <c r="BH103" s="124">
        <v>0</v>
      </c>
      <c r="BI103" s="124">
        <v>0</v>
      </c>
      <c r="BJ103" s="124">
        <v>0</v>
      </c>
      <c r="BK103" s="124">
        <v>0</v>
      </c>
      <c r="BL103" s="104">
        <v>5036.71</v>
      </c>
      <c r="BM103" s="104">
        <v>-4776.75</v>
      </c>
      <c r="BN103" s="104" t="s">
        <v>86</v>
      </c>
      <c r="BO103" s="124">
        <v>5.5</v>
      </c>
      <c r="BP103" s="104" t="s">
        <v>86</v>
      </c>
      <c r="BQ103" s="104" t="s">
        <v>86</v>
      </c>
    </row>
    <row r="104" spans="3:69" x14ac:dyDescent="0.3">
      <c r="C104" s="124">
        <v>98</v>
      </c>
      <c r="D104" s="124">
        <v>2113</v>
      </c>
      <c r="E104" s="124">
        <v>5.5</v>
      </c>
      <c r="F104" s="124">
        <v>5.2599999999999999E-3</v>
      </c>
      <c r="G104" s="124">
        <v>0</v>
      </c>
      <c r="H104" s="124">
        <v>0</v>
      </c>
      <c r="I104" s="124">
        <v>0</v>
      </c>
      <c r="J104" s="124">
        <v>0</v>
      </c>
      <c r="K104" s="124">
        <v>0</v>
      </c>
      <c r="L104" s="124">
        <v>0</v>
      </c>
      <c r="M104" s="124">
        <v>60.19</v>
      </c>
      <c r="N104" s="124">
        <v>121.21</v>
      </c>
      <c r="O104" s="124">
        <v>0</v>
      </c>
      <c r="P104" s="124">
        <v>0</v>
      </c>
      <c r="Q104" s="124">
        <v>0</v>
      </c>
      <c r="R104" s="124">
        <v>0</v>
      </c>
      <c r="S104" s="124">
        <v>0</v>
      </c>
      <c r="T104" s="124">
        <v>0</v>
      </c>
      <c r="U104" s="124">
        <v>0</v>
      </c>
      <c r="V104" s="124">
        <v>0</v>
      </c>
      <c r="W104" s="124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24">
        <v>0</v>
      </c>
      <c r="AH104" s="124">
        <v>0</v>
      </c>
      <c r="AI104" s="124">
        <v>0</v>
      </c>
      <c r="AJ104" s="124">
        <v>0</v>
      </c>
      <c r="AK104" s="124">
        <v>0</v>
      </c>
      <c r="AL104" s="124">
        <v>0</v>
      </c>
      <c r="AM104" s="124">
        <v>0</v>
      </c>
      <c r="AN104" s="124">
        <v>0</v>
      </c>
      <c r="AO104" s="124">
        <v>0</v>
      </c>
      <c r="AP104" s="124">
        <v>0</v>
      </c>
      <c r="AQ104" s="124">
        <v>0</v>
      </c>
      <c r="AR104" s="124">
        <v>0</v>
      </c>
      <c r="AS104" s="124">
        <v>0</v>
      </c>
      <c r="AT104" s="124">
        <v>181.4</v>
      </c>
      <c r="AU104" s="104">
        <v>3483.09</v>
      </c>
      <c r="AV104" s="124">
        <v>0</v>
      </c>
      <c r="AW104" s="124">
        <v>0</v>
      </c>
      <c r="AX104" s="124">
        <v>0</v>
      </c>
      <c r="AY104" s="124">
        <v>0</v>
      </c>
      <c r="AZ104" s="104">
        <v>3483.09</v>
      </c>
      <c r="BA104" s="124">
        <v>0</v>
      </c>
      <c r="BB104" s="124">
        <v>0</v>
      </c>
      <c r="BC104" s="124">
        <v>0</v>
      </c>
      <c r="BD104" s="124">
        <v>0</v>
      </c>
      <c r="BE104" s="124">
        <v>0</v>
      </c>
      <c r="BF104" s="124">
        <v>0</v>
      </c>
      <c r="BG104" s="124">
        <v>0</v>
      </c>
      <c r="BH104" s="124">
        <v>0</v>
      </c>
      <c r="BI104" s="124">
        <v>0</v>
      </c>
      <c r="BJ104" s="124">
        <v>0</v>
      </c>
      <c r="BK104" s="124">
        <v>0</v>
      </c>
      <c r="BL104" s="104">
        <v>3483.09</v>
      </c>
      <c r="BM104" s="104">
        <v>-3301.69</v>
      </c>
      <c r="BN104" s="104" t="s">
        <v>86</v>
      </c>
      <c r="BO104" s="124">
        <v>5.5</v>
      </c>
      <c r="BP104" s="104" t="s">
        <v>86</v>
      </c>
      <c r="BQ104" s="104" t="s">
        <v>86</v>
      </c>
    </row>
    <row r="105" spans="3:69" x14ac:dyDescent="0.3">
      <c r="C105" s="124">
        <v>99</v>
      </c>
      <c r="D105" s="124">
        <v>2114</v>
      </c>
      <c r="E105" s="124">
        <v>5.5</v>
      </c>
      <c r="F105" s="124">
        <v>4.9899999999999996E-3</v>
      </c>
      <c r="G105" s="124">
        <v>0</v>
      </c>
      <c r="H105" s="124">
        <v>0</v>
      </c>
      <c r="I105" s="124">
        <v>0</v>
      </c>
      <c r="J105" s="124">
        <v>0</v>
      </c>
      <c r="K105" s="124">
        <v>0</v>
      </c>
      <c r="L105" s="124">
        <v>0</v>
      </c>
      <c r="M105" s="124">
        <v>41.33</v>
      </c>
      <c r="N105" s="124">
        <v>80.95</v>
      </c>
      <c r="O105" s="124">
        <v>0</v>
      </c>
      <c r="P105" s="124">
        <v>0</v>
      </c>
      <c r="Q105" s="124">
        <v>0</v>
      </c>
      <c r="R105" s="124">
        <v>0</v>
      </c>
      <c r="S105" s="124">
        <v>0</v>
      </c>
      <c r="T105" s="124">
        <v>0</v>
      </c>
      <c r="U105" s="124">
        <v>0</v>
      </c>
      <c r="V105" s="124">
        <v>0</v>
      </c>
      <c r="W105" s="124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24">
        <v>0</v>
      </c>
      <c r="AH105" s="124">
        <v>0</v>
      </c>
      <c r="AI105" s="124">
        <v>0</v>
      </c>
      <c r="AJ105" s="124">
        <v>0</v>
      </c>
      <c r="AK105" s="124">
        <v>0</v>
      </c>
      <c r="AL105" s="124">
        <v>0</v>
      </c>
      <c r="AM105" s="124">
        <v>0</v>
      </c>
      <c r="AN105" s="124">
        <v>0</v>
      </c>
      <c r="AO105" s="124">
        <v>0</v>
      </c>
      <c r="AP105" s="124">
        <v>0</v>
      </c>
      <c r="AQ105" s="124">
        <v>0</v>
      </c>
      <c r="AR105" s="124">
        <v>0</v>
      </c>
      <c r="AS105" s="124">
        <v>0</v>
      </c>
      <c r="AT105" s="124">
        <v>122.28</v>
      </c>
      <c r="AU105" s="104">
        <v>2326.17</v>
      </c>
      <c r="AV105" s="124">
        <v>0</v>
      </c>
      <c r="AW105" s="124">
        <v>0</v>
      </c>
      <c r="AX105" s="124">
        <v>0</v>
      </c>
      <c r="AY105" s="124">
        <v>0</v>
      </c>
      <c r="AZ105" s="104">
        <v>2326.17</v>
      </c>
      <c r="BA105" s="124">
        <v>0</v>
      </c>
      <c r="BB105" s="124">
        <v>0</v>
      </c>
      <c r="BC105" s="124">
        <v>0</v>
      </c>
      <c r="BD105" s="124">
        <v>0</v>
      </c>
      <c r="BE105" s="124">
        <v>0</v>
      </c>
      <c r="BF105" s="124">
        <v>0</v>
      </c>
      <c r="BG105" s="124">
        <v>0</v>
      </c>
      <c r="BH105" s="124">
        <v>0</v>
      </c>
      <c r="BI105" s="124">
        <v>0</v>
      </c>
      <c r="BJ105" s="124">
        <v>0</v>
      </c>
      <c r="BK105" s="124">
        <v>0</v>
      </c>
      <c r="BL105" s="104">
        <v>2326.17</v>
      </c>
      <c r="BM105" s="104">
        <v>-2203.89</v>
      </c>
      <c r="BN105" s="104" t="s">
        <v>86</v>
      </c>
      <c r="BO105" s="124">
        <v>5.5</v>
      </c>
      <c r="BP105" s="104" t="s">
        <v>86</v>
      </c>
      <c r="BQ105" s="104" t="s">
        <v>86</v>
      </c>
    </row>
    <row r="106" spans="3:69" x14ac:dyDescent="0.3">
      <c r="C106" s="124">
        <v>100</v>
      </c>
      <c r="D106" s="124">
        <v>2115</v>
      </c>
      <c r="E106" s="124">
        <v>5.5</v>
      </c>
      <c r="F106" s="124">
        <v>4.7299999999999998E-3</v>
      </c>
      <c r="G106" s="124">
        <v>0</v>
      </c>
      <c r="H106" s="124">
        <v>0</v>
      </c>
      <c r="I106" s="124">
        <v>0</v>
      </c>
      <c r="J106" s="124">
        <v>0</v>
      </c>
      <c r="K106" s="124">
        <v>0</v>
      </c>
      <c r="L106" s="124">
        <v>0</v>
      </c>
      <c r="M106" s="124">
        <v>27.24</v>
      </c>
      <c r="N106" s="124">
        <v>51.89</v>
      </c>
      <c r="O106" s="124">
        <v>0</v>
      </c>
      <c r="P106" s="124">
        <v>0</v>
      </c>
      <c r="Q106" s="124">
        <v>0</v>
      </c>
      <c r="R106" s="124">
        <v>0</v>
      </c>
      <c r="S106" s="124">
        <v>0</v>
      </c>
      <c r="T106" s="124">
        <v>0</v>
      </c>
      <c r="U106" s="124">
        <v>0</v>
      </c>
      <c r="V106" s="124">
        <v>0</v>
      </c>
      <c r="W106" s="124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24">
        <v>0</v>
      </c>
      <c r="AH106" s="124">
        <v>0</v>
      </c>
      <c r="AI106" s="124">
        <v>0</v>
      </c>
      <c r="AJ106" s="124">
        <v>0</v>
      </c>
      <c r="AK106" s="124">
        <v>0</v>
      </c>
      <c r="AL106" s="124">
        <v>0</v>
      </c>
      <c r="AM106" s="124">
        <v>0</v>
      </c>
      <c r="AN106" s="124">
        <v>0</v>
      </c>
      <c r="AO106" s="124">
        <v>0</v>
      </c>
      <c r="AP106" s="124">
        <v>0</v>
      </c>
      <c r="AQ106" s="124">
        <v>0</v>
      </c>
      <c r="AR106" s="124">
        <v>0</v>
      </c>
      <c r="AS106" s="124">
        <v>0</v>
      </c>
      <c r="AT106" s="124">
        <v>79.13</v>
      </c>
      <c r="AU106" s="104">
        <v>1491.1</v>
      </c>
      <c r="AV106" s="124">
        <v>0</v>
      </c>
      <c r="AW106" s="124">
        <v>0</v>
      </c>
      <c r="AX106" s="124">
        <v>0</v>
      </c>
      <c r="AY106" s="124">
        <v>0</v>
      </c>
      <c r="AZ106" s="104">
        <v>1491.1</v>
      </c>
      <c r="BA106" s="124">
        <v>0</v>
      </c>
      <c r="BB106" s="124">
        <v>0</v>
      </c>
      <c r="BC106" s="124">
        <v>0</v>
      </c>
      <c r="BD106" s="124">
        <v>0</v>
      </c>
      <c r="BE106" s="124">
        <v>0</v>
      </c>
      <c r="BF106" s="124">
        <v>0</v>
      </c>
      <c r="BG106" s="124">
        <v>0</v>
      </c>
      <c r="BH106" s="124">
        <v>0</v>
      </c>
      <c r="BI106" s="124">
        <v>0</v>
      </c>
      <c r="BJ106" s="124">
        <v>0</v>
      </c>
      <c r="BK106" s="124">
        <v>0</v>
      </c>
      <c r="BL106" s="104">
        <v>1491.1</v>
      </c>
      <c r="BM106" s="104">
        <v>-1411.97</v>
      </c>
      <c r="BN106" s="104" t="s">
        <v>86</v>
      </c>
      <c r="BO106" s="124">
        <v>5.5</v>
      </c>
      <c r="BP106" s="104" t="s">
        <v>86</v>
      </c>
      <c r="BQ106" s="104" t="s">
        <v>86</v>
      </c>
    </row>
    <row r="107" spans="3:69" x14ac:dyDescent="0.3">
      <c r="C107" s="124">
        <v>101</v>
      </c>
      <c r="D107" s="124">
        <v>2116</v>
      </c>
      <c r="E107" s="124">
        <v>5.5</v>
      </c>
      <c r="F107" s="124">
        <v>4.4799999999999996E-3</v>
      </c>
      <c r="G107" s="124">
        <v>0</v>
      </c>
      <c r="H107" s="124">
        <v>0</v>
      </c>
      <c r="I107" s="124">
        <v>0</v>
      </c>
      <c r="J107" s="124">
        <v>0</v>
      </c>
      <c r="K107" s="124">
        <v>0</v>
      </c>
      <c r="L107" s="124">
        <v>0</v>
      </c>
      <c r="M107" s="124">
        <v>0</v>
      </c>
      <c r="N107" s="124">
        <v>0</v>
      </c>
      <c r="O107" s="124">
        <v>0</v>
      </c>
      <c r="P107" s="124">
        <v>0</v>
      </c>
      <c r="Q107" s="124">
        <v>0</v>
      </c>
      <c r="R107" s="124">
        <v>0</v>
      </c>
      <c r="S107" s="124">
        <v>0</v>
      </c>
      <c r="T107" s="124">
        <v>0</v>
      </c>
      <c r="U107" s="124">
        <v>0</v>
      </c>
      <c r="V107" s="124">
        <v>0</v>
      </c>
      <c r="W107" s="124">
        <v>0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24">
        <v>0</v>
      </c>
      <c r="AH107" s="124">
        <v>0</v>
      </c>
      <c r="AI107" s="124">
        <v>0</v>
      </c>
      <c r="AJ107" s="124">
        <v>0</v>
      </c>
      <c r="AK107" s="124">
        <v>0</v>
      </c>
      <c r="AL107" s="124">
        <v>0</v>
      </c>
      <c r="AM107" s="124">
        <v>0</v>
      </c>
      <c r="AN107" s="124">
        <v>0</v>
      </c>
      <c r="AO107" s="124">
        <v>0</v>
      </c>
      <c r="AP107" s="124">
        <v>0</v>
      </c>
      <c r="AQ107" s="124">
        <v>0</v>
      </c>
      <c r="AR107" s="124">
        <v>0</v>
      </c>
      <c r="AS107" s="124">
        <v>0</v>
      </c>
      <c r="AT107" s="124">
        <v>0</v>
      </c>
      <c r="AU107" s="124">
        <v>0</v>
      </c>
      <c r="AV107" s="124">
        <v>0</v>
      </c>
      <c r="AW107" s="124">
        <v>0</v>
      </c>
      <c r="AX107" s="124">
        <v>0</v>
      </c>
      <c r="AY107" s="124">
        <v>0</v>
      </c>
      <c r="AZ107" s="124">
        <v>0</v>
      </c>
      <c r="BA107" s="124">
        <v>0</v>
      </c>
      <c r="BB107" s="124">
        <v>0</v>
      </c>
      <c r="BC107" s="124">
        <v>0</v>
      </c>
      <c r="BD107" s="124">
        <v>0</v>
      </c>
      <c r="BE107" s="124">
        <v>0</v>
      </c>
      <c r="BF107" s="124">
        <v>0</v>
      </c>
      <c r="BG107" s="124">
        <v>0</v>
      </c>
      <c r="BH107" s="124">
        <v>0</v>
      </c>
      <c r="BI107" s="124">
        <v>0</v>
      </c>
      <c r="BJ107" s="124">
        <v>0</v>
      </c>
      <c r="BK107" s="124">
        <v>0</v>
      </c>
      <c r="BL107" s="124">
        <v>0</v>
      </c>
      <c r="BM107" s="124">
        <v>0</v>
      </c>
      <c r="BN107" s="104" t="s">
        <v>86</v>
      </c>
      <c r="BO107" s="124">
        <v>5.5</v>
      </c>
      <c r="BP107" s="104" t="s">
        <v>86</v>
      </c>
      <c r="BQ107" s="104" t="s">
        <v>86</v>
      </c>
    </row>
    <row r="108" spans="3:69" x14ac:dyDescent="0.3">
      <c r="C108" s="124">
        <v>102</v>
      </c>
      <c r="D108" s="124">
        <v>2117</v>
      </c>
      <c r="E108" s="124">
        <v>5.5</v>
      </c>
      <c r="F108" s="124">
        <v>4.2500000000000003E-3</v>
      </c>
      <c r="G108" s="124">
        <v>0</v>
      </c>
      <c r="H108" s="124">
        <v>0</v>
      </c>
      <c r="I108" s="124">
        <v>0</v>
      </c>
      <c r="J108" s="124">
        <v>0</v>
      </c>
      <c r="K108" s="124">
        <v>0</v>
      </c>
      <c r="L108" s="124">
        <v>0</v>
      </c>
      <c r="M108" s="124">
        <v>0</v>
      </c>
      <c r="N108" s="124">
        <v>0</v>
      </c>
      <c r="O108" s="124">
        <v>0</v>
      </c>
      <c r="P108" s="124">
        <v>0</v>
      </c>
      <c r="Q108" s="124">
        <v>0</v>
      </c>
      <c r="R108" s="124">
        <v>0</v>
      </c>
      <c r="S108" s="124">
        <v>0</v>
      </c>
      <c r="T108" s="124">
        <v>0</v>
      </c>
      <c r="U108" s="124">
        <v>0</v>
      </c>
      <c r="V108" s="124">
        <v>0</v>
      </c>
      <c r="W108" s="124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24">
        <v>0</v>
      </c>
      <c r="AH108" s="124">
        <v>0</v>
      </c>
      <c r="AI108" s="124">
        <v>0</v>
      </c>
      <c r="AJ108" s="124">
        <v>0</v>
      </c>
      <c r="AK108" s="124">
        <v>0</v>
      </c>
      <c r="AL108" s="124">
        <v>0</v>
      </c>
      <c r="AM108" s="124">
        <v>0</v>
      </c>
      <c r="AN108" s="124">
        <v>0</v>
      </c>
      <c r="AO108" s="124">
        <v>0</v>
      </c>
      <c r="AP108" s="124">
        <v>0</v>
      </c>
      <c r="AQ108" s="124">
        <v>0</v>
      </c>
      <c r="AR108" s="124">
        <v>0</v>
      </c>
      <c r="AS108" s="124">
        <v>0</v>
      </c>
      <c r="AT108" s="124">
        <v>0</v>
      </c>
      <c r="AU108" s="124">
        <v>0</v>
      </c>
      <c r="AV108" s="124">
        <v>0</v>
      </c>
      <c r="AW108" s="124">
        <v>0</v>
      </c>
      <c r="AX108" s="124">
        <v>0</v>
      </c>
      <c r="AY108" s="124">
        <v>0</v>
      </c>
      <c r="AZ108" s="124">
        <v>0</v>
      </c>
      <c r="BA108" s="124">
        <v>0</v>
      </c>
      <c r="BB108" s="124">
        <v>0</v>
      </c>
      <c r="BC108" s="124">
        <v>0</v>
      </c>
      <c r="BD108" s="124">
        <v>0</v>
      </c>
      <c r="BE108" s="124">
        <v>0</v>
      </c>
      <c r="BF108" s="124">
        <v>0</v>
      </c>
      <c r="BG108" s="124">
        <v>0</v>
      </c>
      <c r="BH108" s="124">
        <v>0</v>
      </c>
      <c r="BI108" s="124">
        <v>0</v>
      </c>
      <c r="BJ108" s="124">
        <v>0</v>
      </c>
      <c r="BK108" s="124">
        <v>0</v>
      </c>
      <c r="BL108" s="124">
        <v>0</v>
      </c>
      <c r="BM108" s="124">
        <v>0</v>
      </c>
      <c r="BN108" s="104" t="s">
        <v>86</v>
      </c>
      <c r="BO108" s="124">
        <v>5.5</v>
      </c>
      <c r="BP108" s="104" t="s">
        <v>86</v>
      </c>
      <c r="BQ108" s="104" t="s">
        <v>86</v>
      </c>
    </row>
    <row r="109" spans="3:69" x14ac:dyDescent="0.3">
      <c r="C109" s="124">
        <v>103</v>
      </c>
      <c r="D109" s="124">
        <v>2118</v>
      </c>
      <c r="E109" s="124">
        <v>5.5</v>
      </c>
      <c r="F109" s="124">
        <v>4.0299999999999997E-3</v>
      </c>
      <c r="G109" s="124">
        <v>0</v>
      </c>
      <c r="H109" s="124">
        <v>0</v>
      </c>
      <c r="I109" s="124">
        <v>0</v>
      </c>
      <c r="J109" s="124">
        <v>0</v>
      </c>
      <c r="K109" s="124">
        <v>0</v>
      </c>
      <c r="L109" s="124">
        <v>0</v>
      </c>
      <c r="M109" s="124">
        <v>0</v>
      </c>
      <c r="N109" s="124">
        <v>0</v>
      </c>
      <c r="O109" s="124">
        <v>0</v>
      </c>
      <c r="P109" s="124">
        <v>0</v>
      </c>
      <c r="Q109" s="124">
        <v>0</v>
      </c>
      <c r="R109" s="124">
        <v>0</v>
      </c>
      <c r="S109" s="124">
        <v>0</v>
      </c>
      <c r="T109" s="124">
        <v>0</v>
      </c>
      <c r="U109" s="124">
        <v>0</v>
      </c>
      <c r="V109" s="124">
        <v>0</v>
      </c>
      <c r="W109" s="124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24">
        <v>0</v>
      </c>
      <c r="AH109" s="124">
        <v>0</v>
      </c>
      <c r="AI109" s="124">
        <v>0</v>
      </c>
      <c r="AJ109" s="124">
        <v>0</v>
      </c>
      <c r="AK109" s="124">
        <v>0</v>
      </c>
      <c r="AL109" s="124">
        <v>0</v>
      </c>
      <c r="AM109" s="124">
        <v>0</v>
      </c>
      <c r="AN109" s="124">
        <v>0</v>
      </c>
      <c r="AO109" s="124">
        <v>0</v>
      </c>
      <c r="AP109" s="124">
        <v>0</v>
      </c>
      <c r="AQ109" s="124">
        <v>0</v>
      </c>
      <c r="AR109" s="124">
        <v>0</v>
      </c>
      <c r="AS109" s="124">
        <v>0</v>
      </c>
      <c r="AT109" s="124">
        <v>0</v>
      </c>
      <c r="AU109" s="124">
        <v>0</v>
      </c>
      <c r="AV109" s="124">
        <v>0</v>
      </c>
      <c r="AW109" s="124">
        <v>0</v>
      </c>
      <c r="AX109" s="124">
        <v>0</v>
      </c>
      <c r="AY109" s="124">
        <v>0</v>
      </c>
      <c r="AZ109" s="124">
        <v>0</v>
      </c>
      <c r="BA109" s="124">
        <v>0</v>
      </c>
      <c r="BB109" s="124">
        <v>0</v>
      </c>
      <c r="BC109" s="124">
        <v>0</v>
      </c>
      <c r="BD109" s="124">
        <v>0</v>
      </c>
      <c r="BE109" s="124">
        <v>0</v>
      </c>
      <c r="BF109" s="124">
        <v>0</v>
      </c>
      <c r="BG109" s="124">
        <v>0</v>
      </c>
      <c r="BH109" s="124">
        <v>0</v>
      </c>
      <c r="BI109" s="124">
        <v>0</v>
      </c>
      <c r="BJ109" s="124">
        <v>0</v>
      </c>
      <c r="BK109" s="124">
        <v>0</v>
      </c>
      <c r="BL109" s="124">
        <v>0</v>
      </c>
      <c r="BM109" s="124">
        <v>0</v>
      </c>
      <c r="BN109" s="104" t="s">
        <v>86</v>
      </c>
      <c r="BO109" s="124">
        <v>5.5</v>
      </c>
      <c r="BP109" s="104" t="s">
        <v>86</v>
      </c>
      <c r="BQ109" s="104" t="s">
        <v>86</v>
      </c>
    </row>
    <row r="110" spans="3:69" x14ac:dyDescent="0.3">
      <c r="C110" s="124">
        <v>104</v>
      </c>
      <c r="D110" s="124">
        <v>2119</v>
      </c>
      <c r="E110" s="124">
        <v>5.5</v>
      </c>
      <c r="F110" s="124">
        <v>3.82E-3</v>
      </c>
      <c r="G110" s="124">
        <v>0</v>
      </c>
      <c r="H110" s="124">
        <v>0</v>
      </c>
      <c r="I110" s="124">
        <v>0</v>
      </c>
      <c r="J110" s="124">
        <v>0</v>
      </c>
      <c r="K110" s="124">
        <v>0</v>
      </c>
      <c r="L110" s="124">
        <v>0</v>
      </c>
      <c r="M110" s="124">
        <v>0</v>
      </c>
      <c r="N110" s="124">
        <v>0</v>
      </c>
      <c r="O110" s="124">
        <v>0</v>
      </c>
      <c r="P110" s="124">
        <v>0</v>
      </c>
      <c r="Q110" s="124">
        <v>0</v>
      </c>
      <c r="R110" s="124">
        <v>0</v>
      </c>
      <c r="S110" s="124">
        <v>0</v>
      </c>
      <c r="T110" s="124">
        <v>0</v>
      </c>
      <c r="U110" s="124">
        <v>0</v>
      </c>
      <c r="V110" s="124">
        <v>0</v>
      </c>
      <c r="W110" s="124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24">
        <v>0</v>
      </c>
      <c r="AH110" s="124">
        <v>0</v>
      </c>
      <c r="AI110" s="124">
        <v>0</v>
      </c>
      <c r="AJ110" s="124">
        <v>0</v>
      </c>
      <c r="AK110" s="124">
        <v>0</v>
      </c>
      <c r="AL110" s="124">
        <v>0</v>
      </c>
      <c r="AM110" s="124">
        <v>0</v>
      </c>
      <c r="AN110" s="124">
        <v>0</v>
      </c>
      <c r="AO110" s="124">
        <v>0</v>
      </c>
      <c r="AP110" s="124">
        <v>0</v>
      </c>
      <c r="AQ110" s="124">
        <v>0</v>
      </c>
      <c r="AR110" s="124">
        <v>0</v>
      </c>
      <c r="AS110" s="124">
        <v>0</v>
      </c>
      <c r="AT110" s="124">
        <v>0</v>
      </c>
      <c r="AU110" s="124">
        <v>0</v>
      </c>
      <c r="AV110" s="124">
        <v>0</v>
      </c>
      <c r="AW110" s="124">
        <v>0</v>
      </c>
      <c r="AX110" s="124">
        <v>0</v>
      </c>
      <c r="AY110" s="124">
        <v>0</v>
      </c>
      <c r="AZ110" s="124">
        <v>0</v>
      </c>
      <c r="BA110" s="124">
        <v>0</v>
      </c>
      <c r="BB110" s="124">
        <v>0</v>
      </c>
      <c r="BC110" s="124">
        <v>0</v>
      </c>
      <c r="BD110" s="124">
        <v>0</v>
      </c>
      <c r="BE110" s="124">
        <v>0</v>
      </c>
      <c r="BF110" s="124">
        <v>0</v>
      </c>
      <c r="BG110" s="124">
        <v>0</v>
      </c>
      <c r="BH110" s="124">
        <v>0</v>
      </c>
      <c r="BI110" s="124">
        <v>0</v>
      </c>
      <c r="BJ110" s="124">
        <v>0</v>
      </c>
      <c r="BK110" s="124">
        <v>0</v>
      </c>
      <c r="BL110" s="124">
        <v>0</v>
      </c>
      <c r="BM110" s="124">
        <v>0</v>
      </c>
      <c r="BN110" s="104" t="s">
        <v>86</v>
      </c>
      <c r="BO110" s="124">
        <v>5.5</v>
      </c>
      <c r="BP110" s="104" t="s">
        <v>86</v>
      </c>
      <c r="BQ110" s="104" t="s">
        <v>86</v>
      </c>
    </row>
    <row r="111" spans="3:69" x14ac:dyDescent="0.3">
      <c r="C111" s="124">
        <v>105</v>
      </c>
      <c r="D111" s="124">
        <v>2120</v>
      </c>
      <c r="E111" s="124">
        <v>5.5</v>
      </c>
      <c r="F111" s="124">
        <v>3.62E-3</v>
      </c>
      <c r="G111" s="124">
        <v>0</v>
      </c>
      <c r="H111" s="124">
        <v>0</v>
      </c>
      <c r="I111" s="124">
        <v>0</v>
      </c>
      <c r="J111" s="124">
        <v>0</v>
      </c>
      <c r="K111" s="124">
        <v>0</v>
      </c>
      <c r="L111" s="124">
        <v>0</v>
      </c>
      <c r="M111" s="124">
        <v>0</v>
      </c>
      <c r="N111" s="124">
        <v>0</v>
      </c>
      <c r="O111" s="124">
        <v>0</v>
      </c>
      <c r="P111" s="124">
        <v>0</v>
      </c>
      <c r="Q111" s="124">
        <v>0</v>
      </c>
      <c r="R111" s="124">
        <v>0</v>
      </c>
      <c r="S111" s="124">
        <v>0</v>
      </c>
      <c r="T111" s="124">
        <v>0</v>
      </c>
      <c r="U111" s="124">
        <v>0</v>
      </c>
      <c r="V111" s="124">
        <v>0</v>
      </c>
      <c r="W111" s="124">
        <v>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24">
        <v>0</v>
      </c>
      <c r="AH111" s="124">
        <v>0</v>
      </c>
      <c r="AI111" s="124">
        <v>0</v>
      </c>
      <c r="AJ111" s="124">
        <v>0</v>
      </c>
      <c r="AK111" s="124">
        <v>0</v>
      </c>
      <c r="AL111" s="124">
        <v>0</v>
      </c>
      <c r="AM111" s="124">
        <v>0</v>
      </c>
      <c r="AN111" s="124">
        <v>0</v>
      </c>
      <c r="AO111" s="124">
        <v>0</v>
      </c>
      <c r="AP111" s="124">
        <v>0</v>
      </c>
      <c r="AQ111" s="124">
        <v>0</v>
      </c>
      <c r="AR111" s="124">
        <v>0</v>
      </c>
      <c r="AS111" s="124">
        <v>0</v>
      </c>
      <c r="AT111" s="124">
        <v>0</v>
      </c>
      <c r="AU111" s="124">
        <v>0</v>
      </c>
      <c r="AV111" s="124">
        <v>0</v>
      </c>
      <c r="AW111" s="124">
        <v>0</v>
      </c>
      <c r="AX111" s="124">
        <v>0</v>
      </c>
      <c r="AY111" s="124">
        <v>0</v>
      </c>
      <c r="AZ111" s="124">
        <v>0</v>
      </c>
      <c r="BA111" s="124">
        <v>0</v>
      </c>
      <c r="BB111" s="124">
        <v>0</v>
      </c>
      <c r="BC111" s="124">
        <v>0</v>
      </c>
      <c r="BD111" s="124">
        <v>0</v>
      </c>
      <c r="BE111" s="124">
        <v>0</v>
      </c>
      <c r="BF111" s="124">
        <v>0</v>
      </c>
      <c r="BG111" s="124">
        <v>0</v>
      </c>
      <c r="BH111" s="124">
        <v>0</v>
      </c>
      <c r="BI111" s="124">
        <v>0</v>
      </c>
      <c r="BJ111" s="124">
        <v>0</v>
      </c>
      <c r="BK111" s="124">
        <v>0</v>
      </c>
      <c r="BL111" s="124">
        <v>0</v>
      </c>
      <c r="BM111" s="124">
        <v>0</v>
      </c>
      <c r="BN111" s="104" t="s">
        <v>86</v>
      </c>
      <c r="BO111" s="124">
        <v>5.5</v>
      </c>
      <c r="BP111" s="104" t="s">
        <v>86</v>
      </c>
      <c r="BQ111" s="104" t="s">
        <v>86</v>
      </c>
    </row>
    <row r="112" spans="3:69" x14ac:dyDescent="0.3">
      <c r="C112" s="124">
        <v>106</v>
      </c>
      <c r="D112" s="124">
        <v>2121</v>
      </c>
      <c r="E112" s="124">
        <v>5.5</v>
      </c>
      <c r="F112" s="124">
        <v>3.4299999999999999E-3</v>
      </c>
      <c r="G112" s="124">
        <v>0</v>
      </c>
      <c r="H112" s="124">
        <v>0</v>
      </c>
      <c r="I112" s="124">
        <v>0</v>
      </c>
      <c r="J112" s="124">
        <v>0</v>
      </c>
      <c r="K112" s="124">
        <v>0</v>
      </c>
      <c r="L112" s="124">
        <v>0</v>
      </c>
      <c r="M112" s="124">
        <v>0</v>
      </c>
      <c r="N112" s="124">
        <v>0</v>
      </c>
      <c r="O112" s="124">
        <v>0</v>
      </c>
      <c r="P112" s="124">
        <v>0</v>
      </c>
      <c r="Q112" s="124">
        <v>0</v>
      </c>
      <c r="R112" s="124">
        <v>0</v>
      </c>
      <c r="S112" s="124">
        <v>0</v>
      </c>
      <c r="T112" s="124">
        <v>0</v>
      </c>
      <c r="U112" s="124">
        <v>0</v>
      </c>
      <c r="V112" s="124">
        <v>0</v>
      </c>
      <c r="W112" s="124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24">
        <v>0</v>
      </c>
      <c r="AH112" s="124">
        <v>0</v>
      </c>
      <c r="AI112" s="124">
        <v>0</v>
      </c>
      <c r="AJ112" s="124">
        <v>0</v>
      </c>
      <c r="AK112" s="124">
        <v>0</v>
      </c>
      <c r="AL112" s="124">
        <v>0</v>
      </c>
      <c r="AM112" s="124">
        <v>0</v>
      </c>
      <c r="AN112" s="124">
        <v>0</v>
      </c>
      <c r="AO112" s="124">
        <v>0</v>
      </c>
      <c r="AP112" s="124">
        <v>0</v>
      </c>
      <c r="AQ112" s="124">
        <v>0</v>
      </c>
      <c r="AR112" s="124">
        <v>0</v>
      </c>
      <c r="AS112" s="124">
        <v>0</v>
      </c>
      <c r="AT112" s="124">
        <v>0</v>
      </c>
      <c r="AU112" s="124">
        <v>0</v>
      </c>
      <c r="AV112" s="124">
        <v>0</v>
      </c>
      <c r="AW112" s="124">
        <v>0</v>
      </c>
      <c r="AX112" s="124">
        <v>0</v>
      </c>
      <c r="AY112" s="124">
        <v>0</v>
      </c>
      <c r="AZ112" s="124">
        <v>0</v>
      </c>
      <c r="BA112" s="124">
        <v>0</v>
      </c>
      <c r="BB112" s="124">
        <v>0</v>
      </c>
      <c r="BC112" s="124">
        <v>0</v>
      </c>
      <c r="BD112" s="124">
        <v>0</v>
      </c>
      <c r="BE112" s="124">
        <v>0</v>
      </c>
      <c r="BF112" s="124">
        <v>0</v>
      </c>
      <c r="BG112" s="124">
        <v>0</v>
      </c>
      <c r="BH112" s="124">
        <v>0</v>
      </c>
      <c r="BI112" s="124">
        <v>0</v>
      </c>
      <c r="BJ112" s="124">
        <v>0</v>
      </c>
      <c r="BK112" s="124">
        <v>0</v>
      </c>
      <c r="BL112" s="124">
        <v>0</v>
      </c>
      <c r="BM112" s="124">
        <v>0</v>
      </c>
      <c r="BN112" s="104" t="s">
        <v>86</v>
      </c>
      <c r="BO112" s="124">
        <v>5.5</v>
      </c>
      <c r="BP112" s="104" t="s">
        <v>86</v>
      </c>
      <c r="BQ112" s="104" t="s">
        <v>86</v>
      </c>
    </row>
    <row r="113" spans="3:69" x14ac:dyDescent="0.3">
      <c r="C113" s="124">
        <v>107</v>
      </c>
      <c r="D113" s="124">
        <v>2122</v>
      </c>
      <c r="E113" s="124">
        <v>5.5</v>
      </c>
      <c r="F113" s="124">
        <v>3.2499999999999999E-3</v>
      </c>
      <c r="G113" s="124">
        <v>0</v>
      </c>
      <c r="H113" s="124">
        <v>0</v>
      </c>
      <c r="I113" s="124">
        <v>0</v>
      </c>
      <c r="J113" s="124">
        <v>0</v>
      </c>
      <c r="K113" s="124">
        <v>0</v>
      </c>
      <c r="L113" s="124">
        <v>0</v>
      </c>
      <c r="M113" s="124">
        <v>0</v>
      </c>
      <c r="N113" s="124">
        <v>0</v>
      </c>
      <c r="O113" s="124">
        <v>0</v>
      </c>
      <c r="P113" s="124">
        <v>0</v>
      </c>
      <c r="Q113" s="124">
        <v>0</v>
      </c>
      <c r="R113" s="124">
        <v>0</v>
      </c>
      <c r="S113" s="124">
        <v>0</v>
      </c>
      <c r="T113" s="124">
        <v>0</v>
      </c>
      <c r="U113" s="124">
        <v>0</v>
      </c>
      <c r="V113" s="124">
        <v>0</v>
      </c>
      <c r="W113" s="124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24">
        <v>0</v>
      </c>
      <c r="AH113" s="124">
        <v>0</v>
      </c>
      <c r="AI113" s="124">
        <v>0</v>
      </c>
      <c r="AJ113" s="124">
        <v>0</v>
      </c>
      <c r="AK113" s="124">
        <v>0</v>
      </c>
      <c r="AL113" s="124">
        <v>0</v>
      </c>
      <c r="AM113" s="124">
        <v>0</v>
      </c>
      <c r="AN113" s="124">
        <v>0</v>
      </c>
      <c r="AO113" s="124">
        <v>0</v>
      </c>
      <c r="AP113" s="124">
        <v>0</v>
      </c>
      <c r="AQ113" s="124">
        <v>0</v>
      </c>
      <c r="AR113" s="124">
        <v>0</v>
      </c>
      <c r="AS113" s="124">
        <v>0</v>
      </c>
      <c r="AT113" s="124">
        <v>0</v>
      </c>
      <c r="AU113" s="124">
        <v>0</v>
      </c>
      <c r="AV113" s="124">
        <v>0</v>
      </c>
      <c r="AW113" s="124">
        <v>0</v>
      </c>
      <c r="AX113" s="124">
        <v>0</v>
      </c>
      <c r="AY113" s="124">
        <v>0</v>
      </c>
      <c r="AZ113" s="124">
        <v>0</v>
      </c>
      <c r="BA113" s="124">
        <v>0</v>
      </c>
      <c r="BB113" s="124">
        <v>0</v>
      </c>
      <c r="BC113" s="124">
        <v>0</v>
      </c>
      <c r="BD113" s="124">
        <v>0</v>
      </c>
      <c r="BE113" s="124">
        <v>0</v>
      </c>
      <c r="BF113" s="124">
        <v>0</v>
      </c>
      <c r="BG113" s="124">
        <v>0</v>
      </c>
      <c r="BH113" s="124">
        <v>0</v>
      </c>
      <c r="BI113" s="124">
        <v>0</v>
      </c>
      <c r="BJ113" s="124">
        <v>0</v>
      </c>
      <c r="BK113" s="124">
        <v>0</v>
      </c>
      <c r="BL113" s="124">
        <v>0</v>
      </c>
      <c r="BM113" s="124">
        <v>0</v>
      </c>
      <c r="BN113" s="104" t="s">
        <v>86</v>
      </c>
      <c r="BO113" s="124">
        <v>5.5</v>
      </c>
      <c r="BP113" s="104" t="s">
        <v>86</v>
      </c>
      <c r="BQ113" s="104" t="s">
        <v>86</v>
      </c>
    </row>
    <row r="114" spans="3:69" x14ac:dyDescent="0.3">
      <c r="C114" s="124">
        <v>108</v>
      </c>
      <c r="D114" s="124">
        <v>2123</v>
      </c>
      <c r="E114" s="124">
        <v>5.5</v>
      </c>
      <c r="F114" s="124">
        <v>3.0799999999999998E-3</v>
      </c>
      <c r="G114" s="124">
        <v>0</v>
      </c>
      <c r="H114" s="124">
        <v>0</v>
      </c>
      <c r="I114" s="124">
        <v>0</v>
      </c>
      <c r="J114" s="124">
        <v>0</v>
      </c>
      <c r="K114" s="124">
        <v>0</v>
      </c>
      <c r="L114" s="124">
        <v>0</v>
      </c>
      <c r="M114" s="124">
        <v>0</v>
      </c>
      <c r="N114" s="124">
        <v>0</v>
      </c>
      <c r="O114" s="124">
        <v>0</v>
      </c>
      <c r="P114" s="124">
        <v>0</v>
      </c>
      <c r="Q114" s="124">
        <v>0</v>
      </c>
      <c r="R114" s="124">
        <v>0</v>
      </c>
      <c r="S114" s="124">
        <v>0</v>
      </c>
      <c r="T114" s="124">
        <v>0</v>
      </c>
      <c r="U114" s="124">
        <v>0</v>
      </c>
      <c r="V114" s="124">
        <v>0</v>
      </c>
      <c r="W114" s="124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24">
        <v>0</v>
      </c>
      <c r="AH114" s="124">
        <v>0</v>
      </c>
      <c r="AI114" s="124">
        <v>0</v>
      </c>
      <c r="AJ114" s="124">
        <v>0</v>
      </c>
      <c r="AK114" s="124">
        <v>0</v>
      </c>
      <c r="AL114" s="124">
        <v>0</v>
      </c>
      <c r="AM114" s="124">
        <v>0</v>
      </c>
      <c r="AN114" s="124">
        <v>0</v>
      </c>
      <c r="AO114" s="124">
        <v>0</v>
      </c>
      <c r="AP114" s="124">
        <v>0</v>
      </c>
      <c r="AQ114" s="124">
        <v>0</v>
      </c>
      <c r="AR114" s="124">
        <v>0</v>
      </c>
      <c r="AS114" s="124">
        <v>0</v>
      </c>
      <c r="AT114" s="124">
        <v>0</v>
      </c>
      <c r="AU114" s="124">
        <v>0</v>
      </c>
      <c r="AV114" s="124">
        <v>0</v>
      </c>
      <c r="AW114" s="124">
        <v>0</v>
      </c>
      <c r="AX114" s="124">
        <v>0</v>
      </c>
      <c r="AY114" s="124">
        <v>0</v>
      </c>
      <c r="AZ114" s="124">
        <v>0</v>
      </c>
      <c r="BA114" s="124">
        <v>0</v>
      </c>
      <c r="BB114" s="124">
        <v>0</v>
      </c>
      <c r="BC114" s="124">
        <v>0</v>
      </c>
      <c r="BD114" s="124">
        <v>0</v>
      </c>
      <c r="BE114" s="124">
        <v>0</v>
      </c>
      <c r="BF114" s="124">
        <v>0</v>
      </c>
      <c r="BG114" s="124">
        <v>0</v>
      </c>
      <c r="BH114" s="124">
        <v>0</v>
      </c>
      <c r="BI114" s="124">
        <v>0</v>
      </c>
      <c r="BJ114" s="124">
        <v>0</v>
      </c>
      <c r="BK114" s="124">
        <v>0</v>
      </c>
      <c r="BL114" s="124">
        <v>0</v>
      </c>
      <c r="BM114" s="124">
        <v>0</v>
      </c>
      <c r="BN114" s="104" t="s">
        <v>86</v>
      </c>
      <c r="BO114" s="124">
        <v>5.5</v>
      </c>
      <c r="BP114" s="104" t="s">
        <v>86</v>
      </c>
      <c r="BQ114" s="104" t="s">
        <v>86</v>
      </c>
    </row>
    <row r="115" spans="3:69" x14ac:dyDescent="0.3">
      <c r="C115" s="124">
        <v>109</v>
      </c>
      <c r="D115" s="124">
        <v>2124</v>
      </c>
      <c r="E115" s="124">
        <v>5.5</v>
      </c>
      <c r="F115" s="124">
        <v>2.9199999999999999E-3</v>
      </c>
      <c r="G115" s="124">
        <v>0</v>
      </c>
      <c r="H115" s="124">
        <v>0</v>
      </c>
      <c r="I115" s="124">
        <v>0</v>
      </c>
      <c r="J115" s="124">
        <v>0</v>
      </c>
      <c r="K115" s="124">
        <v>0</v>
      </c>
      <c r="L115" s="124">
        <v>0</v>
      </c>
      <c r="M115" s="124">
        <v>0</v>
      </c>
      <c r="N115" s="124">
        <v>0</v>
      </c>
      <c r="O115" s="124">
        <v>0</v>
      </c>
      <c r="P115" s="124">
        <v>0</v>
      </c>
      <c r="Q115" s="124">
        <v>0</v>
      </c>
      <c r="R115" s="124">
        <v>0</v>
      </c>
      <c r="S115" s="124">
        <v>0</v>
      </c>
      <c r="T115" s="124">
        <v>0</v>
      </c>
      <c r="U115" s="124">
        <v>0</v>
      </c>
      <c r="V115" s="124">
        <v>0</v>
      </c>
      <c r="W115" s="124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24">
        <v>0</v>
      </c>
      <c r="AH115" s="124">
        <v>0</v>
      </c>
      <c r="AI115" s="124">
        <v>0</v>
      </c>
      <c r="AJ115" s="124">
        <v>0</v>
      </c>
      <c r="AK115" s="124">
        <v>0</v>
      </c>
      <c r="AL115" s="124">
        <v>0</v>
      </c>
      <c r="AM115" s="124">
        <v>0</v>
      </c>
      <c r="AN115" s="124">
        <v>0</v>
      </c>
      <c r="AO115" s="124">
        <v>0</v>
      </c>
      <c r="AP115" s="124">
        <v>0</v>
      </c>
      <c r="AQ115" s="124">
        <v>0</v>
      </c>
      <c r="AR115" s="124">
        <v>0</v>
      </c>
      <c r="AS115" s="124">
        <v>0</v>
      </c>
      <c r="AT115" s="124">
        <v>0</v>
      </c>
      <c r="AU115" s="124">
        <v>0</v>
      </c>
      <c r="AV115" s="124">
        <v>0</v>
      </c>
      <c r="AW115" s="124">
        <v>0</v>
      </c>
      <c r="AX115" s="124">
        <v>0</v>
      </c>
      <c r="AY115" s="124">
        <v>0</v>
      </c>
      <c r="AZ115" s="124">
        <v>0</v>
      </c>
      <c r="BA115" s="124">
        <v>0</v>
      </c>
      <c r="BB115" s="124">
        <v>0</v>
      </c>
      <c r="BC115" s="124">
        <v>0</v>
      </c>
      <c r="BD115" s="124">
        <v>0</v>
      </c>
      <c r="BE115" s="124">
        <v>0</v>
      </c>
      <c r="BF115" s="124">
        <v>0</v>
      </c>
      <c r="BG115" s="124">
        <v>0</v>
      </c>
      <c r="BH115" s="124">
        <v>0</v>
      </c>
      <c r="BI115" s="124">
        <v>0</v>
      </c>
      <c r="BJ115" s="124">
        <v>0</v>
      </c>
      <c r="BK115" s="124">
        <v>0</v>
      </c>
      <c r="BL115" s="124">
        <v>0</v>
      </c>
      <c r="BM115" s="124">
        <v>0</v>
      </c>
      <c r="BN115" s="104" t="s">
        <v>86</v>
      </c>
      <c r="BO115" s="124">
        <v>5.5</v>
      </c>
      <c r="BP115" s="104" t="s">
        <v>86</v>
      </c>
      <c r="BQ115" s="104" t="s">
        <v>86</v>
      </c>
    </row>
    <row r="116" spans="3:69" x14ac:dyDescent="0.3">
      <c r="C116" s="124">
        <v>110</v>
      </c>
      <c r="D116" s="124">
        <v>2125</v>
      </c>
      <c r="E116" s="124">
        <v>5.5</v>
      </c>
      <c r="F116" s="124">
        <v>2.7699999999999999E-3</v>
      </c>
      <c r="G116" s="124">
        <v>0</v>
      </c>
      <c r="H116" s="124">
        <v>0</v>
      </c>
      <c r="I116" s="124">
        <v>0</v>
      </c>
      <c r="J116" s="124">
        <v>0</v>
      </c>
      <c r="K116" s="124">
        <v>0</v>
      </c>
      <c r="L116" s="124">
        <v>0</v>
      </c>
      <c r="M116" s="124">
        <v>0</v>
      </c>
      <c r="N116" s="124">
        <v>0</v>
      </c>
      <c r="O116" s="124">
        <v>0</v>
      </c>
      <c r="P116" s="124">
        <v>0</v>
      </c>
      <c r="Q116" s="124">
        <v>0</v>
      </c>
      <c r="R116" s="124">
        <v>0</v>
      </c>
      <c r="S116" s="124">
        <v>0</v>
      </c>
      <c r="T116" s="124">
        <v>0</v>
      </c>
      <c r="U116" s="124">
        <v>0</v>
      </c>
      <c r="V116" s="124">
        <v>0</v>
      </c>
      <c r="W116" s="124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24">
        <v>0</v>
      </c>
      <c r="AH116" s="124">
        <v>0</v>
      </c>
      <c r="AI116" s="124">
        <v>0</v>
      </c>
      <c r="AJ116" s="124">
        <v>0</v>
      </c>
      <c r="AK116" s="124">
        <v>0</v>
      </c>
      <c r="AL116" s="124">
        <v>0</v>
      </c>
      <c r="AM116" s="124">
        <v>0</v>
      </c>
      <c r="AN116" s="124">
        <v>0</v>
      </c>
      <c r="AO116" s="124">
        <v>0</v>
      </c>
      <c r="AP116" s="124">
        <v>0</v>
      </c>
      <c r="AQ116" s="124">
        <v>0</v>
      </c>
      <c r="AR116" s="124">
        <v>0</v>
      </c>
      <c r="AS116" s="124">
        <v>0</v>
      </c>
      <c r="AT116" s="124">
        <v>0</v>
      </c>
      <c r="AU116" s="124">
        <v>0</v>
      </c>
      <c r="AV116" s="124">
        <v>0</v>
      </c>
      <c r="AW116" s="124">
        <v>0</v>
      </c>
      <c r="AX116" s="124">
        <v>0</v>
      </c>
      <c r="AY116" s="124">
        <v>0</v>
      </c>
      <c r="AZ116" s="124">
        <v>0</v>
      </c>
      <c r="BA116" s="124">
        <v>0</v>
      </c>
      <c r="BB116" s="124">
        <v>0</v>
      </c>
      <c r="BC116" s="124">
        <v>0</v>
      </c>
      <c r="BD116" s="124">
        <v>0</v>
      </c>
      <c r="BE116" s="124">
        <v>0</v>
      </c>
      <c r="BF116" s="124">
        <v>0</v>
      </c>
      <c r="BG116" s="124">
        <v>0</v>
      </c>
      <c r="BH116" s="124">
        <v>0</v>
      </c>
      <c r="BI116" s="124">
        <v>0</v>
      </c>
      <c r="BJ116" s="124">
        <v>0</v>
      </c>
      <c r="BK116" s="124">
        <v>0</v>
      </c>
      <c r="BL116" s="124">
        <v>0</v>
      </c>
      <c r="BM116" s="124">
        <v>0</v>
      </c>
      <c r="BN116" s="104" t="s">
        <v>86</v>
      </c>
      <c r="BO116" s="124">
        <v>5.5</v>
      </c>
      <c r="BP116" s="104" t="s">
        <v>86</v>
      </c>
      <c r="BQ116" s="104" t="s">
        <v>86</v>
      </c>
    </row>
    <row r="117" spans="3:69" x14ac:dyDescent="0.3">
      <c r="C117" s="124">
        <v>111</v>
      </c>
      <c r="D117" s="124">
        <v>2126</v>
      </c>
      <c r="E117" s="124">
        <v>5.5</v>
      </c>
      <c r="F117" s="124">
        <v>2.6199999999999999E-3</v>
      </c>
      <c r="G117" s="124">
        <v>0</v>
      </c>
      <c r="H117" s="124">
        <v>0</v>
      </c>
      <c r="I117" s="124">
        <v>0</v>
      </c>
      <c r="J117" s="124">
        <v>0</v>
      </c>
      <c r="K117" s="124">
        <v>0</v>
      </c>
      <c r="L117" s="124">
        <v>0</v>
      </c>
      <c r="M117" s="124">
        <v>0</v>
      </c>
      <c r="N117" s="124">
        <v>0</v>
      </c>
      <c r="O117" s="124">
        <v>0</v>
      </c>
      <c r="P117" s="124">
        <v>0</v>
      </c>
      <c r="Q117" s="124">
        <v>0</v>
      </c>
      <c r="R117" s="124">
        <v>0</v>
      </c>
      <c r="S117" s="124">
        <v>0</v>
      </c>
      <c r="T117" s="124">
        <v>0</v>
      </c>
      <c r="U117" s="124">
        <v>0</v>
      </c>
      <c r="V117" s="124">
        <v>0</v>
      </c>
      <c r="W117" s="124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24">
        <v>0</v>
      </c>
      <c r="AH117" s="124">
        <v>0</v>
      </c>
      <c r="AI117" s="124">
        <v>0</v>
      </c>
      <c r="AJ117" s="124">
        <v>0</v>
      </c>
      <c r="AK117" s="124">
        <v>0</v>
      </c>
      <c r="AL117" s="124">
        <v>0</v>
      </c>
      <c r="AM117" s="124">
        <v>0</v>
      </c>
      <c r="AN117" s="124">
        <v>0</v>
      </c>
      <c r="AO117" s="124">
        <v>0</v>
      </c>
      <c r="AP117" s="124">
        <v>0</v>
      </c>
      <c r="AQ117" s="124">
        <v>0</v>
      </c>
      <c r="AR117" s="124">
        <v>0</v>
      </c>
      <c r="AS117" s="124">
        <v>0</v>
      </c>
      <c r="AT117" s="124">
        <v>0</v>
      </c>
      <c r="AU117" s="124">
        <v>0</v>
      </c>
      <c r="AV117" s="124">
        <v>0</v>
      </c>
      <c r="AW117" s="124">
        <v>0</v>
      </c>
      <c r="AX117" s="124">
        <v>0</v>
      </c>
      <c r="AY117" s="124">
        <v>0</v>
      </c>
      <c r="AZ117" s="124">
        <v>0</v>
      </c>
      <c r="BA117" s="124">
        <v>0</v>
      </c>
      <c r="BB117" s="124">
        <v>0</v>
      </c>
      <c r="BC117" s="124">
        <v>0</v>
      </c>
      <c r="BD117" s="124">
        <v>0</v>
      </c>
      <c r="BE117" s="124">
        <v>0</v>
      </c>
      <c r="BF117" s="124">
        <v>0</v>
      </c>
      <c r="BG117" s="124">
        <v>0</v>
      </c>
      <c r="BH117" s="124">
        <v>0</v>
      </c>
      <c r="BI117" s="124">
        <v>0</v>
      </c>
      <c r="BJ117" s="124">
        <v>0</v>
      </c>
      <c r="BK117" s="124">
        <v>0</v>
      </c>
      <c r="BL117" s="124">
        <v>0</v>
      </c>
      <c r="BM117" s="124">
        <v>0</v>
      </c>
      <c r="BN117" s="104" t="s">
        <v>86</v>
      </c>
      <c r="BO117" s="124">
        <v>5.5</v>
      </c>
      <c r="BP117" s="104" t="s">
        <v>86</v>
      </c>
      <c r="BQ117" s="104" t="s">
        <v>86</v>
      </c>
    </row>
    <row r="118" spans="3:69" x14ac:dyDescent="0.3">
      <c r="C118" s="124">
        <v>112</v>
      </c>
      <c r="D118" s="124">
        <v>2127</v>
      </c>
      <c r="E118" s="124">
        <v>5.5</v>
      </c>
      <c r="F118" s="124">
        <v>2.49E-3</v>
      </c>
      <c r="G118" s="124">
        <v>0</v>
      </c>
      <c r="H118" s="124">
        <v>0</v>
      </c>
      <c r="I118" s="124">
        <v>0</v>
      </c>
      <c r="J118" s="124">
        <v>0</v>
      </c>
      <c r="K118" s="124">
        <v>0</v>
      </c>
      <c r="L118" s="124">
        <v>0</v>
      </c>
      <c r="M118" s="124">
        <v>0</v>
      </c>
      <c r="N118" s="124">
        <v>0</v>
      </c>
      <c r="O118" s="124">
        <v>0</v>
      </c>
      <c r="P118" s="124">
        <v>0</v>
      </c>
      <c r="Q118" s="124">
        <v>0</v>
      </c>
      <c r="R118" s="124">
        <v>0</v>
      </c>
      <c r="S118" s="124">
        <v>0</v>
      </c>
      <c r="T118" s="124">
        <v>0</v>
      </c>
      <c r="U118" s="124">
        <v>0</v>
      </c>
      <c r="V118" s="124">
        <v>0</v>
      </c>
      <c r="W118" s="124">
        <v>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24">
        <v>0</v>
      </c>
      <c r="AH118" s="124">
        <v>0</v>
      </c>
      <c r="AI118" s="124">
        <v>0</v>
      </c>
      <c r="AJ118" s="124">
        <v>0</v>
      </c>
      <c r="AK118" s="124">
        <v>0</v>
      </c>
      <c r="AL118" s="124">
        <v>0</v>
      </c>
      <c r="AM118" s="124">
        <v>0</v>
      </c>
      <c r="AN118" s="124">
        <v>0</v>
      </c>
      <c r="AO118" s="124">
        <v>0</v>
      </c>
      <c r="AP118" s="124">
        <v>0</v>
      </c>
      <c r="AQ118" s="124">
        <v>0</v>
      </c>
      <c r="AR118" s="124">
        <v>0</v>
      </c>
      <c r="AS118" s="124">
        <v>0</v>
      </c>
      <c r="AT118" s="124">
        <v>0</v>
      </c>
      <c r="AU118" s="124">
        <v>0</v>
      </c>
      <c r="AV118" s="124">
        <v>0</v>
      </c>
      <c r="AW118" s="124">
        <v>0</v>
      </c>
      <c r="AX118" s="124">
        <v>0</v>
      </c>
      <c r="AY118" s="124">
        <v>0</v>
      </c>
      <c r="AZ118" s="124">
        <v>0</v>
      </c>
      <c r="BA118" s="124">
        <v>0</v>
      </c>
      <c r="BB118" s="124">
        <v>0</v>
      </c>
      <c r="BC118" s="124">
        <v>0</v>
      </c>
      <c r="BD118" s="124">
        <v>0</v>
      </c>
      <c r="BE118" s="124">
        <v>0</v>
      </c>
      <c r="BF118" s="124">
        <v>0</v>
      </c>
      <c r="BG118" s="124">
        <v>0</v>
      </c>
      <c r="BH118" s="124">
        <v>0</v>
      </c>
      <c r="BI118" s="124">
        <v>0</v>
      </c>
      <c r="BJ118" s="124">
        <v>0</v>
      </c>
      <c r="BK118" s="124">
        <v>0</v>
      </c>
      <c r="BL118" s="124">
        <v>0</v>
      </c>
      <c r="BM118" s="124">
        <v>0</v>
      </c>
      <c r="BN118" s="104" t="s">
        <v>86</v>
      </c>
      <c r="BO118" s="124">
        <v>5.5</v>
      </c>
      <c r="BP118" s="104" t="s">
        <v>86</v>
      </c>
      <c r="BQ118" s="104" t="s">
        <v>86</v>
      </c>
    </row>
    <row r="119" spans="3:69" x14ac:dyDescent="0.3">
      <c r="C119" s="124">
        <v>113</v>
      </c>
      <c r="D119" s="124">
        <v>2128</v>
      </c>
      <c r="E119" s="124">
        <v>5.5</v>
      </c>
      <c r="F119" s="124">
        <v>2.3600000000000001E-3</v>
      </c>
      <c r="G119" s="124">
        <v>0</v>
      </c>
      <c r="H119" s="124">
        <v>0</v>
      </c>
      <c r="I119" s="124">
        <v>0</v>
      </c>
      <c r="J119" s="124">
        <v>0</v>
      </c>
      <c r="K119" s="124">
        <v>0</v>
      </c>
      <c r="L119" s="124">
        <v>0</v>
      </c>
      <c r="M119" s="124">
        <v>0</v>
      </c>
      <c r="N119" s="124">
        <v>0</v>
      </c>
      <c r="O119" s="124">
        <v>0</v>
      </c>
      <c r="P119" s="124">
        <v>0</v>
      </c>
      <c r="Q119" s="124">
        <v>0</v>
      </c>
      <c r="R119" s="124">
        <v>0</v>
      </c>
      <c r="S119" s="124">
        <v>0</v>
      </c>
      <c r="T119" s="124">
        <v>0</v>
      </c>
      <c r="U119" s="124">
        <v>0</v>
      </c>
      <c r="V119" s="124">
        <v>0</v>
      </c>
      <c r="W119" s="124">
        <v>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24">
        <v>0</v>
      </c>
      <c r="AH119" s="124">
        <v>0</v>
      </c>
      <c r="AI119" s="124">
        <v>0</v>
      </c>
      <c r="AJ119" s="124">
        <v>0</v>
      </c>
      <c r="AK119" s="124">
        <v>0</v>
      </c>
      <c r="AL119" s="124">
        <v>0</v>
      </c>
      <c r="AM119" s="124">
        <v>0</v>
      </c>
      <c r="AN119" s="124">
        <v>0</v>
      </c>
      <c r="AO119" s="124">
        <v>0</v>
      </c>
      <c r="AP119" s="124">
        <v>0</v>
      </c>
      <c r="AQ119" s="124">
        <v>0</v>
      </c>
      <c r="AR119" s="124">
        <v>0</v>
      </c>
      <c r="AS119" s="124">
        <v>0</v>
      </c>
      <c r="AT119" s="124">
        <v>0</v>
      </c>
      <c r="AU119" s="124">
        <v>0</v>
      </c>
      <c r="AV119" s="124">
        <v>0</v>
      </c>
      <c r="AW119" s="124">
        <v>0</v>
      </c>
      <c r="AX119" s="124">
        <v>0</v>
      </c>
      <c r="AY119" s="124">
        <v>0</v>
      </c>
      <c r="AZ119" s="124">
        <v>0</v>
      </c>
      <c r="BA119" s="124">
        <v>0</v>
      </c>
      <c r="BB119" s="124">
        <v>0</v>
      </c>
      <c r="BC119" s="124">
        <v>0</v>
      </c>
      <c r="BD119" s="124">
        <v>0</v>
      </c>
      <c r="BE119" s="124">
        <v>0</v>
      </c>
      <c r="BF119" s="124">
        <v>0</v>
      </c>
      <c r="BG119" s="124">
        <v>0</v>
      </c>
      <c r="BH119" s="124">
        <v>0</v>
      </c>
      <c r="BI119" s="124">
        <v>0</v>
      </c>
      <c r="BJ119" s="124">
        <v>0</v>
      </c>
      <c r="BK119" s="124">
        <v>0</v>
      </c>
      <c r="BL119" s="124">
        <v>0</v>
      </c>
      <c r="BM119" s="124">
        <v>0</v>
      </c>
      <c r="BN119" s="104" t="s">
        <v>86</v>
      </c>
      <c r="BO119" s="124">
        <v>5.5</v>
      </c>
      <c r="BP119" s="104" t="s">
        <v>86</v>
      </c>
      <c r="BQ119" s="104" t="s">
        <v>86</v>
      </c>
    </row>
    <row r="120" spans="3:69" x14ac:dyDescent="0.3">
      <c r="C120" s="124">
        <v>114</v>
      </c>
      <c r="D120" s="124">
        <v>2129</v>
      </c>
      <c r="E120" s="124">
        <v>5.5</v>
      </c>
      <c r="F120" s="124">
        <v>2.2300000000000002E-3</v>
      </c>
      <c r="G120" s="124">
        <v>0</v>
      </c>
      <c r="H120" s="124">
        <v>0</v>
      </c>
      <c r="I120" s="124">
        <v>0</v>
      </c>
      <c r="J120" s="124">
        <v>0</v>
      </c>
      <c r="K120" s="124">
        <v>0</v>
      </c>
      <c r="L120" s="124">
        <v>0</v>
      </c>
      <c r="M120" s="124">
        <v>0</v>
      </c>
      <c r="N120" s="124">
        <v>0</v>
      </c>
      <c r="O120" s="124">
        <v>0</v>
      </c>
      <c r="P120" s="124">
        <v>0</v>
      </c>
      <c r="Q120" s="124">
        <v>0</v>
      </c>
      <c r="R120" s="124">
        <v>0</v>
      </c>
      <c r="S120" s="124">
        <v>0</v>
      </c>
      <c r="T120" s="124">
        <v>0</v>
      </c>
      <c r="U120" s="124">
        <v>0</v>
      </c>
      <c r="V120" s="124">
        <v>0</v>
      </c>
      <c r="W120" s="124">
        <v>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24">
        <v>0</v>
      </c>
      <c r="AH120" s="124">
        <v>0</v>
      </c>
      <c r="AI120" s="124">
        <v>0</v>
      </c>
      <c r="AJ120" s="124">
        <v>0</v>
      </c>
      <c r="AK120" s="124">
        <v>0</v>
      </c>
      <c r="AL120" s="124">
        <v>0</v>
      </c>
      <c r="AM120" s="124">
        <v>0</v>
      </c>
      <c r="AN120" s="124">
        <v>0</v>
      </c>
      <c r="AO120" s="124">
        <v>0</v>
      </c>
      <c r="AP120" s="124">
        <v>0</v>
      </c>
      <c r="AQ120" s="124">
        <v>0</v>
      </c>
      <c r="AR120" s="124">
        <v>0</v>
      </c>
      <c r="AS120" s="124">
        <v>0</v>
      </c>
      <c r="AT120" s="124">
        <v>0</v>
      </c>
      <c r="AU120" s="124">
        <v>0</v>
      </c>
      <c r="AV120" s="124">
        <v>0</v>
      </c>
      <c r="AW120" s="124">
        <v>0</v>
      </c>
      <c r="AX120" s="124">
        <v>0</v>
      </c>
      <c r="AY120" s="124">
        <v>0</v>
      </c>
      <c r="AZ120" s="124">
        <v>0</v>
      </c>
      <c r="BA120" s="124">
        <v>0</v>
      </c>
      <c r="BB120" s="124">
        <v>0</v>
      </c>
      <c r="BC120" s="124">
        <v>0</v>
      </c>
      <c r="BD120" s="124">
        <v>0</v>
      </c>
      <c r="BE120" s="124">
        <v>0</v>
      </c>
      <c r="BF120" s="124">
        <v>0</v>
      </c>
      <c r="BG120" s="124">
        <v>0</v>
      </c>
      <c r="BH120" s="124">
        <v>0</v>
      </c>
      <c r="BI120" s="124">
        <v>0</v>
      </c>
      <c r="BJ120" s="124">
        <v>0</v>
      </c>
      <c r="BK120" s="124">
        <v>0</v>
      </c>
      <c r="BL120" s="124">
        <v>0</v>
      </c>
      <c r="BM120" s="124">
        <v>0</v>
      </c>
      <c r="BN120" s="104" t="s">
        <v>86</v>
      </c>
      <c r="BO120" s="124">
        <v>5.5</v>
      </c>
      <c r="BP120" s="104" t="s">
        <v>86</v>
      </c>
      <c r="BQ120" s="104" t="s">
        <v>86</v>
      </c>
    </row>
    <row r="121" spans="3:69" x14ac:dyDescent="0.3">
      <c r="C121" s="124">
        <v>115</v>
      </c>
      <c r="D121" s="124">
        <v>2130</v>
      </c>
      <c r="E121" s="124">
        <v>5.5</v>
      </c>
      <c r="F121" s="124">
        <v>2.1199999999999999E-3</v>
      </c>
      <c r="G121" s="124">
        <v>0</v>
      </c>
      <c r="H121" s="124">
        <v>0</v>
      </c>
      <c r="I121" s="124">
        <v>0</v>
      </c>
      <c r="J121" s="124">
        <v>0</v>
      </c>
      <c r="K121" s="124">
        <v>0</v>
      </c>
      <c r="L121" s="124">
        <v>0</v>
      </c>
      <c r="M121" s="124">
        <v>0</v>
      </c>
      <c r="N121" s="124">
        <v>0</v>
      </c>
      <c r="O121" s="124">
        <v>0</v>
      </c>
      <c r="P121" s="124">
        <v>0</v>
      </c>
      <c r="Q121" s="124">
        <v>0</v>
      </c>
      <c r="R121" s="124">
        <v>0</v>
      </c>
      <c r="S121" s="124">
        <v>0</v>
      </c>
      <c r="T121" s="124">
        <v>0</v>
      </c>
      <c r="U121" s="124">
        <v>0</v>
      </c>
      <c r="V121" s="124">
        <v>0</v>
      </c>
      <c r="W121" s="124">
        <v>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24">
        <v>0</v>
      </c>
      <c r="AH121" s="124">
        <v>0</v>
      </c>
      <c r="AI121" s="124">
        <v>0</v>
      </c>
      <c r="AJ121" s="124">
        <v>0</v>
      </c>
      <c r="AK121" s="124">
        <v>0</v>
      </c>
      <c r="AL121" s="124">
        <v>0</v>
      </c>
      <c r="AM121" s="124">
        <v>0</v>
      </c>
      <c r="AN121" s="124">
        <v>0</v>
      </c>
      <c r="AO121" s="124">
        <v>0</v>
      </c>
      <c r="AP121" s="124">
        <v>0</v>
      </c>
      <c r="AQ121" s="124">
        <v>0</v>
      </c>
      <c r="AR121" s="124">
        <v>0</v>
      </c>
      <c r="AS121" s="124">
        <v>0</v>
      </c>
      <c r="AT121" s="124">
        <v>0</v>
      </c>
      <c r="AU121" s="124">
        <v>0</v>
      </c>
      <c r="AV121" s="124">
        <v>0</v>
      </c>
      <c r="AW121" s="124">
        <v>0</v>
      </c>
      <c r="AX121" s="124">
        <v>0</v>
      </c>
      <c r="AY121" s="124">
        <v>0</v>
      </c>
      <c r="AZ121" s="124">
        <v>0</v>
      </c>
      <c r="BA121" s="124">
        <v>0</v>
      </c>
      <c r="BB121" s="124">
        <v>0</v>
      </c>
      <c r="BC121" s="124">
        <v>0</v>
      </c>
      <c r="BD121" s="124">
        <v>0</v>
      </c>
      <c r="BE121" s="124">
        <v>0</v>
      </c>
      <c r="BF121" s="124">
        <v>0</v>
      </c>
      <c r="BG121" s="124">
        <v>0</v>
      </c>
      <c r="BH121" s="124">
        <v>0</v>
      </c>
      <c r="BI121" s="124">
        <v>0</v>
      </c>
      <c r="BJ121" s="124">
        <v>0</v>
      </c>
      <c r="BK121" s="124">
        <v>0</v>
      </c>
      <c r="BL121" s="124">
        <v>0</v>
      </c>
      <c r="BM121" s="124">
        <v>0</v>
      </c>
      <c r="BN121" s="104" t="s">
        <v>86</v>
      </c>
      <c r="BO121" s="124">
        <v>5.5</v>
      </c>
      <c r="BP121" s="104" t="s">
        <v>86</v>
      </c>
      <c r="BQ121" s="104" t="s">
        <v>86</v>
      </c>
    </row>
    <row r="122" spans="3:69" x14ac:dyDescent="0.3">
      <c r="C122" s="124">
        <v>116</v>
      </c>
      <c r="D122" s="124">
        <v>2131</v>
      </c>
      <c r="E122" s="124">
        <v>5.5</v>
      </c>
      <c r="F122" s="124">
        <v>2.0100000000000001E-3</v>
      </c>
      <c r="G122" s="124">
        <v>0</v>
      </c>
      <c r="H122" s="124">
        <v>0</v>
      </c>
      <c r="I122" s="124">
        <v>0</v>
      </c>
      <c r="J122" s="124">
        <v>0</v>
      </c>
      <c r="K122" s="124">
        <v>0</v>
      </c>
      <c r="L122" s="124">
        <v>0</v>
      </c>
      <c r="M122" s="124">
        <v>0</v>
      </c>
      <c r="N122" s="124">
        <v>0</v>
      </c>
      <c r="O122" s="124">
        <v>0</v>
      </c>
      <c r="P122" s="124">
        <v>0</v>
      </c>
      <c r="Q122" s="124">
        <v>0</v>
      </c>
      <c r="R122" s="124">
        <v>0</v>
      </c>
      <c r="S122" s="124">
        <v>0</v>
      </c>
      <c r="T122" s="124">
        <v>0</v>
      </c>
      <c r="U122" s="124">
        <v>0</v>
      </c>
      <c r="V122" s="124">
        <v>0</v>
      </c>
      <c r="W122" s="124">
        <v>0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24">
        <v>0</v>
      </c>
      <c r="AH122" s="124">
        <v>0</v>
      </c>
      <c r="AI122" s="124">
        <v>0</v>
      </c>
      <c r="AJ122" s="124">
        <v>0</v>
      </c>
      <c r="AK122" s="124">
        <v>0</v>
      </c>
      <c r="AL122" s="124">
        <v>0</v>
      </c>
      <c r="AM122" s="124">
        <v>0</v>
      </c>
      <c r="AN122" s="124">
        <v>0</v>
      </c>
      <c r="AO122" s="124">
        <v>0</v>
      </c>
      <c r="AP122" s="124">
        <v>0</v>
      </c>
      <c r="AQ122" s="124">
        <v>0</v>
      </c>
      <c r="AR122" s="124">
        <v>0</v>
      </c>
      <c r="AS122" s="124">
        <v>0</v>
      </c>
      <c r="AT122" s="124">
        <v>0</v>
      </c>
      <c r="AU122" s="124">
        <v>0</v>
      </c>
      <c r="AV122" s="124">
        <v>0</v>
      </c>
      <c r="AW122" s="124">
        <v>0</v>
      </c>
      <c r="AX122" s="124">
        <v>0</v>
      </c>
      <c r="AY122" s="124">
        <v>0</v>
      </c>
      <c r="AZ122" s="124">
        <v>0</v>
      </c>
      <c r="BA122" s="124">
        <v>0</v>
      </c>
      <c r="BB122" s="124">
        <v>0</v>
      </c>
      <c r="BC122" s="124">
        <v>0</v>
      </c>
      <c r="BD122" s="124">
        <v>0</v>
      </c>
      <c r="BE122" s="124">
        <v>0</v>
      </c>
      <c r="BF122" s="124">
        <v>0</v>
      </c>
      <c r="BG122" s="124">
        <v>0</v>
      </c>
      <c r="BH122" s="124">
        <v>0</v>
      </c>
      <c r="BI122" s="124">
        <v>0</v>
      </c>
      <c r="BJ122" s="124">
        <v>0</v>
      </c>
      <c r="BK122" s="124">
        <v>0</v>
      </c>
      <c r="BL122" s="124">
        <v>0</v>
      </c>
      <c r="BM122" s="124">
        <v>0</v>
      </c>
      <c r="BN122" s="104" t="s">
        <v>86</v>
      </c>
      <c r="BO122" s="124">
        <v>5.5</v>
      </c>
      <c r="BP122" s="104" t="s">
        <v>86</v>
      </c>
      <c r="BQ122" s="104" t="s">
        <v>86</v>
      </c>
    </row>
    <row r="123" spans="3:69" x14ac:dyDescent="0.3">
      <c r="C123" s="124">
        <v>117</v>
      </c>
      <c r="D123" s="124">
        <v>2132</v>
      </c>
      <c r="E123" s="124">
        <v>5.5</v>
      </c>
      <c r="F123" s="124">
        <v>1.9E-3</v>
      </c>
      <c r="G123" s="124">
        <v>0</v>
      </c>
      <c r="H123" s="124">
        <v>0</v>
      </c>
      <c r="I123" s="124">
        <v>0</v>
      </c>
      <c r="J123" s="124">
        <v>0</v>
      </c>
      <c r="K123" s="124">
        <v>0</v>
      </c>
      <c r="L123" s="124">
        <v>0</v>
      </c>
      <c r="M123" s="124">
        <v>0</v>
      </c>
      <c r="N123" s="124">
        <v>0</v>
      </c>
      <c r="O123" s="124">
        <v>0</v>
      </c>
      <c r="P123" s="124">
        <v>0</v>
      </c>
      <c r="Q123" s="124">
        <v>0</v>
      </c>
      <c r="R123" s="124">
        <v>0</v>
      </c>
      <c r="S123" s="124">
        <v>0</v>
      </c>
      <c r="T123" s="124">
        <v>0</v>
      </c>
      <c r="U123" s="124">
        <v>0</v>
      </c>
      <c r="V123" s="124">
        <v>0</v>
      </c>
      <c r="W123" s="124">
        <v>0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24">
        <v>0</v>
      </c>
      <c r="AH123" s="124">
        <v>0</v>
      </c>
      <c r="AI123" s="124">
        <v>0</v>
      </c>
      <c r="AJ123" s="124">
        <v>0</v>
      </c>
      <c r="AK123" s="124">
        <v>0</v>
      </c>
      <c r="AL123" s="124">
        <v>0</v>
      </c>
      <c r="AM123" s="124">
        <v>0</v>
      </c>
      <c r="AN123" s="124">
        <v>0</v>
      </c>
      <c r="AO123" s="124">
        <v>0</v>
      </c>
      <c r="AP123" s="124">
        <v>0</v>
      </c>
      <c r="AQ123" s="124">
        <v>0</v>
      </c>
      <c r="AR123" s="124">
        <v>0</v>
      </c>
      <c r="AS123" s="124">
        <v>0</v>
      </c>
      <c r="AT123" s="124">
        <v>0</v>
      </c>
      <c r="AU123" s="124">
        <v>0</v>
      </c>
      <c r="AV123" s="124">
        <v>0</v>
      </c>
      <c r="AW123" s="124">
        <v>0</v>
      </c>
      <c r="AX123" s="124">
        <v>0</v>
      </c>
      <c r="AY123" s="124">
        <v>0</v>
      </c>
      <c r="AZ123" s="124">
        <v>0</v>
      </c>
      <c r="BA123" s="124">
        <v>0</v>
      </c>
      <c r="BB123" s="124">
        <v>0</v>
      </c>
      <c r="BC123" s="124">
        <v>0</v>
      </c>
      <c r="BD123" s="124">
        <v>0</v>
      </c>
      <c r="BE123" s="124">
        <v>0</v>
      </c>
      <c r="BF123" s="124">
        <v>0</v>
      </c>
      <c r="BG123" s="124">
        <v>0</v>
      </c>
      <c r="BH123" s="124">
        <v>0</v>
      </c>
      <c r="BI123" s="124">
        <v>0</v>
      </c>
      <c r="BJ123" s="124">
        <v>0</v>
      </c>
      <c r="BK123" s="124">
        <v>0</v>
      </c>
      <c r="BL123" s="124">
        <v>0</v>
      </c>
      <c r="BM123" s="124">
        <v>0</v>
      </c>
      <c r="BN123" s="104" t="s">
        <v>86</v>
      </c>
      <c r="BO123" s="124">
        <v>5.5</v>
      </c>
      <c r="BP123" s="104" t="s">
        <v>86</v>
      </c>
      <c r="BQ123" s="104" t="s">
        <v>86</v>
      </c>
    </row>
    <row r="124" spans="3:69" x14ac:dyDescent="0.3">
      <c r="C124" s="124">
        <v>118</v>
      </c>
      <c r="D124" s="124">
        <v>2133</v>
      </c>
      <c r="E124" s="124">
        <v>5.5</v>
      </c>
      <c r="F124" s="124">
        <v>1.8E-3</v>
      </c>
      <c r="G124" s="124">
        <v>0</v>
      </c>
      <c r="H124" s="124">
        <v>0</v>
      </c>
      <c r="I124" s="124">
        <v>0</v>
      </c>
      <c r="J124" s="124">
        <v>0</v>
      </c>
      <c r="K124" s="124">
        <v>0</v>
      </c>
      <c r="L124" s="124">
        <v>0</v>
      </c>
      <c r="M124" s="124">
        <v>0</v>
      </c>
      <c r="N124" s="124">
        <v>0</v>
      </c>
      <c r="O124" s="124">
        <v>0</v>
      </c>
      <c r="P124" s="124">
        <v>0</v>
      </c>
      <c r="Q124" s="124">
        <v>0</v>
      </c>
      <c r="R124" s="124">
        <v>0</v>
      </c>
      <c r="S124" s="124">
        <v>0</v>
      </c>
      <c r="T124" s="124">
        <v>0</v>
      </c>
      <c r="U124" s="124">
        <v>0</v>
      </c>
      <c r="V124" s="124">
        <v>0</v>
      </c>
      <c r="W124" s="124">
        <v>0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24">
        <v>0</v>
      </c>
      <c r="AH124" s="124">
        <v>0</v>
      </c>
      <c r="AI124" s="124">
        <v>0</v>
      </c>
      <c r="AJ124" s="124">
        <v>0</v>
      </c>
      <c r="AK124" s="124">
        <v>0</v>
      </c>
      <c r="AL124" s="124">
        <v>0</v>
      </c>
      <c r="AM124" s="124">
        <v>0</v>
      </c>
      <c r="AN124" s="124">
        <v>0</v>
      </c>
      <c r="AO124" s="124">
        <v>0</v>
      </c>
      <c r="AP124" s="124">
        <v>0</v>
      </c>
      <c r="AQ124" s="124">
        <v>0</v>
      </c>
      <c r="AR124" s="124">
        <v>0</v>
      </c>
      <c r="AS124" s="124">
        <v>0</v>
      </c>
      <c r="AT124" s="124">
        <v>0</v>
      </c>
      <c r="AU124" s="124">
        <v>0</v>
      </c>
      <c r="AV124" s="124">
        <v>0</v>
      </c>
      <c r="AW124" s="124">
        <v>0</v>
      </c>
      <c r="AX124" s="124">
        <v>0</v>
      </c>
      <c r="AY124" s="124">
        <v>0</v>
      </c>
      <c r="AZ124" s="124">
        <v>0</v>
      </c>
      <c r="BA124" s="124">
        <v>0</v>
      </c>
      <c r="BB124" s="124">
        <v>0</v>
      </c>
      <c r="BC124" s="124">
        <v>0</v>
      </c>
      <c r="BD124" s="124">
        <v>0</v>
      </c>
      <c r="BE124" s="124">
        <v>0</v>
      </c>
      <c r="BF124" s="124">
        <v>0</v>
      </c>
      <c r="BG124" s="124">
        <v>0</v>
      </c>
      <c r="BH124" s="124">
        <v>0</v>
      </c>
      <c r="BI124" s="124">
        <v>0</v>
      </c>
      <c r="BJ124" s="124">
        <v>0</v>
      </c>
      <c r="BK124" s="124">
        <v>0</v>
      </c>
      <c r="BL124" s="124">
        <v>0</v>
      </c>
      <c r="BM124" s="124">
        <v>0</v>
      </c>
      <c r="BN124" s="104" t="s">
        <v>86</v>
      </c>
      <c r="BO124" s="124">
        <v>5.5</v>
      </c>
      <c r="BP124" s="104" t="s">
        <v>86</v>
      </c>
      <c r="BQ124" s="104" t="s">
        <v>86</v>
      </c>
    </row>
    <row r="125" spans="3:69" x14ac:dyDescent="0.3">
      <c r="C125" s="124">
        <v>119</v>
      </c>
      <c r="D125" s="124">
        <v>2134</v>
      </c>
      <c r="E125" s="124">
        <v>5.5</v>
      </c>
      <c r="F125" s="124">
        <v>1.7099999999999999E-3</v>
      </c>
      <c r="G125" s="124">
        <v>0</v>
      </c>
      <c r="H125" s="124">
        <v>0</v>
      </c>
      <c r="I125" s="124">
        <v>0</v>
      </c>
      <c r="J125" s="124">
        <v>0</v>
      </c>
      <c r="K125" s="124">
        <v>0</v>
      </c>
      <c r="L125" s="124">
        <v>0</v>
      </c>
      <c r="M125" s="124">
        <v>0</v>
      </c>
      <c r="N125" s="124">
        <v>0</v>
      </c>
      <c r="O125" s="124">
        <v>0</v>
      </c>
      <c r="P125" s="124">
        <v>0</v>
      </c>
      <c r="Q125" s="124">
        <v>0</v>
      </c>
      <c r="R125" s="124">
        <v>0</v>
      </c>
      <c r="S125" s="124">
        <v>0</v>
      </c>
      <c r="T125" s="124">
        <v>0</v>
      </c>
      <c r="U125" s="124">
        <v>0</v>
      </c>
      <c r="V125" s="124">
        <v>0</v>
      </c>
      <c r="W125" s="124">
        <v>0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24">
        <v>0</v>
      </c>
      <c r="AH125" s="124">
        <v>0</v>
      </c>
      <c r="AI125" s="124">
        <v>0</v>
      </c>
      <c r="AJ125" s="124">
        <v>0</v>
      </c>
      <c r="AK125" s="124">
        <v>0</v>
      </c>
      <c r="AL125" s="124">
        <v>0</v>
      </c>
      <c r="AM125" s="124">
        <v>0</v>
      </c>
      <c r="AN125" s="124">
        <v>0</v>
      </c>
      <c r="AO125" s="124">
        <v>0</v>
      </c>
      <c r="AP125" s="124">
        <v>0</v>
      </c>
      <c r="AQ125" s="124">
        <v>0</v>
      </c>
      <c r="AR125" s="124">
        <v>0</v>
      </c>
      <c r="AS125" s="124">
        <v>0</v>
      </c>
      <c r="AT125" s="124">
        <v>0</v>
      </c>
      <c r="AU125" s="124">
        <v>0</v>
      </c>
      <c r="AV125" s="124">
        <v>0</v>
      </c>
      <c r="AW125" s="124">
        <v>0</v>
      </c>
      <c r="AX125" s="124">
        <v>0</v>
      </c>
      <c r="AY125" s="124">
        <v>0</v>
      </c>
      <c r="AZ125" s="124">
        <v>0</v>
      </c>
      <c r="BA125" s="124">
        <v>0</v>
      </c>
      <c r="BB125" s="124">
        <v>0</v>
      </c>
      <c r="BC125" s="124">
        <v>0</v>
      </c>
      <c r="BD125" s="124">
        <v>0</v>
      </c>
      <c r="BE125" s="124">
        <v>0</v>
      </c>
      <c r="BF125" s="124">
        <v>0</v>
      </c>
      <c r="BG125" s="124">
        <v>0</v>
      </c>
      <c r="BH125" s="124">
        <v>0</v>
      </c>
      <c r="BI125" s="124">
        <v>0</v>
      </c>
      <c r="BJ125" s="124">
        <v>0</v>
      </c>
      <c r="BK125" s="124">
        <v>0</v>
      </c>
      <c r="BL125" s="124">
        <v>0</v>
      </c>
      <c r="BM125" s="124">
        <v>0</v>
      </c>
      <c r="BN125" s="104" t="s">
        <v>86</v>
      </c>
      <c r="BO125" s="124">
        <v>5.5</v>
      </c>
      <c r="BP125" s="104" t="s">
        <v>86</v>
      </c>
      <c r="BQ125" s="104" t="s">
        <v>86</v>
      </c>
    </row>
    <row r="126" spans="3:69" x14ac:dyDescent="0.3">
      <c r="C126" s="124">
        <v>120</v>
      </c>
      <c r="D126" s="124">
        <v>2135</v>
      </c>
      <c r="E126" s="124">
        <v>5.5</v>
      </c>
      <c r="F126" s="124">
        <v>1.6199999999999999E-3</v>
      </c>
      <c r="G126" s="124">
        <v>0</v>
      </c>
      <c r="H126" s="124">
        <v>0</v>
      </c>
      <c r="I126" s="124">
        <v>0</v>
      </c>
      <c r="J126" s="124">
        <v>0</v>
      </c>
      <c r="K126" s="124">
        <v>0</v>
      </c>
      <c r="L126" s="124">
        <v>0</v>
      </c>
      <c r="M126" s="124">
        <v>0</v>
      </c>
      <c r="N126" s="124">
        <v>0</v>
      </c>
      <c r="O126" s="124">
        <v>0</v>
      </c>
      <c r="P126" s="124">
        <v>0</v>
      </c>
      <c r="Q126" s="124">
        <v>0</v>
      </c>
      <c r="R126" s="124">
        <v>0</v>
      </c>
      <c r="S126" s="124">
        <v>0</v>
      </c>
      <c r="T126" s="124">
        <v>0</v>
      </c>
      <c r="U126" s="124">
        <v>0</v>
      </c>
      <c r="V126" s="124">
        <v>0</v>
      </c>
      <c r="W126" s="124">
        <v>0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24">
        <v>0</v>
      </c>
      <c r="AH126" s="124">
        <v>0</v>
      </c>
      <c r="AI126" s="124">
        <v>0</v>
      </c>
      <c r="AJ126" s="124">
        <v>0</v>
      </c>
      <c r="AK126" s="124">
        <v>0</v>
      </c>
      <c r="AL126" s="124">
        <v>0</v>
      </c>
      <c r="AM126" s="124">
        <v>0</v>
      </c>
      <c r="AN126" s="124">
        <v>0</v>
      </c>
      <c r="AO126" s="124">
        <v>0</v>
      </c>
      <c r="AP126" s="124">
        <v>0</v>
      </c>
      <c r="AQ126" s="124">
        <v>0</v>
      </c>
      <c r="AR126" s="124">
        <v>0</v>
      </c>
      <c r="AS126" s="124">
        <v>0</v>
      </c>
      <c r="AT126" s="124">
        <v>0</v>
      </c>
      <c r="AU126" s="124">
        <v>0</v>
      </c>
      <c r="AV126" s="124">
        <v>0</v>
      </c>
      <c r="AW126" s="124">
        <v>0</v>
      </c>
      <c r="AX126" s="124">
        <v>0</v>
      </c>
      <c r="AY126" s="124">
        <v>0</v>
      </c>
      <c r="AZ126" s="124">
        <v>0</v>
      </c>
      <c r="BA126" s="124">
        <v>0</v>
      </c>
      <c r="BB126" s="124">
        <v>0</v>
      </c>
      <c r="BC126" s="124">
        <v>0</v>
      </c>
      <c r="BD126" s="124">
        <v>0</v>
      </c>
      <c r="BE126" s="124">
        <v>0</v>
      </c>
      <c r="BF126" s="124">
        <v>0</v>
      </c>
      <c r="BG126" s="124">
        <v>0</v>
      </c>
      <c r="BH126" s="124">
        <v>0</v>
      </c>
      <c r="BI126" s="124">
        <v>0</v>
      </c>
      <c r="BJ126" s="124">
        <v>0</v>
      </c>
      <c r="BK126" s="124">
        <v>0</v>
      </c>
      <c r="BL126" s="124">
        <v>0</v>
      </c>
      <c r="BM126" s="124">
        <v>0</v>
      </c>
      <c r="BN126" s="104" t="s">
        <v>86</v>
      </c>
      <c r="BO126" s="124">
        <v>5.5</v>
      </c>
      <c r="BP126" s="104" t="s">
        <v>86</v>
      </c>
      <c r="BQ126" s="104" t="s">
        <v>86</v>
      </c>
    </row>
    <row r="127" spans="3:69" x14ac:dyDescent="0.3">
      <c r="C127" s="124">
        <v>121</v>
      </c>
      <c r="D127" s="124">
        <v>2136</v>
      </c>
      <c r="E127" s="124">
        <v>5.5</v>
      </c>
      <c r="F127" s="124">
        <v>1.5399999999999999E-3</v>
      </c>
      <c r="G127" s="124">
        <v>0</v>
      </c>
      <c r="H127" s="124">
        <v>0</v>
      </c>
      <c r="I127" s="124">
        <v>0</v>
      </c>
      <c r="J127" s="124">
        <v>0</v>
      </c>
      <c r="K127" s="124">
        <v>0</v>
      </c>
      <c r="L127" s="124">
        <v>0</v>
      </c>
      <c r="M127" s="124">
        <v>0</v>
      </c>
      <c r="N127" s="124">
        <v>0</v>
      </c>
      <c r="O127" s="124">
        <v>0</v>
      </c>
      <c r="P127" s="124">
        <v>0</v>
      </c>
      <c r="Q127" s="124">
        <v>0</v>
      </c>
      <c r="R127" s="124">
        <v>0</v>
      </c>
      <c r="S127" s="124">
        <v>0</v>
      </c>
      <c r="T127" s="124">
        <v>0</v>
      </c>
      <c r="U127" s="124">
        <v>0</v>
      </c>
      <c r="V127" s="124">
        <v>0</v>
      </c>
      <c r="W127" s="124">
        <v>0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24">
        <v>0</v>
      </c>
      <c r="AH127" s="124">
        <v>0</v>
      </c>
      <c r="AI127" s="124">
        <v>0</v>
      </c>
      <c r="AJ127" s="124">
        <v>0</v>
      </c>
      <c r="AK127" s="124">
        <v>0</v>
      </c>
      <c r="AL127" s="124">
        <v>0</v>
      </c>
      <c r="AM127" s="124">
        <v>0</v>
      </c>
      <c r="AN127" s="124">
        <v>0</v>
      </c>
      <c r="AO127" s="124">
        <v>0</v>
      </c>
      <c r="AP127" s="124">
        <v>0</v>
      </c>
      <c r="AQ127" s="124">
        <v>0</v>
      </c>
      <c r="AR127" s="124">
        <v>0</v>
      </c>
      <c r="AS127" s="124">
        <v>0</v>
      </c>
      <c r="AT127" s="124">
        <v>0</v>
      </c>
      <c r="AU127" s="124">
        <v>0</v>
      </c>
      <c r="AV127" s="124">
        <v>0</v>
      </c>
      <c r="AW127" s="124">
        <v>0</v>
      </c>
      <c r="AX127" s="124">
        <v>0</v>
      </c>
      <c r="AY127" s="124">
        <v>0</v>
      </c>
      <c r="AZ127" s="124">
        <v>0</v>
      </c>
      <c r="BA127" s="124">
        <v>0</v>
      </c>
      <c r="BB127" s="124">
        <v>0</v>
      </c>
      <c r="BC127" s="124">
        <v>0</v>
      </c>
      <c r="BD127" s="124">
        <v>0</v>
      </c>
      <c r="BE127" s="124">
        <v>0</v>
      </c>
      <c r="BF127" s="124">
        <v>0</v>
      </c>
      <c r="BG127" s="124">
        <v>0</v>
      </c>
      <c r="BH127" s="124">
        <v>0</v>
      </c>
      <c r="BI127" s="124">
        <v>0</v>
      </c>
      <c r="BJ127" s="124">
        <v>0</v>
      </c>
      <c r="BK127" s="124">
        <v>0</v>
      </c>
      <c r="BL127" s="124">
        <v>0</v>
      </c>
      <c r="BM127" s="124">
        <v>0</v>
      </c>
      <c r="BN127" s="104" t="s">
        <v>86</v>
      </c>
      <c r="BO127" s="124">
        <v>5.5</v>
      </c>
      <c r="BP127" s="104" t="s">
        <v>86</v>
      </c>
      <c r="BQ127" s="104" t="s">
        <v>86</v>
      </c>
    </row>
    <row r="128" spans="3:69" x14ac:dyDescent="0.3">
      <c r="C128" s="124">
        <v>122</v>
      </c>
      <c r="D128" s="124">
        <v>2137</v>
      </c>
      <c r="E128" s="124">
        <v>5.5</v>
      </c>
      <c r="F128" s="124">
        <v>1.4599999999999999E-3</v>
      </c>
      <c r="G128" s="124">
        <v>0</v>
      </c>
      <c r="H128" s="124">
        <v>0</v>
      </c>
      <c r="I128" s="124">
        <v>0</v>
      </c>
      <c r="J128" s="124">
        <v>0</v>
      </c>
      <c r="K128" s="124">
        <v>0</v>
      </c>
      <c r="L128" s="124">
        <v>0</v>
      </c>
      <c r="M128" s="124">
        <v>0</v>
      </c>
      <c r="N128" s="124">
        <v>0</v>
      </c>
      <c r="O128" s="124">
        <v>0</v>
      </c>
      <c r="P128" s="124">
        <v>0</v>
      </c>
      <c r="Q128" s="124">
        <v>0</v>
      </c>
      <c r="R128" s="124">
        <v>0</v>
      </c>
      <c r="S128" s="124">
        <v>0</v>
      </c>
      <c r="T128" s="124">
        <v>0</v>
      </c>
      <c r="U128" s="124">
        <v>0</v>
      </c>
      <c r="V128" s="124">
        <v>0</v>
      </c>
      <c r="W128" s="124">
        <v>0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24">
        <v>0</v>
      </c>
      <c r="AH128" s="124">
        <v>0</v>
      </c>
      <c r="AI128" s="124">
        <v>0</v>
      </c>
      <c r="AJ128" s="124">
        <v>0</v>
      </c>
      <c r="AK128" s="124">
        <v>0</v>
      </c>
      <c r="AL128" s="124">
        <v>0</v>
      </c>
      <c r="AM128" s="124">
        <v>0</v>
      </c>
      <c r="AN128" s="124">
        <v>0</v>
      </c>
      <c r="AO128" s="124">
        <v>0</v>
      </c>
      <c r="AP128" s="124">
        <v>0</v>
      </c>
      <c r="AQ128" s="124">
        <v>0</v>
      </c>
      <c r="AR128" s="124">
        <v>0</v>
      </c>
      <c r="AS128" s="124">
        <v>0</v>
      </c>
      <c r="AT128" s="124">
        <v>0</v>
      </c>
      <c r="AU128" s="124">
        <v>0</v>
      </c>
      <c r="AV128" s="124">
        <v>0</v>
      </c>
      <c r="AW128" s="124">
        <v>0</v>
      </c>
      <c r="AX128" s="124">
        <v>0</v>
      </c>
      <c r="AY128" s="124">
        <v>0</v>
      </c>
      <c r="AZ128" s="124">
        <v>0</v>
      </c>
      <c r="BA128" s="124">
        <v>0</v>
      </c>
      <c r="BB128" s="124">
        <v>0</v>
      </c>
      <c r="BC128" s="124">
        <v>0</v>
      </c>
      <c r="BD128" s="124">
        <v>0</v>
      </c>
      <c r="BE128" s="124">
        <v>0</v>
      </c>
      <c r="BF128" s="124">
        <v>0</v>
      </c>
      <c r="BG128" s="124">
        <v>0</v>
      </c>
      <c r="BH128" s="124">
        <v>0</v>
      </c>
      <c r="BI128" s="124">
        <v>0</v>
      </c>
      <c r="BJ128" s="124">
        <v>0</v>
      </c>
      <c r="BK128" s="124">
        <v>0</v>
      </c>
      <c r="BL128" s="124">
        <v>0</v>
      </c>
      <c r="BM128" s="124">
        <v>0</v>
      </c>
      <c r="BN128" s="104" t="s">
        <v>86</v>
      </c>
      <c r="BO128" s="124">
        <v>5.5</v>
      </c>
      <c r="BP128" s="104" t="s">
        <v>86</v>
      </c>
      <c r="BQ128" s="104" t="s">
        <v>86</v>
      </c>
    </row>
    <row r="129" spans="3:69" x14ac:dyDescent="0.3">
      <c r="C129" s="124">
        <v>123</v>
      </c>
      <c r="D129" s="124">
        <v>2138</v>
      </c>
      <c r="E129" s="124">
        <v>5.5</v>
      </c>
      <c r="F129" s="124">
        <v>1.3799999999999999E-3</v>
      </c>
      <c r="G129" s="124">
        <v>0</v>
      </c>
      <c r="H129" s="124">
        <v>0</v>
      </c>
      <c r="I129" s="124">
        <v>0</v>
      </c>
      <c r="J129" s="124">
        <v>0</v>
      </c>
      <c r="K129" s="124">
        <v>0</v>
      </c>
      <c r="L129" s="124">
        <v>0</v>
      </c>
      <c r="M129" s="124">
        <v>0</v>
      </c>
      <c r="N129" s="124">
        <v>0</v>
      </c>
      <c r="O129" s="124">
        <v>0</v>
      </c>
      <c r="P129" s="124">
        <v>0</v>
      </c>
      <c r="Q129" s="124">
        <v>0</v>
      </c>
      <c r="R129" s="124">
        <v>0</v>
      </c>
      <c r="S129" s="124">
        <v>0</v>
      </c>
      <c r="T129" s="124">
        <v>0</v>
      </c>
      <c r="U129" s="124">
        <v>0</v>
      </c>
      <c r="V129" s="124">
        <v>0</v>
      </c>
      <c r="W129" s="124">
        <v>0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24">
        <v>0</v>
      </c>
      <c r="AH129" s="124">
        <v>0</v>
      </c>
      <c r="AI129" s="124">
        <v>0</v>
      </c>
      <c r="AJ129" s="124">
        <v>0</v>
      </c>
      <c r="AK129" s="124">
        <v>0</v>
      </c>
      <c r="AL129" s="124">
        <v>0</v>
      </c>
      <c r="AM129" s="124">
        <v>0</v>
      </c>
      <c r="AN129" s="124">
        <v>0</v>
      </c>
      <c r="AO129" s="124">
        <v>0</v>
      </c>
      <c r="AP129" s="124">
        <v>0</v>
      </c>
      <c r="AQ129" s="124">
        <v>0</v>
      </c>
      <c r="AR129" s="124">
        <v>0</v>
      </c>
      <c r="AS129" s="124">
        <v>0</v>
      </c>
      <c r="AT129" s="124">
        <v>0</v>
      </c>
      <c r="AU129" s="124">
        <v>0</v>
      </c>
      <c r="AV129" s="124">
        <v>0</v>
      </c>
      <c r="AW129" s="124">
        <v>0</v>
      </c>
      <c r="AX129" s="124">
        <v>0</v>
      </c>
      <c r="AY129" s="124">
        <v>0</v>
      </c>
      <c r="AZ129" s="124">
        <v>0</v>
      </c>
      <c r="BA129" s="124">
        <v>0</v>
      </c>
      <c r="BB129" s="124">
        <v>0</v>
      </c>
      <c r="BC129" s="124">
        <v>0</v>
      </c>
      <c r="BD129" s="124">
        <v>0</v>
      </c>
      <c r="BE129" s="124">
        <v>0</v>
      </c>
      <c r="BF129" s="124">
        <v>0</v>
      </c>
      <c r="BG129" s="124">
        <v>0</v>
      </c>
      <c r="BH129" s="124">
        <v>0</v>
      </c>
      <c r="BI129" s="124">
        <v>0</v>
      </c>
      <c r="BJ129" s="124">
        <v>0</v>
      </c>
      <c r="BK129" s="124">
        <v>0</v>
      </c>
      <c r="BL129" s="124">
        <v>0</v>
      </c>
      <c r="BM129" s="124">
        <v>0</v>
      </c>
      <c r="BN129" s="104" t="s">
        <v>86</v>
      </c>
      <c r="BO129" s="124">
        <v>5.5</v>
      </c>
      <c r="BP129" s="104" t="s">
        <v>86</v>
      </c>
      <c r="BQ129" s="104" t="s">
        <v>86</v>
      </c>
    </row>
    <row r="130" spans="3:69" x14ac:dyDescent="0.3">
      <c r="C130" s="124">
        <v>124</v>
      </c>
      <c r="D130" s="124">
        <v>2139</v>
      </c>
      <c r="E130" s="124">
        <v>5.5</v>
      </c>
      <c r="F130" s="124">
        <v>1.31E-3</v>
      </c>
      <c r="G130" s="124">
        <v>0</v>
      </c>
      <c r="H130" s="124">
        <v>0</v>
      </c>
      <c r="I130" s="124">
        <v>0</v>
      </c>
      <c r="J130" s="124">
        <v>0</v>
      </c>
      <c r="K130" s="124">
        <v>0</v>
      </c>
      <c r="L130" s="124">
        <v>0</v>
      </c>
      <c r="M130" s="124">
        <v>0</v>
      </c>
      <c r="N130" s="124">
        <v>0</v>
      </c>
      <c r="O130" s="124">
        <v>0</v>
      </c>
      <c r="P130" s="124">
        <v>0</v>
      </c>
      <c r="Q130" s="124">
        <v>0</v>
      </c>
      <c r="R130" s="124">
        <v>0</v>
      </c>
      <c r="S130" s="124">
        <v>0</v>
      </c>
      <c r="T130" s="124">
        <v>0</v>
      </c>
      <c r="U130" s="124">
        <v>0</v>
      </c>
      <c r="V130" s="124">
        <v>0</v>
      </c>
      <c r="W130" s="124">
        <v>0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24">
        <v>0</v>
      </c>
      <c r="AH130" s="124">
        <v>0</v>
      </c>
      <c r="AI130" s="124">
        <v>0</v>
      </c>
      <c r="AJ130" s="124">
        <v>0</v>
      </c>
      <c r="AK130" s="124">
        <v>0</v>
      </c>
      <c r="AL130" s="124">
        <v>0</v>
      </c>
      <c r="AM130" s="124">
        <v>0</v>
      </c>
      <c r="AN130" s="124">
        <v>0</v>
      </c>
      <c r="AO130" s="124">
        <v>0</v>
      </c>
      <c r="AP130" s="124">
        <v>0</v>
      </c>
      <c r="AQ130" s="124">
        <v>0</v>
      </c>
      <c r="AR130" s="124">
        <v>0</v>
      </c>
      <c r="AS130" s="124">
        <v>0</v>
      </c>
      <c r="AT130" s="124">
        <v>0</v>
      </c>
      <c r="AU130" s="124">
        <v>0</v>
      </c>
      <c r="AV130" s="124">
        <v>0</v>
      </c>
      <c r="AW130" s="124">
        <v>0</v>
      </c>
      <c r="AX130" s="124">
        <v>0</v>
      </c>
      <c r="AY130" s="124">
        <v>0</v>
      </c>
      <c r="AZ130" s="124">
        <v>0</v>
      </c>
      <c r="BA130" s="124">
        <v>0</v>
      </c>
      <c r="BB130" s="124">
        <v>0</v>
      </c>
      <c r="BC130" s="124">
        <v>0</v>
      </c>
      <c r="BD130" s="124">
        <v>0</v>
      </c>
      <c r="BE130" s="124">
        <v>0</v>
      </c>
      <c r="BF130" s="124">
        <v>0</v>
      </c>
      <c r="BG130" s="124">
        <v>0</v>
      </c>
      <c r="BH130" s="124">
        <v>0</v>
      </c>
      <c r="BI130" s="124">
        <v>0</v>
      </c>
      <c r="BJ130" s="124">
        <v>0</v>
      </c>
      <c r="BK130" s="124">
        <v>0</v>
      </c>
      <c r="BL130" s="124">
        <v>0</v>
      </c>
      <c r="BM130" s="124">
        <v>0</v>
      </c>
      <c r="BN130" s="104" t="s">
        <v>86</v>
      </c>
      <c r="BO130" s="124">
        <v>5.5</v>
      </c>
      <c r="BP130" s="104" t="s">
        <v>86</v>
      </c>
      <c r="BQ130" s="104" t="s">
        <v>86</v>
      </c>
    </row>
    <row r="131" spans="3:69" x14ac:dyDescent="0.3">
      <c r="C131" s="124">
        <v>125</v>
      </c>
      <c r="D131" s="124">
        <v>2140</v>
      </c>
      <c r="E131" s="124">
        <v>5.5</v>
      </c>
      <c r="F131" s="124">
        <v>1.24E-3</v>
      </c>
      <c r="G131" s="124">
        <v>0</v>
      </c>
      <c r="H131" s="124">
        <v>0</v>
      </c>
      <c r="I131" s="124">
        <v>0</v>
      </c>
      <c r="J131" s="124">
        <v>0</v>
      </c>
      <c r="K131" s="124">
        <v>0</v>
      </c>
      <c r="L131" s="124">
        <v>0</v>
      </c>
      <c r="M131" s="124">
        <v>0</v>
      </c>
      <c r="N131" s="124">
        <v>0</v>
      </c>
      <c r="O131" s="124">
        <v>0</v>
      </c>
      <c r="P131" s="124">
        <v>0</v>
      </c>
      <c r="Q131" s="124">
        <v>0</v>
      </c>
      <c r="R131" s="124">
        <v>0</v>
      </c>
      <c r="S131" s="124">
        <v>0</v>
      </c>
      <c r="T131" s="124">
        <v>0</v>
      </c>
      <c r="U131" s="124">
        <v>0</v>
      </c>
      <c r="V131" s="124">
        <v>0</v>
      </c>
      <c r="W131" s="124">
        <v>0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24">
        <v>0</v>
      </c>
      <c r="AH131" s="124">
        <v>0</v>
      </c>
      <c r="AI131" s="124">
        <v>0</v>
      </c>
      <c r="AJ131" s="124">
        <v>0</v>
      </c>
      <c r="AK131" s="124">
        <v>0</v>
      </c>
      <c r="AL131" s="124">
        <v>0</v>
      </c>
      <c r="AM131" s="124">
        <v>0</v>
      </c>
      <c r="AN131" s="124">
        <v>0</v>
      </c>
      <c r="AO131" s="124">
        <v>0</v>
      </c>
      <c r="AP131" s="124">
        <v>0</v>
      </c>
      <c r="AQ131" s="124">
        <v>0</v>
      </c>
      <c r="AR131" s="124">
        <v>0</v>
      </c>
      <c r="AS131" s="124">
        <v>0</v>
      </c>
      <c r="AT131" s="124">
        <v>0</v>
      </c>
      <c r="AU131" s="124">
        <v>0</v>
      </c>
      <c r="AV131" s="124">
        <v>0</v>
      </c>
      <c r="AW131" s="124">
        <v>0</v>
      </c>
      <c r="AX131" s="124">
        <v>0</v>
      </c>
      <c r="AY131" s="124">
        <v>0</v>
      </c>
      <c r="AZ131" s="124">
        <v>0</v>
      </c>
      <c r="BA131" s="124">
        <v>0</v>
      </c>
      <c r="BB131" s="124">
        <v>0</v>
      </c>
      <c r="BC131" s="124">
        <v>0</v>
      </c>
      <c r="BD131" s="124">
        <v>0</v>
      </c>
      <c r="BE131" s="124">
        <v>0</v>
      </c>
      <c r="BF131" s="124">
        <v>0</v>
      </c>
      <c r="BG131" s="124">
        <v>0</v>
      </c>
      <c r="BH131" s="124">
        <v>0</v>
      </c>
      <c r="BI131" s="124">
        <v>0</v>
      </c>
      <c r="BJ131" s="124">
        <v>0</v>
      </c>
      <c r="BK131" s="124">
        <v>0</v>
      </c>
      <c r="BL131" s="124">
        <v>0</v>
      </c>
      <c r="BM131" s="124">
        <v>0</v>
      </c>
      <c r="BN131" s="104" t="s">
        <v>86</v>
      </c>
      <c r="BO131" s="124">
        <v>5.5</v>
      </c>
      <c r="BP131" s="104" t="s">
        <v>86</v>
      </c>
      <c r="BQ131" s="104" t="s">
        <v>86</v>
      </c>
    </row>
    <row r="132" spans="3:69" x14ac:dyDescent="0.3">
      <c r="C132" s="124">
        <v>126</v>
      </c>
      <c r="D132" s="124">
        <v>2141</v>
      </c>
      <c r="E132" s="124">
        <v>5.5</v>
      </c>
      <c r="F132" s="124">
        <v>1.1800000000000001E-3</v>
      </c>
      <c r="G132" s="124">
        <v>0</v>
      </c>
      <c r="H132" s="124">
        <v>0</v>
      </c>
      <c r="I132" s="124">
        <v>0</v>
      </c>
      <c r="J132" s="124">
        <v>0</v>
      </c>
      <c r="K132" s="124">
        <v>0</v>
      </c>
      <c r="L132" s="124">
        <v>0</v>
      </c>
      <c r="M132" s="124">
        <v>0</v>
      </c>
      <c r="N132" s="124">
        <v>0</v>
      </c>
      <c r="O132" s="124">
        <v>0</v>
      </c>
      <c r="P132" s="124">
        <v>0</v>
      </c>
      <c r="Q132" s="124">
        <v>0</v>
      </c>
      <c r="R132" s="124">
        <v>0</v>
      </c>
      <c r="S132" s="124">
        <v>0</v>
      </c>
      <c r="T132" s="124">
        <v>0</v>
      </c>
      <c r="U132" s="124">
        <v>0</v>
      </c>
      <c r="V132" s="124">
        <v>0</v>
      </c>
      <c r="W132" s="124">
        <v>0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24">
        <v>0</v>
      </c>
      <c r="AH132" s="124">
        <v>0</v>
      </c>
      <c r="AI132" s="124">
        <v>0</v>
      </c>
      <c r="AJ132" s="124">
        <v>0</v>
      </c>
      <c r="AK132" s="124">
        <v>0</v>
      </c>
      <c r="AL132" s="124">
        <v>0</v>
      </c>
      <c r="AM132" s="124">
        <v>0</v>
      </c>
      <c r="AN132" s="124">
        <v>0</v>
      </c>
      <c r="AO132" s="124">
        <v>0</v>
      </c>
      <c r="AP132" s="124">
        <v>0</v>
      </c>
      <c r="AQ132" s="124">
        <v>0</v>
      </c>
      <c r="AR132" s="124">
        <v>0</v>
      </c>
      <c r="AS132" s="124">
        <v>0</v>
      </c>
      <c r="AT132" s="124">
        <v>0</v>
      </c>
      <c r="AU132" s="124">
        <v>0</v>
      </c>
      <c r="AV132" s="124">
        <v>0</v>
      </c>
      <c r="AW132" s="124">
        <v>0</v>
      </c>
      <c r="AX132" s="124">
        <v>0</v>
      </c>
      <c r="AY132" s="124">
        <v>0</v>
      </c>
      <c r="AZ132" s="124">
        <v>0</v>
      </c>
      <c r="BA132" s="124">
        <v>0</v>
      </c>
      <c r="BB132" s="124">
        <v>0</v>
      </c>
      <c r="BC132" s="124">
        <v>0</v>
      </c>
      <c r="BD132" s="124">
        <v>0</v>
      </c>
      <c r="BE132" s="124">
        <v>0</v>
      </c>
      <c r="BF132" s="124">
        <v>0</v>
      </c>
      <c r="BG132" s="124">
        <v>0</v>
      </c>
      <c r="BH132" s="124">
        <v>0</v>
      </c>
      <c r="BI132" s="124">
        <v>0</v>
      </c>
      <c r="BJ132" s="124">
        <v>0</v>
      </c>
      <c r="BK132" s="124">
        <v>0</v>
      </c>
      <c r="BL132" s="124">
        <v>0</v>
      </c>
      <c r="BM132" s="124">
        <v>0</v>
      </c>
      <c r="BN132" s="104" t="s">
        <v>86</v>
      </c>
      <c r="BO132" s="124">
        <v>5.5</v>
      </c>
      <c r="BP132" s="104" t="s">
        <v>86</v>
      </c>
      <c r="BQ132" s="104" t="s">
        <v>86</v>
      </c>
    </row>
    <row r="133" spans="3:69" x14ac:dyDescent="0.3">
      <c r="C133" s="124">
        <v>127</v>
      </c>
      <c r="D133" s="124">
        <v>2142</v>
      </c>
      <c r="E133" s="124">
        <v>5.5</v>
      </c>
      <c r="F133" s="124">
        <v>1.1100000000000001E-3</v>
      </c>
      <c r="G133" s="124">
        <v>0</v>
      </c>
      <c r="H133" s="124">
        <v>0</v>
      </c>
      <c r="I133" s="124">
        <v>0</v>
      </c>
      <c r="J133" s="124">
        <v>0</v>
      </c>
      <c r="K133" s="124">
        <v>0</v>
      </c>
      <c r="L133" s="124">
        <v>0</v>
      </c>
      <c r="M133" s="124">
        <v>0</v>
      </c>
      <c r="N133" s="124">
        <v>0</v>
      </c>
      <c r="O133" s="124">
        <v>0</v>
      </c>
      <c r="P133" s="124">
        <v>0</v>
      </c>
      <c r="Q133" s="124">
        <v>0</v>
      </c>
      <c r="R133" s="124">
        <v>0</v>
      </c>
      <c r="S133" s="124">
        <v>0</v>
      </c>
      <c r="T133" s="124">
        <v>0</v>
      </c>
      <c r="U133" s="124">
        <v>0</v>
      </c>
      <c r="V133" s="124">
        <v>0</v>
      </c>
      <c r="W133" s="124">
        <v>0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24">
        <v>0</v>
      </c>
      <c r="AH133" s="124">
        <v>0</v>
      </c>
      <c r="AI133" s="124">
        <v>0</v>
      </c>
      <c r="AJ133" s="124">
        <v>0</v>
      </c>
      <c r="AK133" s="124">
        <v>0</v>
      </c>
      <c r="AL133" s="124">
        <v>0</v>
      </c>
      <c r="AM133" s="124">
        <v>0</v>
      </c>
      <c r="AN133" s="124">
        <v>0</v>
      </c>
      <c r="AO133" s="124">
        <v>0</v>
      </c>
      <c r="AP133" s="124">
        <v>0</v>
      </c>
      <c r="AQ133" s="124">
        <v>0</v>
      </c>
      <c r="AR133" s="124">
        <v>0</v>
      </c>
      <c r="AS133" s="124">
        <v>0</v>
      </c>
      <c r="AT133" s="124">
        <v>0</v>
      </c>
      <c r="AU133" s="124">
        <v>0</v>
      </c>
      <c r="AV133" s="124">
        <v>0</v>
      </c>
      <c r="AW133" s="124">
        <v>0</v>
      </c>
      <c r="AX133" s="124">
        <v>0</v>
      </c>
      <c r="AY133" s="124">
        <v>0</v>
      </c>
      <c r="AZ133" s="124">
        <v>0</v>
      </c>
      <c r="BA133" s="124">
        <v>0</v>
      </c>
      <c r="BB133" s="124">
        <v>0</v>
      </c>
      <c r="BC133" s="124">
        <v>0</v>
      </c>
      <c r="BD133" s="124">
        <v>0</v>
      </c>
      <c r="BE133" s="124">
        <v>0</v>
      </c>
      <c r="BF133" s="124">
        <v>0</v>
      </c>
      <c r="BG133" s="124">
        <v>0</v>
      </c>
      <c r="BH133" s="124">
        <v>0</v>
      </c>
      <c r="BI133" s="124">
        <v>0</v>
      </c>
      <c r="BJ133" s="124">
        <v>0</v>
      </c>
      <c r="BK133" s="124">
        <v>0</v>
      </c>
      <c r="BL133" s="124">
        <v>0</v>
      </c>
      <c r="BM133" s="124">
        <v>0</v>
      </c>
      <c r="BN133" s="104" t="s">
        <v>86</v>
      </c>
      <c r="BO133" s="124">
        <v>5.5</v>
      </c>
      <c r="BP133" s="104" t="s">
        <v>86</v>
      </c>
      <c r="BQ133" s="104" t="s">
        <v>86</v>
      </c>
    </row>
    <row r="134" spans="3:69" x14ac:dyDescent="0.3">
      <c r="C134" s="124">
        <v>128</v>
      </c>
      <c r="D134" s="124">
        <v>2143</v>
      </c>
      <c r="E134" s="124">
        <v>5.5</v>
      </c>
      <c r="F134" s="124">
        <v>1.06E-3</v>
      </c>
      <c r="G134" s="124">
        <v>0</v>
      </c>
      <c r="H134" s="124">
        <v>0</v>
      </c>
      <c r="I134" s="124">
        <v>0</v>
      </c>
      <c r="J134" s="124">
        <v>0</v>
      </c>
      <c r="K134" s="124">
        <v>0</v>
      </c>
      <c r="L134" s="124">
        <v>0</v>
      </c>
      <c r="M134" s="124">
        <v>0</v>
      </c>
      <c r="N134" s="124">
        <v>0</v>
      </c>
      <c r="O134" s="124">
        <v>0</v>
      </c>
      <c r="P134" s="124">
        <v>0</v>
      </c>
      <c r="Q134" s="124">
        <v>0</v>
      </c>
      <c r="R134" s="124">
        <v>0</v>
      </c>
      <c r="S134" s="124">
        <v>0</v>
      </c>
      <c r="T134" s="124">
        <v>0</v>
      </c>
      <c r="U134" s="124">
        <v>0</v>
      </c>
      <c r="V134" s="124">
        <v>0</v>
      </c>
      <c r="W134" s="124">
        <v>0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24">
        <v>0</v>
      </c>
      <c r="AH134" s="124">
        <v>0</v>
      </c>
      <c r="AI134" s="124">
        <v>0</v>
      </c>
      <c r="AJ134" s="124">
        <v>0</v>
      </c>
      <c r="AK134" s="124">
        <v>0</v>
      </c>
      <c r="AL134" s="124">
        <v>0</v>
      </c>
      <c r="AM134" s="124">
        <v>0</v>
      </c>
      <c r="AN134" s="124">
        <v>0</v>
      </c>
      <c r="AO134" s="124">
        <v>0</v>
      </c>
      <c r="AP134" s="124">
        <v>0</v>
      </c>
      <c r="AQ134" s="124">
        <v>0</v>
      </c>
      <c r="AR134" s="124">
        <v>0</v>
      </c>
      <c r="AS134" s="124">
        <v>0</v>
      </c>
      <c r="AT134" s="124">
        <v>0</v>
      </c>
      <c r="AU134" s="124">
        <v>0</v>
      </c>
      <c r="AV134" s="124">
        <v>0</v>
      </c>
      <c r="AW134" s="124">
        <v>0</v>
      </c>
      <c r="AX134" s="124">
        <v>0</v>
      </c>
      <c r="AY134" s="124">
        <v>0</v>
      </c>
      <c r="AZ134" s="124">
        <v>0</v>
      </c>
      <c r="BA134" s="124">
        <v>0</v>
      </c>
      <c r="BB134" s="124">
        <v>0</v>
      </c>
      <c r="BC134" s="124">
        <v>0</v>
      </c>
      <c r="BD134" s="124">
        <v>0</v>
      </c>
      <c r="BE134" s="124">
        <v>0</v>
      </c>
      <c r="BF134" s="124">
        <v>0</v>
      </c>
      <c r="BG134" s="124">
        <v>0</v>
      </c>
      <c r="BH134" s="124">
        <v>0</v>
      </c>
      <c r="BI134" s="124">
        <v>0</v>
      </c>
      <c r="BJ134" s="124">
        <v>0</v>
      </c>
      <c r="BK134" s="124">
        <v>0</v>
      </c>
      <c r="BL134" s="124">
        <v>0</v>
      </c>
      <c r="BM134" s="124">
        <v>0</v>
      </c>
      <c r="BN134" s="104" t="s">
        <v>86</v>
      </c>
      <c r="BO134" s="124">
        <v>5.5</v>
      </c>
      <c r="BP134" s="104" t="s">
        <v>86</v>
      </c>
      <c r="BQ134" s="104" t="s">
        <v>86</v>
      </c>
    </row>
    <row r="135" spans="3:69" x14ac:dyDescent="0.3">
      <c r="C135" s="124">
        <v>129</v>
      </c>
      <c r="D135" s="124">
        <v>2144</v>
      </c>
      <c r="E135" s="124">
        <v>5.5</v>
      </c>
      <c r="F135" s="124">
        <v>1E-3</v>
      </c>
      <c r="G135" s="124">
        <v>0</v>
      </c>
      <c r="H135" s="124">
        <v>0</v>
      </c>
      <c r="I135" s="124">
        <v>0</v>
      </c>
      <c r="J135" s="124">
        <v>0</v>
      </c>
      <c r="K135" s="124">
        <v>0</v>
      </c>
      <c r="L135" s="124">
        <v>0</v>
      </c>
      <c r="M135" s="124">
        <v>0</v>
      </c>
      <c r="N135" s="124">
        <v>0</v>
      </c>
      <c r="O135" s="124">
        <v>0</v>
      </c>
      <c r="P135" s="124">
        <v>0</v>
      </c>
      <c r="Q135" s="124">
        <v>0</v>
      </c>
      <c r="R135" s="124">
        <v>0</v>
      </c>
      <c r="S135" s="124">
        <v>0</v>
      </c>
      <c r="T135" s="124">
        <v>0</v>
      </c>
      <c r="U135" s="124">
        <v>0</v>
      </c>
      <c r="V135" s="124">
        <v>0</v>
      </c>
      <c r="W135" s="124">
        <v>0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24">
        <v>0</v>
      </c>
      <c r="AH135" s="124">
        <v>0</v>
      </c>
      <c r="AI135" s="124">
        <v>0</v>
      </c>
      <c r="AJ135" s="124">
        <v>0</v>
      </c>
      <c r="AK135" s="124">
        <v>0</v>
      </c>
      <c r="AL135" s="124">
        <v>0</v>
      </c>
      <c r="AM135" s="124">
        <v>0</v>
      </c>
      <c r="AN135" s="124">
        <v>0</v>
      </c>
      <c r="AO135" s="124">
        <v>0</v>
      </c>
      <c r="AP135" s="124">
        <v>0</v>
      </c>
      <c r="AQ135" s="124">
        <v>0</v>
      </c>
      <c r="AR135" s="124">
        <v>0</v>
      </c>
      <c r="AS135" s="124">
        <v>0</v>
      </c>
      <c r="AT135" s="124">
        <v>0</v>
      </c>
      <c r="AU135" s="124">
        <v>0</v>
      </c>
      <c r="AV135" s="124">
        <v>0</v>
      </c>
      <c r="AW135" s="124">
        <v>0</v>
      </c>
      <c r="AX135" s="124">
        <v>0</v>
      </c>
      <c r="AY135" s="124">
        <v>0</v>
      </c>
      <c r="AZ135" s="124">
        <v>0</v>
      </c>
      <c r="BA135" s="124">
        <v>0</v>
      </c>
      <c r="BB135" s="124">
        <v>0</v>
      </c>
      <c r="BC135" s="124">
        <v>0</v>
      </c>
      <c r="BD135" s="124">
        <v>0</v>
      </c>
      <c r="BE135" s="124">
        <v>0</v>
      </c>
      <c r="BF135" s="124">
        <v>0</v>
      </c>
      <c r="BG135" s="124">
        <v>0</v>
      </c>
      <c r="BH135" s="124">
        <v>0</v>
      </c>
      <c r="BI135" s="124">
        <v>0</v>
      </c>
      <c r="BJ135" s="124">
        <v>0</v>
      </c>
      <c r="BK135" s="124">
        <v>0</v>
      </c>
      <c r="BL135" s="124">
        <v>0</v>
      </c>
      <c r="BM135" s="124">
        <v>0</v>
      </c>
      <c r="BN135" s="104" t="s">
        <v>86</v>
      </c>
      <c r="BO135" s="124">
        <v>5.5</v>
      </c>
      <c r="BP135" s="104" t="s">
        <v>86</v>
      </c>
      <c r="BQ135" s="104" t="s">
        <v>86</v>
      </c>
    </row>
    <row r="136" spans="3:69" x14ac:dyDescent="0.3">
      <c r="C136" s="124">
        <v>130</v>
      </c>
      <c r="D136" s="124">
        <v>2145</v>
      </c>
      <c r="E136" s="124">
        <v>5.5</v>
      </c>
      <c r="F136" s="124">
        <v>9.5E-4</v>
      </c>
      <c r="G136" s="124">
        <v>0</v>
      </c>
      <c r="H136" s="124">
        <v>0</v>
      </c>
      <c r="I136" s="124">
        <v>0</v>
      </c>
      <c r="J136" s="124">
        <v>0</v>
      </c>
      <c r="K136" s="124">
        <v>0</v>
      </c>
      <c r="L136" s="124">
        <v>0</v>
      </c>
      <c r="M136" s="124">
        <v>0</v>
      </c>
      <c r="N136" s="124">
        <v>0</v>
      </c>
      <c r="O136" s="124">
        <v>0</v>
      </c>
      <c r="P136" s="124">
        <v>0</v>
      </c>
      <c r="Q136" s="124">
        <v>0</v>
      </c>
      <c r="R136" s="124">
        <v>0</v>
      </c>
      <c r="S136" s="124">
        <v>0</v>
      </c>
      <c r="T136" s="124">
        <v>0</v>
      </c>
      <c r="U136" s="124">
        <v>0</v>
      </c>
      <c r="V136" s="124">
        <v>0</v>
      </c>
      <c r="W136" s="124">
        <v>0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24">
        <v>0</v>
      </c>
      <c r="AH136" s="124">
        <v>0</v>
      </c>
      <c r="AI136" s="124">
        <v>0</v>
      </c>
      <c r="AJ136" s="124">
        <v>0</v>
      </c>
      <c r="AK136" s="124">
        <v>0</v>
      </c>
      <c r="AL136" s="124">
        <v>0</v>
      </c>
      <c r="AM136" s="124">
        <v>0</v>
      </c>
      <c r="AN136" s="124">
        <v>0</v>
      </c>
      <c r="AO136" s="124">
        <v>0</v>
      </c>
      <c r="AP136" s="124">
        <v>0</v>
      </c>
      <c r="AQ136" s="124">
        <v>0</v>
      </c>
      <c r="AR136" s="124">
        <v>0</v>
      </c>
      <c r="AS136" s="124">
        <v>0</v>
      </c>
      <c r="AT136" s="124">
        <v>0</v>
      </c>
      <c r="AU136" s="124">
        <v>0</v>
      </c>
      <c r="AV136" s="124">
        <v>0</v>
      </c>
      <c r="AW136" s="124">
        <v>0</v>
      </c>
      <c r="AX136" s="124">
        <v>0</v>
      </c>
      <c r="AY136" s="124">
        <v>0</v>
      </c>
      <c r="AZ136" s="124">
        <v>0</v>
      </c>
      <c r="BA136" s="124">
        <v>0</v>
      </c>
      <c r="BB136" s="124">
        <v>0</v>
      </c>
      <c r="BC136" s="124">
        <v>0</v>
      </c>
      <c r="BD136" s="124">
        <v>0</v>
      </c>
      <c r="BE136" s="124">
        <v>0</v>
      </c>
      <c r="BF136" s="124">
        <v>0</v>
      </c>
      <c r="BG136" s="124">
        <v>0</v>
      </c>
      <c r="BH136" s="124">
        <v>0</v>
      </c>
      <c r="BI136" s="124">
        <v>0</v>
      </c>
      <c r="BJ136" s="124">
        <v>0</v>
      </c>
      <c r="BK136" s="124">
        <v>0</v>
      </c>
      <c r="BL136" s="124">
        <v>0</v>
      </c>
      <c r="BM136" s="124">
        <v>0</v>
      </c>
      <c r="BN136" s="104" t="s">
        <v>86</v>
      </c>
      <c r="BO136" s="124">
        <v>5.5</v>
      </c>
      <c r="BP136" s="104" t="s">
        <v>86</v>
      </c>
      <c r="BQ136" s="104" t="s">
        <v>86</v>
      </c>
    </row>
    <row r="137" spans="3:69" x14ac:dyDescent="0.3">
      <c r="C137" s="124">
        <v>131</v>
      </c>
      <c r="D137" s="124">
        <v>2146</v>
      </c>
      <c r="E137" s="124">
        <v>5.5</v>
      </c>
      <c r="F137" s="124">
        <v>8.9999999999999998E-4</v>
      </c>
      <c r="G137" s="124">
        <v>0</v>
      </c>
      <c r="H137" s="124">
        <v>0</v>
      </c>
      <c r="I137" s="124">
        <v>0</v>
      </c>
      <c r="J137" s="124">
        <v>0</v>
      </c>
      <c r="K137" s="124">
        <v>0</v>
      </c>
      <c r="L137" s="124">
        <v>0</v>
      </c>
      <c r="M137" s="124">
        <v>0</v>
      </c>
      <c r="N137" s="124">
        <v>0</v>
      </c>
      <c r="O137" s="124">
        <v>0</v>
      </c>
      <c r="P137" s="124">
        <v>0</v>
      </c>
      <c r="Q137" s="124">
        <v>0</v>
      </c>
      <c r="R137" s="124">
        <v>0</v>
      </c>
      <c r="S137" s="124">
        <v>0</v>
      </c>
      <c r="T137" s="124">
        <v>0</v>
      </c>
      <c r="U137" s="124">
        <v>0</v>
      </c>
      <c r="V137" s="124">
        <v>0</v>
      </c>
      <c r="W137" s="124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24">
        <v>0</v>
      </c>
      <c r="AH137" s="124">
        <v>0</v>
      </c>
      <c r="AI137" s="124">
        <v>0</v>
      </c>
      <c r="AJ137" s="124">
        <v>0</v>
      </c>
      <c r="AK137" s="124">
        <v>0</v>
      </c>
      <c r="AL137" s="124">
        <v>0</v>
      </c>
      <c r="AM137" s="124">
        <v>0</v>
      </c>
      <c r="AN137" s="124">
        <v>0</v>
      </c>
      <c r="AO137" s="124">
        <v>0</v>
      </c>
      <c r="AP137" s="124">
        <v>0</v>
      </c>
      <c r="AQ137" s="124">
        <v>0</v>
      </c>
      <c r="AR137" s="124">
        <v>0</v>
      </c>
      <c r="AS137" s="124">
        <v>0</v>
      </c>
      <c r="AT137" s="124">
        <v>0</v>
      </c>
      <c r="AU137" s="124">
        <v>0</v>
      </c>
      <c r="AV137" s="124">
        <v>0</v>
      </c>
      <c r="AW137" s="124">
        <v>0</v>
      </c>
      <c r="AX137" s="124">
        <v>0</v>
      </c>
      <c r="AY137" s="124">
        <v>0</v>
      </c>
      <c r="AZ137" s="124">
        <v>0</v>
      </c>
      <c r="BA137" s="124">
        <v>0</v>
      </c>
      <c r="BB137" s="124">
        <v>0</v>
      </c>
      <c r="BC137" s="124">
        <v>0</v>
      </c>
      <c r="BD137" s="124">
        <v>0</v>
      </c>
      <c r="BE137" s="124">
        <v>0</v>
      </c>
      <c r="BF137" s="124">
        <v>0</v>
      </c>
      <c r="BG137" s="124">
        <v>0</v>
      </c>
      <c r="BH137" s="124">
        <v>0</v>
      </c>
      <c r="BI137" s="124">
        <v>0</v>
      </c>
      <c r="BJ137" s="124">
        <v>0</v>
      </c>
      <c r="BK137" s="124">
        <v>0</v>
      </c>
      <c r="BL137" s="124">
        <v>0</v>
      </c>
      <c r="BM137" s="124">
        <v>0</v>
      </c>
      <c r="BN137" s="104" t="s">
        <v>86</v>
      </c>
      <c r="BO137" s="124">
        <v>5.5</v>
      </c>
      <c r="BP137" s="104" t="s">
        <v>86</v>
      </c>
      <c r="BQ137" s="104" t="s">
        <v>86</v>
      </c>
    </row>
    <row r="138" spans="3:69" x14ac:dyDescent="0.3">
      <c r="C138" s="124">
        <v>132</v>
      </c>
      <c r="D138" s="124">
        <v>2147</v>
      </c>
      <c r="E138" s="124">
        <v>5.5</v>
      </c>
      <c r="F138" s="124">
        <v>8.4999999999999995E-4</v>
      </c>
      <c r="G138" s="124">
        <v>0</v>
      </c>
      <c r="H138" s="124">
        <v>0</v>
      </c>
      <c r="I138" s="124">
        <v>0</v>
      </c>
      <c r="J138" s="124">
        <v>0</v>
      </c>
      <c r="K138" s="124">
        <v>0</v>
      </c>
      <c r="L138" s="124">
        <v>0</v>
      </c>
      <c r="M138" s="124">
        <v>0</v>
      </c>
      <c r="N138" s="124">
        <v>0</v>
      </c>
      <c r="O138" s="124">
        <v>0</v>
      </c>
      <c r="P138" s="124">
        <v>0</v>
      </c>
      <c r="Q138" s="124">
        <v>0</v>
      </c>
      <c r="R138" s="124">
        <v>0</v>
      </c>
      <c r="S138" s="124">
        <v>0</v>
      </c>
      <c r="T138" s="124">
        <v>0</v>
      </c>
      <c r="U138" s="124">
        <v>0</v>
      </c>
      <c r="V138" s="124">
        <v>0</v>
      </c>
      <c r="W138" s="124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24">
        <v>0</v>
      </c>
      <c r="AH138" s="124">
        <v>0</v>
      </c>
      <c r="AI138" s="124">
        <v>0</v>
      </c>
      <c r="AJ138" s="124">
        <v>0</v>
      </c>
      <c r="AK138" s="124">
        <v>0</v>
      </c>
      <c r="AL138" s="124">
        <v>0</v>
      </c>
      <c r="AM138" s="124">
        <v>0</v>
      </c>
      <c r="AN138" s="124">
        <v>0</v>
      </c>
      <c r="AO138" s="124">
        <v>0</v>
      </c>
      <c r="AP138" s="124">
        <v>0</v>
      </c>
      <c r="AQ138" s="124">
        <v>0</v>
      </c>
      <c r="AR138" s="124">
        <v>0</v>
      </c>
      <c r="AS138" s="124">
        <v>0</v>
      </c>
      <c r="AT138" s="124">
        <v>0</v>
      </c>
      <c r="AU138" s="124">
        <v>0</v>
      </c>
      <c r="AV138" s="124">
        <v>0</v>
      </c>
      <c r="AW138" s="124">
        <v>0</v>
      </c>
      <c r="AX138" s="124">
        <v>0</v>
      </c>
      <c r="AY138" s="124">
        <v>0</v>
      </c>
      <c r="AZ138" s="124">
        <v>0</v>
      </c>
      <c r="BA138" s="124">
        <v>0</v>
      </c>
      <c r="BB138" s="124">
        <v>0</v>
      </c>
      <c r="BC138" s="124">
        <v>0</v>
      </c>
      <c r="BD138" s="124">
        <v>0</v>
      </c>
      <c r="BE138" s="124">
        <v>0</v>
      </c>
      <c r="BF138" s="124">
        <v>0</v>
      </c>
      <c r="BG138" s="124">
        <v>0</v>
      </c>
      <c r="BH138" s="124">
        <v>0</v>
      </c>
      <c r="BI138" s="124">
        <v>0</v>
      </c>
      <c r="BJ138" s="124">
        <v>0</v>
      </c>
      <c r="BK138" s="124">
        <v>0</v>
      </c>
      <c r="BL138" s="124">
        <v>0</v>
      </c>
      <c r="BM138" s="124">
        <v>0</v>
      </c>
      <c r="BN138" s="104" t="s">
        <v>86</v>
      </c>
      <c r="BO138" s="124">
        <v>5.5</v>
      </c>
      <c r="BP138" s="104" t="s">
        <v>86</v>
      </c>
      <c r="BQ138" s="104" t="s">
        <v>86</v>
      </c>
    </row>
    <row r="139" spans="3:69" x14ac:dyDescent="0.3">
      <c r="C139" s="124">
        <v>133</v>
      </c>
      <c r="D139" s="124">
        <v>2148</v>
      </c>
      <c r="E139" s="124">
        <v>5.5</v>
      </c>
      <c r="F139" s="124">
        <v>8.0999999999999996E-4</v>
      </c>
      <c r="G139" s="124">
        <v>0</v>
      </c>
      <c r="H139" s="124">
        <v>0</v>
      </c>
      <c r="I139" s="124">
        <v>0</v>
      </c>
      <c r="J139" s="124">
        <v>0</v>
      </c>
      <c r="K139" s="124">
        <v>0</v>
      </c>
      <c r="L139" s="124">
        <v>0</v>
      </c>
      <c r="M139" s="124">
        <v>0</v>
      </c>
      <c r="N139" s="124">
        <v>0</v>
      </c>
      <c r="O139" s="124">
        <v>0</v>
      </c>
      <c r="P139" s="124">
        <v>0</v>
      </c>
      <c r="Q139" s="124">
        <v>0</v>
      </c>
      <c r="R139" s="124">
        <v>0</v>
      </c>
      <c r="S139" s="124">
        <v>0</v>
      </c>
      <c r="T139" s="124">
        <v>0</v>
      </c>
      <c r="U139" s="124">
        <v>0</v>
      </c>
      <c r="V139" s="124">
        <v>0</v>
      </c>
      <c r="W139" s="124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24">
        <v>0</v>
      </c>
      <c r="AH139" s="124">
        <v>0</v>
      </c>
      <c r="AI139" s="124">
        <v>0</v>
      </c>
      <c r="AJ139" s="124">
        <v>0</v>
      </c>
      <c r="AK139" s="124">
        <v>0</v>
      </c>
      <c r="AL139" s="124">
        <v>0</v>
      </c>
      <c r="AM139" s="124">
        <v>0</v>
      </c>
      <c r="AN139" s="124">
        <v>0</v>
      </c>
      <c r="AO139" s="124">
        <v>0</v>
      </c>
      <c r="AP139" s="124">
        <v>0</v>
      </c>
      <c r="AQ139" s="124">
        <v>0</v>
      </c>
      <c r="AR139" s="124">
        <v>0</v>
      </c>
      <c r="AS139" s="124">
        <v>0</v>
      </c>
      <c r="AT139" s="124">
        <v>0</v>
      </c>
      <c r="AU139" s="124">
        <v>0</v>
      </c>
      <c r="AV139" s="124">
        <v>0</v>
      </c>
      <c r="AW139" s="124">
        <v>0</v>
      </c>
      <c r="AX139" s="124">
        <v>0</v>
      </c>
      <c r="AY139" s="124">
        <v>0</v>
      </c>
      <c r="AZ139" s="124">
        <v>0</v>
      </c>
      <c r="BA139" s="124">
        <v>0</v>
      </c>
      <c r="BB139" s="124">
        <v>0</v>
      </c>
      <c r="BC139" s="124">
        <v>0</v>
      </c>
      <c r="BD139" s="124">
        <v>0</v>
      </c>
      <c r="BE139" s="124">
        <v>0</v>
      </c>
      <c r="BF139" s="124">
        <v>0</v>
      </c>
      <c r="BG139" s="124">
        <v>0</v>
      </c>
      <c r="BH139" s="124">
        <v>0</v>
      </c>
      <c r="BI139" s="124">
        <v>0</v>
      </c>
      <c r="BJ139" s="124">
        <v>0</v>
      </c>
      <c r="BK139" s="124">
        <v>0</v>
      </c>
      <c r="BL139" s="124">
        <v>0</v>
      </c>
      <c r="BM139" s="124">
        <v>0</v>
      </c>
      <c r="BN139" s="104" t="s">
        <v>86</v>
      </c>
      <c r="BO139" s="124">
        <v>5.5</v>
      </c>
      <c r="BP139" s="104" t="s">
        <v>86</v>
      </c>
      <c r="BQ139" s="104" t="s">
        <v>86</v>
      </c>
    </row>
    <row r="140" spans="3:69" x14ac:dyDescent="0.3">
      <c r="C140" s="124">
        <v>134</v>
      </c>
      <c r="D140" s="124">
        <v>2149</v>
      </c>
      <c r="E140" s="124">
        <v>5.5</v>
      </c>
      <c r="F140" s="124">
        <v>7.6999999999999996E-4</v>
      </c>
      <c r="G140" s="124">
        <v>0</v>
      </c>
      <c r="H140" s="124">
        <v>0</v>
      </c>
      <c r="I140" s="124">
        <v>0</v>
      </c>
      <c r="J140" s="124">
        <v>0</v>
      </c>
      <c r="K140" s="124">
        <v>0</v>
      </c>
      <c r="L140" s="124">
        <v>0</v>
      </c>
      <c r="M140" s="124">
        <v>0</v>
      </c>
      <c r="N140" s="124">
        <v>0</v>
      </c>
      <c r="O140" s="124">
        <v>0</v>
      </c>
      <c r="P140" s="124">
        <v>0</v>
      </c>
      <c r="Q140" s="124">
        <v>0</v>
      </c>
      <c r="R140" s="124">
        <v>0</v>
      </c>
      <c r="S140" s="124">
        <v>0</v>
      </c>
      <c r="T140" s="124">
        <v>0</v>
      </c>
      <c r="U140" s="124">
        <v>0</v>
      </c>
      <c r="V140" s="124">
        <v>0</v>
      </c>
      <c r="W140" s="124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24">
        <v>0</v>
      </c>
      <c r="AH140" s="124">
        <v>0</v>
      </c>
      <c r="AI140" s="124">
        <v>0</v>
      </c>
      <c r="AJ140" s="124">
        <v>0</v>
      </c>
      <c r="AK140" s="124">
        <v>0</v>
      </c>
      <c r="AL140" s="124">
        <v>0</v>
      </c>
      <c r="AM140" s="124">
        <v>0</v>
      </c>
      <c r="AN140" s="124">
        <v>0</v>
      </c>
      <c r="AO140" s="124">
        <v>0</v>
      </c>
      <c r="AP140" s="124">
        <v>0</v>
      </c>
      <c r="AQ140" s="124">
        <v>0</v>
      </c>
      <c r="AR140" s="124">
        <v>0</v>
      </c>
      <c r="AS140" s="124">
        <v>0</v>
      </c>
      <c r="AT140" s="124">
        <v>0</v>
      </c>
      <c r="AU140" s="124">
        <v>0</v>
      </c>
      <c r="AV140" s="124">
        <v>0</v>
      </c>
      <c r="AW140" s="124">
        <v>0</v>
      </c>
      <c r="AX140" s="124">
        <v>0</v>
      </c>
      <c r="AY140" s="124">
        <v>0</v>
      </c>
      <c r="AZ140" s="124">
        <v>0</v>
      </c>
      <c r="BA140" s="124">
        <v>0</v>
      </c>
      <c r="BB140" s="124">
        <v>0</v>
      </c>
      <c r="BC140" s="124">
        <v>0</v>
      </c>
      <c r="BD140" s="124">
        <v>0</v>
      </c>
      <c r="BE140" s="124">
        <v>0</v>
      </c>
      <c r="BF140" s="124">
        <v>0</v>
      </c>
      <c r="BG140" s="124">
        <v>0</v>
      </c>
      <c r="BH140" s="124">
        <v>0</v>
      </c>
      <c r="BI140" s="124">
        <v>0</v>
      </c>
      <c r="BJ140" s="124">
        <v>0</v>
      </c>
      <c r="BK140" s="124">
        <v>0</v>
      </c>
      <c r="BL140" s="124">
        <v>0</v>
      </c>
      <c r="BM140" s="124">
        <v>0</v>
      </c>
      <c r="BN140" s="104" t="s">
        <v>86</v>
      </c>
      <c r="BO140" s="124">
        <v>5.5</v>
      </c>
      <c r="BP140" s="104" t="s">
        <v>86</v>
      </c>
      <c r="BQ140" s="104" t="s">
        <v>86</v>
      </c>
    </row>
    <row r="141" spans="3:69" x14ac:dyDescent="0.3">
      <c r="C141" s="124">
        <v>135</v>
      </c>
      <c r="D141" s="124">
        <v>2150</v>
      </c>
      <c r="E141" s="124">
        <v>5.5</v>
      </c>
      <c r="F141" s="124">
        <v>7.2999999999999996E-4</v>
      </c>
      <c r="G141" s="124">
        <v>0</v>
      </c>
      <c r="H141" s="124">
        <v>0</v>
      </c>
      <c r="I141" s="124">
        <v>0</v>
      </c>
      <c r="J141" s="124">
        <v>0</v>
      </c>
      <c r="K141" s="124">
        <v>0</v>
      </c>
      <c r="L141" s="124">
        <v>0</v>
      </c>
      <c r="M141" s="124">
        <v>0</v>
      </c>
      <c r="N141" s="124">
        <v>0</v>
      </c>
      <c r="O141" s="124">
        <v>0</v>
      </c>
      <c r="P141" s="124">
        <v>0</v>
      </c>
      <c r="Q141" s="124">
        <v>0</v>
      </c>
      <c r="R141" s="124">
        <v>0</v>
      </c>
      <c r="S141" s="124">
        <v>0</v>
      </c>
      <c r="T141" s="124">
        <v>0</v>
      </c>
      <c r="U141" s="124">
        <v>0</v>
      </c>
      <c r="V141" s="124">
        <v>0</v>
      </c>
      <c r="W141" s="124">
        <v>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24">
        <v>0</v>
      </c>
      <c r="AH141" s="124">
        <v>0</v>
      </c>
      <c r="AI141" s="124">
        <v>0</v>
      </c>
      <c r="AJ141" s="124">
        <v>0</v>
      </c>
      <c r="AK141" s="124">
        <v>0</v>
      </c>
      <c r="AL141" s="124">
        <v>0</v>
      </c>
      <c r="AM141" s="124">
        <v>0</v>
      </c>
      <c r="AN141" s="124">
        <v>0</v>
      </c>
      <c r="AO141" s="124">
        <v>0</v>
      </c>
      <c r="AP141" s="124">
        <v>0</v>
      </c>
      <c r="AQ141" s="124">
        <v>0</v>
      </c>
      <c r="AR141" s="124">
        <v>0</v>
      </c>
      <c r="AS141" s="124">
        <v>0</v>
      </c>
      <c r="AT141" s="124">
        <v>0</v>
      </c>
      <c r="AU141" s="124">
        <v>0</v>
      </c>
      <c r="AV141" s="124">
        <v>0</v>
      </c>
      <c r="AW141" s="124">
        <v>0</v>
      </c>
      <c r="AX141" s="124">
        <v>0</v>
      </c>
      <c r="AY141" s="124">
        <v>0</v>
      </c>
      <c r="AZ141" s="124">
        <v>0</v>
      </c>
      <c r="BA141" s="124">
        <v>0</v>
      </c>
      <c r="BB141" s="124">
        <v>0</v>
      </c>
      <c r="BC141" s="124">
        <v>0</v>
      </c>
      <c r="BD141" s="124">
        <v>0</v>
      </c>
      <c r="BE141" s="124">
        <v>0</v>
      </c>
      <c r="BF141" s="124">
        <v>0</v>
      </c>
      <c r="BG141" s="124">
        <v>0</v>
      </c>
      <c r="BH141" s="124">
        <v>0</v>
      </c>
      <c r="BI141" s="124">
        <v>0</v>
      </c>
      <c r="BJ141" s="124">
        <v>0</v>
      </c>
      <c r="BK141" s="124">
        <v>0</v>
      </c>
      <c r="BL141" s="124">
        <v>0</v>
      </c>
      <c r="BM141" s="124">
        <v>0</v>
      </c>
      <c r="BN141" s="104" t="s">
        <v>86</v>
      </c>
      <c r="BO141" s="124">
        <v>5.5</v>
      </c>
      <c r="BP141" s="104" t="s">
        <v>86</v>
      </c>
      <c r="BQ141" s="104" t="s">
        <v>86</v>
      </c>
    </row>
    <row r="142" spans="3:69" x14ac:dyDescent="0.3">
      <c r="C142" s="124">
        <v>136</v>
      </c>
      <c r="D142" s="124">
        <v>2151</v>
      </c>
      <c r="E142" s="124">
        <v>5.5</v>
      </c>
      <c r="F142" s="124">
        <v>6.8999999999999997E-4</v>
      </c>
      <c r="G142" s="124">
        <v>0</v>
      </c>
      <c r="H142" s="124">
        <v>0</v>
      </c>
      <c r="I142" s="124">
        <v>0</v>
      </c>
      <c r="J142" s="124">
        <v>0</v>
      </c>
      <c r="K142" s="124">
        <v>0</v>
      </c>
      <c r="L142" s="124">
        <v>0</v>
      </c>
      <c r="M142" s="124">
        <v>0</v>
      </c>
      <c r="N142" s="124">
        <v>0</v>
      </c>
      <c r="O142" s="124">
        <v>0</v>
      </c>
      <c r="P142" s="124">
        <v>0</v>
      </c>
      <c r="Q142" s="124">
        <v>0</v>
      </c>
      <c r="R142" s="124">
        <v>0</v>
      </c>
      <c r="S142" s="124">
        <v>0</v>
      </c>
      <c r="T142" s="124">
        <v>0</v>
      </c>
      <c r="U142" s="124">
        <v>0</v>
      </c>
      <c r="V142" s="124">
        <v>0</v>
      </c>
      <c r="W142" s="124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24">
        <v>0</v>
      </c>
      <c r="AH142" s="124">
        <v>0</v>
      </c>
      <c r="AI142" s="124">
        <v>0</v>
      </c>
      <c r="AJ142" s="124">
        <v>0</v>
      </c>
      <c r="AK142" s="124">
        <v>0</v>
      </c>
      <c r="AL142" s="124">
        <v>0</v>
      </c>
      <c r="AM142" s="124">
        <v>0</v>
      </c>
      <c r="AN142" s="124">
        <v>0</v>
      </c>
      <c r="AO142" s="124">
        <v>0</v>
      </c>
      <c r="AP142" s="124">
        <v>0</v>
      </c>
      <c r="AQ142" s="124">
        <v>0</v>
      </c>
      <c r="AR142" s="124">
        <v>0</v>
      </c>
      <c r="AS142" s="124">
        <v>0</v>
      </c>
      <c r="AT142" s="124">
        <v>0</v>
      </c>
      <c r="AU142" s="124">
        <v>0</v>
      </c>
      <c r="AV142" s="124">
        <v>0</v>
      </c>
      <c r="AW142" s="124">
        <v>0</v>
      </c>
      <c r="AX142" s="124">
        <v>0</v>
      </c>
      <c r="AY142" s="124">
        <v>0</v>
      </c>
      <c r="AZ142" s="124">
        <v>0</v>
      </c>
      <c r="BA142" s="124">
        <v>0</v>
      </c>
      <c r="BB142" s="124">
        <v>0</v>
      </c>
      <c r="BC142" s="124">
        <v>0</v>
      </c>
      <c r="BD142" s="124">
        <v>0</v>
      </c>
      <c r="BE142" s="124">
        <v>0</v>
      </c>
      <c r="BF142" s="124">
        <v>0</v>
      </c>
      <c r="BG142" s="124">
        <v>0</v>
      </c>
      <c r="BH142" s="124">
        <v>0</v>
      </c>
      <c r="BI142" s="124">
        <v>0</v>
      </c>
      <c r="BJ142" s="124">
        <v>0</v>
      </c>
      <c r="BK142" s="124">
        <v>0</v>
      </c>
      <c r="BL142" s="124">
        <v>0</v>
      </c>
      <c r="BM142" s="124">
        <v>0</v>
      </c>
      <c r="BN142" s="104" t="s">
        <v>86</v>
      </c>
      <c r="BO142" s="124">
        <v>5.5</v>
      </c>
      <c r="BP142" s="104" t="s">
        <v>86</v>
      </c>
      <c r="BQ142" s="104" t="s">
        <v>86</v>
      </c>
    </row>
    <row r="143" spans="3:69" x14ac:dyDescent="0.3">
      <c r="C143" s="124">
        <v>137</v>
      </c>
      <c r="D143" s="124">
        <v>2152</v>
      </c>
      <c r="E143" s="124">
        <v>5.5</v>
      </c>
      <c r="F143" s="124">
        <v>6.4999999999999997E-4</v>
      </c>
      <c r="G143" s="124">
        <v>0</v>
      </c>
      <c r="H143" s="124">
        <v>0</v>
      </c>
      <c r="I143" s="124">
        <v>0</v>
      </c>
      <c r="J143" s="124">
        <v>0</v>
      </c>
      <c r="K143" s="124">
        <v>0</v>
      </c>
      <c r="L143" s="124">
        <v>0</v>
      </c>
      <c r="M143" s="124">
        <v>0</v>
      </c>
      <c r="N143" s="124">
        <v>0</v>
      </c>
      <c r="O143" s="124">
        <v>0</v>
      </c>
      <c r="P143" s="124">
        <v>0</v>
      </c>
      <c r="Q143" s="124">
        <v>0</v>
      </c>
      <c r="R143" s="124">
        <v>0</v>
      </c>
      <c r="S143" s="124">
        <v>0</v>
      </c>
      <c r="T143" s="124">
        <v>0</v>
      </c>
      <c r="U143" s="124">
        <v>0</v>
      </c>
      <c r="V143" s="124">
        <v>0</v>
      </c>
      <c r="W143" s="124">
        <v>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24">
        <v>0</v>
      </c>
      <c r="AH143" s="124">
        <v>0</v>
      </c>
      <c r="AI143" s="124">
        <v>0</v>
      </c>
      <c r="AJ143" s="124">
        <v>0</v>
      </c>
      <c r="AK143" s="124">
        <v>0</v>
      </c>
      <c r="AL143" s="124">
        <v>0</v>
      </c>
      <c r="AM143" s="124">
        <v>0</v>
      </c>
      <c r="AN143" s="124">
        <v>0</v>
      </c>
      <c r="AO143" s="124">
        <v>0</v>
      </c>
      <c r="AP143" s="124">
        <v>0</v>
      </c>
      <c r="AQ143" s="124">
        <v>0</v>
      </c>
      <c r="AR143" s="124">
        <v>0</v>
      </c>
      <c r="AS143" s="124">
        <v>0</v>
      </c>
      <c r="AT143" s="124">
        <v>0</v>
      </c>
      <c r="AU143" s="124">
        <v>0</v>
      </c>
      <c r="AV143" s="124">
        <v>0</v>
      </c>
      <c r="AW143" s="124">
        <v>0</v>
      </c>
      <c r="AX143" s="124">
        <v>0</v>
      </c>
      <c r="AY143" s="124">
        <v>0</v>
      </c>
      <c r="AZ143" s="124">
        <v>0</v>
      </c>
      <c r="BA143" s="124">
        <v>0</v>
      </c>
      <c r="BB143" s="124">
        <v>0</v>
      </c>
      <c r="BC143" s="124">
        <v>0</v>
      </c>
      <c r="BD143" s="124">
        <v>0</v>
      </c>
      <c r="BE143" s="124">
        <v>0</v>
      </c>
      <c r="BF143" s="124">
        <v>0</v>
      </c>
      <c r="BG143" s="124">
        <v>0</v>
      </c>
      <c r="BH143" s="124">
        <v>0</v>
      </c>
      <c r="BI143" s="124">
        <v>0</v>
      </c>
      <c r="BJ143" s="124">
        <v>0</v>
      </c>
      <c r="BK143" s="124">
        <v>0</v>
      </c>
      <c r="BL143" s="124">
        <v>0</v>
      </c>
      <c r="BM143" s="124">
        <v>0</v>
      </c>
      <c r="BN143" s="104" t="s">
        <v>86</v>
      </c>
      <c r="BO143" s="124">
        <v>5.5</v>
      </c>
      <c r="BP143" s="104" t="s">
        <v>86</v>
      </c>
      <c r="BQ143" s="104" t="s">
        <v>86</v>
      </c>
    </row>
    <row r="144" spans="3:69" x14ac:dyDescent="0.3">
      <c r="C144" s="124">
        <v>138</v>
      </c>
      <c r="D144" s="124">
        <v>2153</v>
      </c>
      <c r="E144" s="124">
        <v>5.5</v>
      </c>
      <c r="F144" s="124">
        <v>6.2E-4</v>
      </c>
      <c r="G144" s="124">
        <v>0</v>
      </c>
      <c r="H144" s="124">
        <v>0</v>
      </c>
      <c r="I144" s="124">
        <v>0</v>
      </c>
      <c r="J144" s="124">
        <v>0</v>
      </c>
      <c r="K144" s="124">
        <v>0</v>
      </c>
      <c r="L144" s="124">
        <v>0</v>
      </c>
      <c r="M144" s="124">
        <v>0</v>
      </c>
      <c r="N144" s="124">
        <v>0</v>
      </c>
      <c r="O144" s="124">
        <v>0</v>
      </c>
      <c r="P144" s="124">
        <v>0</v>
      </c>
      <c r="Q144" s="124">
        <v>0</v>
      </c>
      <c r="R144" s="124">
        <v>0</v>
      </c>
      <c r="S144" s="124">
        <v>0</v>
      </c>
      <c r="T144" s="124">
        <v>0</v>
      </c>
      <c r="U144" s="124">
        <v>0</v>
      </c>
      <c r="V144" s="124">
        <v>0</v>
      </c>
      <c r="W144" s="124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24">
        <v>0</v>
      </c>
      <c r="AH144" s="124">
        <v>0</v>
      </c>
      <c r="AI144" s="124">
        <v>0</v>
      </c>
      <c r="AJ144" s="124">
        <v>0</v>
      </c>
      <c r="AK144" s="124">
        <v>0</v>
      </c>
      <c r="AL144" s="124">
        <v>0</v>
      </c>
      <c r="AM144" s="124">
        <v>0</v>
      </c>
      <c r="AN144" s="124">
        <v>0</v>
      </c>
      <c r="AO144" s="124">
        <v>0</v>
      </c>
      <c r="AP144" s="124">
        <v>0</v>
      </c>
      <c r="AQ144" s="124">
        <v>0</v>
      </c>
      <c r="AR144" s="124">
        <v>0</v>
      </c>
      <c r="AS144" s="124">
        <v>0</v>
      </c>
      <c r="AT144" s="124">
        <v>0</v>
      </c>
      <c r="AU144" s="124">
        <v>0</v>
      </c>
      <c r="AV144" s="124">
        <v>0</v>
      </c>
      <c r="AW144" s="124">
        <v>0</v>
      </c>
      <c r="AX144" s="124">
        <v>0</v>
      </c>
      <c r="AY144" s="124">
        <v>0</v>
      </c>
      <c r="AZ144" s="124">
        <v>0</v>
      </c>
      <c r="BA144" s="124">
        <v>0</v>
      </c>
      <c r="BB144" s="124">
        <v>0</v>
      </c>
      <c r="BC144" s="124">
        <v>0</v>
      </c>
      <c r="BD144" s="124">
        <v>0</v>
      </c>
      <c r="BE144" s="124">
        <v>0</v>
      </c>
      <c r="BF144" s="124">
        <v>0</v>
      </c>
      <c r="BG144" s="124">
        <v>0</v>
      </c>
      <c r="BH144" s="124">
        <v>0</v>
      </c>
      <c r="BI144" s="124">
        <v>0</v>
      </c>
      <c r="BJ144" s="124">
        <v>0</v>
      </c>
      <c r="BK144" s="124">
        <v>0</v>
      </c>
      <c r="BL144" s="124">
        <v>0</v>
      </c>
      <c r="BM144" s="124">
        <v>0</v>
      </c>
      <c r="BN144" s="104" t="s">
        <v>86</v>
      </c>
      <c r="BO144" s="124">
        <v>5.5</v>
      </c>
      <c r="BP144" s="104" t="s">
        <v>86</v>
      </c>
      <c r="BQ144" s="104" t="s">
        <v>86</v>
      </c>
    </row>
    <row r="145" spans="3:69" x14ac:dyDescent="0.3">
      <c r="C145" s="124">
        <v>139</v>
      </c>
      <c r="D145" s="124">
        <v>2154</v>
      </c>
      <c r="E145" s="124">
        <v>5.5</v>
      </c>
      <c r="F145" s="124">
        <v>5.9000000000000003E-4</v>
      </c>
      <c r="G145" s="124">
        <v>0</v>
      </c>
      <c r="H145" s="124">
        <v>0</v>
      </c>
      <c r="I145" s="124">
        <v>0</v>
      </c>
      <c r="J145" s="124">
        <v>0</v>
      </c>
      <c r="K145" s="124">
        <v>0</v>
      </c>
      <c r="L145" s="124">
        <v>0</v>
      </c>
      <c r="M145" s="124">
        <v>0</v>
      </c>
      <c r="N145" s="124">
        <v>0</v>
      </c>
      <c r="O145" s="124">
        <v>0</v>
      </c>
      <c r="P145" s="124">
        <v>0</v>
      </c>
      <c r="Q145" s="124">
        <v>0</v>
      </c>
      <c r="R145" s="124">
        <v>0</v>
      </c>
      <c r="S145" s="124">
        <v>0</v>
      </c>
      <c r="T145" s="124">
        <v>0</v>
      </c>
      <c r="U145" s="124">
        <v>0</v>
      </c>
      <c r="V145" s="124">
        <v>0</v>
      </c>
      <c r="W145" s="124">
        <v>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24">
        <v>0</v>
      </c>
      <c r="AH145" s="124">
        <v>0</v>
      </c>
      <c r="AI145" s="124">
        <v>0</v>
      </c>
      <c r="AJ145" s="124">
        <v>0</v>
      </c>
      <c r="AK145" s="124">
        <v>0</v>
      </c>
      <c r="AL145" s="124">
        <v>0</v>
      </c>
      <c r="AM145" s="124">
        <v>0</v>
      </c>
      <c r="AN145" s="124">
        <v>0</v>
      </c>
      <c r="AO145" s="124">
        <v>0</v>
      </c>
      <c r="AP145" s="124">
        <v>0</v>
      </c>
      <c r="AQ145" s="124">
        <v>0</v>
      </c>
      <c r="AR145" s="124">
        <v>0</v>
      </c>
      <c r="AS145" s="124">
        <v>0</v>
      </c>
      <c r="AT145" s="124">
        <v>0</v>
      </c>
      <c r="AU145" s="124">
        <v>0</v>
      </c>
      <c r="AV145" s="124">
        <v>0</v>
      </c>
      <c r="AW145" s="124">
        <v>0</v>
      </c>
      <c r="AX145" s="124">
        <v>0</v>
      </c>
      <c r="AY145" s="124">
        <v>0</v>
      </c>
      <c r="AZ145" s="124">
        <v>0</v>
      </c>
      <c r="BA145" s="124">
        <v>0</v>
      </c>
      <c r="BB145" s="124">
        <v>0</v>
      </c>
      <c r="BC145" s="124">
        <v>0</v>
      </c>
      <c r="BD145" s="124">
        <v>0</v>
      </c>
      <c r="BE145" s="124">
        <v>0</v>
      </c>
      <c r="BF145" s="124">
        <v>0</v>
      </c>
      <c r="BG145" s="124">
        <v>0</v>
      </c>
      <c r="BH145" s="124">
        <v>0</v>
      </c>
      <c r="BI145" s="124">
        <v>0</v>
      </c>
      <c r="BJ145" s="124">
        <v>0</v>
      </c>
      <c r="BK145" s="124">
        <v>0</v>
      </c>
      <c r="BL145" s="124">
        <v>0</v>
      </c>
      <c r="BM145" s="124">
        <v>0</v>
      </c>
      <c r="BN145" s="104" t="s">
        <v>86</v>
      </c>
      <c r="BO145" s="124">
        <v>5.5</v>
      </c>
      <c r="BP145" s="104" t="s">
        <v>86</v>
      </c>
      <c r="BQ145" s="104" t="s">
        <v>86</v>
      </c>
    </row>
    <row r="146" spans="3:69" x14ac:dyDescent="0.3">
      <c r="C146" s="124">
        <v>140</v>
      </c>
      <c r="D146" s="124">
        <v>2155</v>
      </c>
      <c r="E146" s="124">
        <v>5.5</v>
      </c>
      <c r="F146" s="124">
        <v>5.5999999999999995E-4</v>
      </c>
      <c r="G146" s="124">
        <v>0</v>
      </c>
      <c r="H146" s="124">
        <v>0</v>
      </c>
      <c r="I146" s="124">
        <v>0</v>
      </c>
      <c r="J146" s="124">
        <v>0</v>
      </c>
      <c r="K146" s="124">
        <v>0</v>
      </c>
      <c r="L146" s="124">
        <v>0</v>
      </c>
      <c r="M146" s="124">
        <v>0</v>
      </c>
      <c r="N146" s="124">
        <v>0</v>
      </c>
      <c r="O146" s="124">
        <v>0</v>
      </c>
      <c r="P146" s="124">
        <v>0</v>
      </c>
      <c r="Q146" s="124">
        <v>0</v>
      </c>
      <c r="R146" s="124">
        <v>0</v>
      </c>
      <c r="S146" s="124">
        <v>0</v>
      </c>
      <c r="T146" s="124">
        <v>0</v>
      </c>
      <c r="U146" s="124">
        <v>0</v>
      </c>
      <c r="V146" s="124">
        <v>0</v>
      </c>
      <c r="W146" s="124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24">
        <v>0</v>
      </c>
      <c r="AH146" s="124">
        <v>0</v>
      </c>
      <c r="AI146" s="124">
        <v>0</v>
      </c>
      <c r="AJ146" s="124">
        <v>0</v>
      </c>
      <c r="AK146" s="124">
        <v>0</v>
      </c>
      <c r="AL146" s="124">
        <v>0</v>
      </c>
      <c r="AM146" s="124">
        <v>0</v>
      </c>
      <c r="AN146" s="124">
        <v>0</v>
      </c>
      <c r="AO146" s="124">
        <v>0</v>
      </c>
      <c r="AP146" s="124">
        <v>0</v>
      </c>
      <c r="AQ146" s="124">
        <v>0</v>
      </c>
      <c r="AR146" s="124">
        <v>0</v>
      </c>
      <c r="AS146" s="124">
        <v>0</v>
      </c>
      <c r="AT146" s="124">
        <v>0</v>
      </c>
      <c r="AU146" s="124">
        <v>0</v>
      </c>
      <c r="AV146" s="124">
        <v>0</v>
      </c>
      <c r="AW146" s="124">
        <v>0</v>
      </c>
      <c r="AX146" s="124">
        <v>0</v>
      </c>
      <c r="AY146" s="124">
        <v>0</v>
      </c>
      <c r="AZ146" s="124">
        <v>0</v>
      </c>
      <c r="BA146" s="124">
        <v>0</v>
      </c>
      <c r="BB146" s="124">
        <v>0</v>
      </c>
      <c r="BC146" s="124">
        <v>0</v>
      </c>
      <c r="BD146" s="124">
        <v>0</v>
      </c>
      <c r="BE146" s="124">
        <v>0</v>
      </c>
      <c r="BF146" s="124">
        <v>0</v>
      </c>
      <c r="BG146" s="124">
        <v>0</v>
      </c>
      <c r="BH146" s="124">
        <v>0</v>
      </c>
      <c r="BI146" s="124">
        <v>0</v>
      </c>
      <c r="BJ146" s="124">
        <v>0</v>
      </c>
      <c r="BK146" s="124">
        <v>0</v>
      </c>
      <c r="BL146" s="124">
        <v>0</v>
      </c>
      <c r="BM146" s="124">
        <v>0</v>
      </c>
      <c r="BN146" s="104" t="s">
        <v>86</v>
      </c>
      <c r="BO146" s="124">
        <v>5.5</v>
      </c>
      <c r="BP146" s="104" t="s">
        <v>86</v>
      </c>
      <c r="BQ146" s="104" t="s">
        <v>86</v>
      </c>
    </row>
    <row r="147" spans="3:69" x14ac:dyDescent="0.3">
      <c r="C147" s="124">
        <v>141</v>
      </c>
      <c r="D147" s="124">
        <v>2156</v>
      </c>
      <c r="E147" s="124">
        <v>5.5</v>
      </c>
      <c r="F147" s="124">
        <v>5.2999999999999998E-4</v>
      </c>
      <c r="G147" s="124">
        <v>0</v>
      </c>
      <c r="H147" s="124">
        <v>0</v>
      </c>
      <c r="I147" s="124">
        <v>0</v>
      </c>
      <c r="J147" s="124">
        <v>0</v>
      </c>
      <c r="K147" s="124">
        <v>0</v>
      </c>
      <c r="L147" s="124">
        <v>0</v>
      </c>
      <c r="M147" s="124">
        <v>0</v>
      </c>
      <c r="N147" s="124">
        <v>0</v>
      </c>
      <c r="O147" s="124">
        <v>0</v>
      </c>
      <c r="P147" s="124">
        <v>0</v>
      </c>
      <c r="Q147" s="124">
        <v>0</v>
      </c>
      <c r="R147" s="124">
        <v>0</v>
      </c>
      <c r="S147" s="124">
        <v>0</v>
      </c>
      <c r="T147" s="124">
        <v>0</v>
      </c>
      <c r="U147" s="124">
        <v>0</v>
      </c>
      <c r="V147" s="124">
        <v>0</v>
      </c>
      <c r="W147" s="124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24">
        <v>0</v>
      </c>
      <c r="AH147" s="124">
        <v>0</v>
      </c>
      <c r="AI147" s="124">
        <v>0</v>
      </c>
      <c r="AJ147" s="124">
        <v>0</v>
      </c>
      <c r="AK147" s="124">
        <v>0</v>
      </c>
      <c r="AL147" s="124">
        <v>0</v>
      </c>
      <c r="AM147" s="124">
        <v>0</v>
      </c>
      <c r="AN147" s="124">
        <v>0</v>
      </c>
      <c r="AO147" s="124">
        <v>0</v>
      </c>
      <c r="AP147" s="124">
        <v>0</v>
      </c>
      <c r="AQ147" s="124">
        <v>0</v>
      </c>
      <c r="AR147" s="124">
        <v>0</v>
      </c>
      <c r="AS147" s="124">
        <v>0</v>
      </c>
      <c r="AT147" s="124">
        <v>0</v>
      </c>
      <c r="AU147" s="124">
        <v>0</v>
      </c>
      <c r="AV147" s="124">
        <v>0</v>
      </c>
      <c r="AW147" s="124">
        <v>0</v>
      </c>
      <c r="AX147" s="124">
        <v>0</v>
      </c>
      <c r="AY147" s="124">
        <v>0</v>
      </c>
      <c r="AZ147" s="124">
        <v>0</v>
      </c>
      <c r="BA147" s="124">
        <v>0</v>
      </c>
      <c r="BB147" s="124">
        <v>0</v>
      </c>
      <c r="BC147" s="124">
        <v>0</v>
      </c>
      <c r="BD147" s="124">
        <v>0</v>
      </c>
      <c r="BE147" s="124">
        <v>0</v>
      </c>
      <c r="BF147" s="124">
        <v>0</v>
      </c>
      <c r="BG147" s="124">
        <v>0</v>
      </c>
      <c r="BH147" s="124">
        <v>0</v>
      </c>
      <c r="BI147" s="124">
        <v>0</v>
      </c>
      <c r="BJ147" s="124">
        <v>0</v>
      </c>
      <c r="BK147" s="124">
        <v>0</v>
      </c>
      <c r="BL147" s="124">
        <v>0</v>
      </c>
      <c r="BM147" s="124">
        <v>0</v>
      </c>
      <c r="BN147" s="104" t="s">
        <v>86</v>
      </c>
      <c r="BO147" s="124">
        <v>5.5</v>
      </c>
      <c r="BP147" s="104" t="s">
        <v>86</v>
      </c>
      <c r="BQ147" s="104" t="s">
        <v>86</v>
      </c>
    </row>
    <row r="148" spans="3:69" x14ac:dyDescent="0.3">
      <c r="C148" s="124">
        <v>142</v>
      </c>
      <c r="D148" s="124">
        <v>2157</v>
      </c>
      <c r="E148" s="124">
        <v>5.5</v>
      </c>
      <c r="F148" s="124">
        <v>5.0000000000000001E-4</v>
      </c>
      <c r="G148" s="124">
        <v>0</v>
      </c>
      <c r="H148" s="124">
        <v>0</v>
      </c>
      <c r="I148" s="124">
        <v>0</v>
      </c>
      <c r="J148" s="124">
        <v>0</v>
      </c>
      <c r="K148" s="124">
        <v>0</v>
      </c>
      <c r="L148" s="124">
        <v>0</v>
      </c>
      <c r="M148" s="124">
        <v>0</v>
      </c>
      <c r="N148" s="124">
        <v>0</v>
      </c>
      <c r="O148" s="124">
        <v>0</v>
      </c>
      <c r="P148" s="124">
        <v>0</v>
      </c>
      <c r="Q148" s="124">
        <v>0</v>
      </c>
      <c r="R148" s="124">
        <v>0</v>
      </c>
      <c r="S148" s="124">
        <v>0</v>
      </c>
      <c r="T148" s="124">
        <v>0</v>
      </c>
      <c r="U148" s="124">
        <v>0</v>
      </c>
      <c r="V148" s="124">
        <v>0</v>
      </c>
      <c r="W148" s="124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24">
        <v>0</v>
      </c>
      <c r="AH148" s="124">
        <v>0</v>
      </c>
      <c r="AI148" s="124">
        <v>0</v>
      </c>
      <c r="AJ148" s="124">
        <v>0</v>
      </c>
      <c r="AK148" s="124">
        <v>0</v>
      </c>
      <c r="AL148" s="124">
        <v>0</v>
      </c>
      <c r="AM148" s="124">
        <v>0</v>
      </c>
      <c r="AN148" s="124">
        <v>0</v>
      </c>
      <c r="AO148" s="124">
        <v>0</v>
      </c>
      <c r="AP148" s="124">
        <v>0</v>
      </c>
      <c r="AQ148" s="124">
        <v>0</v>
      </c>
      <c r="AR148" s="124">
        <v>0</v>
      </c>
      <c r="AS148" s="124">
        <v>0</v>
      </c>
      <c r="AT148" s="124">
        <v>0</v>
      </c>
      <c r="AU148" s="124">
        <v>0</v>
      </c>
      <c r="AV148" s="124">
        <v>0</v>
      </c>
      <c r="AW148" s="124">
        <v>0</v>
      </c>
      <c r="AX148" s="124">
        <v>0</v>
      </c>
      <c r="AY148" s="124">
        <v>0</v>
      </c>
      <c r="AZ148" s="124">
        <v>0</v>
      </c>
      <c r="BA148" s="124">
        <v>0</v>
      </c>
      <c r="BB148" s="124">
        <v>0</v>
      </c>
      <c r="BC148" s="124">
        <v>0</v>
      </c>
      <c r="BD148" s="124">
        <v>0</v>
      </c>
      <c r="BE148" s="124">
        <v>0</v>
      </c>
      <c r="BF148" s="124">
        <v>0</v>
      </c>
      <c r="BG148" s="124">
        <v>0</v>
      </c>
      <c r="BH148" s="124">
        <v>0</v>
      </c>
      <c r="BI148" s="124">
        <v>0</v>
      </c>
      <c r="BJ148" s="124">
        <v>0</v>
      </c>
      <c r="BK148" s="124">
        <v>0</v>
      </c>
      <c r="BL148" s="124">
        <v>0</v>
      </c>
      <c r="BM148" s="124">
        <v>0</v>
      </c>
      <c r="BN148" s="104" t="s">
        <v>86</v>
      </c>
      <c r="BO148" s="124">
        <v>5.5</v>
      </c>
      <c r="BP148" s="104" t="s">
        <v>86</v>
      </c>
      <c r="BQ148" s="104" t="s">
        <v>86</v>
      </c>
    </row>
    <row r="149" spans="3:69" x14ac:dyDescent="0.3">
      <c r="C149" s="124">
        <v>143</v>
      </c>
      <c r="D149" s="124">
        <v>2158</v>
      </c>
      <c r="E149" s="124">
        <v>5.5</v>
      </c>
      <c r="F149" s="124">
        <v>4.6999999999999999E-4</v>
      </c>
      <c r="G149" s="124">
        <v>0</v>
      </c>
      <c r="H149" s="124">
        <v>0</v>
      </c>
      <c r="I149" s="124">
        <v>0</v>
      </c>
      <c r="J149" s="124">
        <v>0</v>
      </c>
      <c r="K149" s="124">
        <v>0</v>
      </c>
      <c r="L149" s="124">
        <v>0</v>
      </c>
      <c r="M149" s="124">
        <v>0</v>
      </c>
      <c r="N149" s="124">
        <v>0</v>
      </c>
      <c r="O149" s="124">
        <v>0</v>
      </c>
      <c r="P149" s="124">
        <v>0</v>
      </c>
      <c r="Q149" s="124">
        <v>0</v>
      </c>
      <c r="R149" s="124">
        <v>0</v>
      </c>
      <c r="S149" s="124">
        <v>0</v>
      </c>
      <c r="T149" s="124">
        <v>0</v>
      </c>
      <c r="U149" s="124">
        <v>0</v>
      </c>
      <c r="V149" s="124">
        <v>0</v>
      </c>
      <c r="W149" s="124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24">
        <v>0</v>
      </c>
      <c r="AH149" s="124">
        <v>0</v>
      </c>
      <c r="AI149" s="124">
        <v>0</v>
      </c>
      <c r="AJ149" s="124">
        <v>0</v>
      </c>
      <c r="AK149" s="124">
        <v>0</v>
      </c>
      <c r="AL149" s="124">
        <v>0</v>
      </c>
      <c r="AM149" s="124">
        <v>0</v>
      </c>
      <c r="AN149" s="124">
        <v>0</v>
      </c>
      <c r="AO149" s="124">
        <v>0</v>
      </c>
      <c r="AP149" s="124">
        <v>0</v>
      </c>
      <c r="AQ149" s="124">
        <v>0</v>
      </c>
      <c r="AR149" s="124">
        <v>0</v>
      </c>
      <c r="AS149" s="124">
        <v>0</v>
      </c>
      <c r="AT149" s="124">
        <v>0</v>
      </c>
      <c r="AU149" s="124">
        <v>0</v>
      </c>
      <c r="AV149" s="124">
        <v>0</v>
      </c>
      <c r="AW149" s="124">
        <v>0</v>
      </c>
      <c r="AX149" s="124">
        <v>0</v>
      </c>
      <c r="AY149" s="124">
        <v>0</v>
      </c>
      <c r="AZ149" s="124">
        <v>0</v>
      </c>
      <c r="BA149" s="124">
        <v>0</v>
      </c>
      <c r="BB149" s="124">
        <v>0</v>
      </c>
      <c r="BC149" s="124">
        <v>0</v>
      </c>
      <c r="BD149" s="124">
        <v>0</v>
      </c>
      <c r="BE149" s="124">
        <v>0</v>
      </c>
      <c r="BF149" s="124">
        <v>0</v>
      </c>
      <c r="BG149" s="124">
        <v>0</v>
      </c>
      <c r="BH149" s="124">
        <v>0</v>
      </c>
      <c r="BI149" s="124">
        <v>0</v>
      </c>
      <c r="BJ149" s="124">
        <v>0</v>
      </c>
      <c r="BK149" s="124">
        <v>0</v>
      </c>
      <c r="BL149" s="124">
        <v>0</v>
      </c>
      <c r="BM149" s="124">
        <v>0</v>
      </c>
      <c r="BN149" s="104" t="s">
        <v>86</v>
      </c>
      <c r="BO149" s="124">
        <v>5.5</v>
      </c>
      <c r="BP149" s="104" t="s">
        <v>86</v>
      </c>
      <c r="BQ149" s="104" t="s">
        <v>86</v>
      </c>
    </row>
    <row r="150" spans="3:69" x14ac:dyDescent="0.3">
      <c r="C150" s="124">
        <v>144</v>
      </c>
      <c r="D150" s="124">
        <v>2159</v>
      </c>
      <c r="E150" s="124">
        <v>5.5</v>
      </c>
      <c r="F150" s="124">
        <v>4.4999999999999999E-4</v>
      </c>
      <c r="G150" s="124">
        <v>0</v>
      </c>
      <c r="H150" s="124">
        <v>0</v>
      </c>
      <c r="I150" s="124">
        <v>0</v>
      </c>
      <c r="J150" s="124">
        <v>0</v>
      </c>
      <c r="K150" s="124">
        <v>0</v>
      </c>
      <c r="L150" s="124">
        <v>0</v>
      </c>
      <c r="M150" s="124">
        <v>0</v>
      </c>
      <c r="N150" s="124">
        <v>0</v>
      </c>
      <c r="O150" s="124">
        <v>0</v>
      </c>
      <c r="P150" s="124">
        <v>0</v>
      </c>
      <c r="Q150" s="124">
        <v>0</v>
      </c>
      <c r="R150" s="124">
        <v>0</v>
      </c>
      <c r="S150" s="124">
        <v>0</v>
      </c>
      <c r="T150" s="124">
        <v>0</v>
      </c>
      <c r="U150" s="124">
        <v>0</v>
      </c>
      <c r="V150" s="124">
        <v>0</v>
      </c>
      <c r="W150" s="124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24">
        <v>0</v>
      </c>
      <c r="AH150" s="124">
        <v>0</v>
      </c>
      <c r="AI150" s="124">
        <v>0</v>
      </c>
      <c r="AJ150" s="124">
        <v>0</v>
      </c>
      <c r="AK150" s="124">
        <v>0</v>
      </c>
      <c r="AL150" s="124">
        <v>0</v>
      </c>
      <c r="AM150" s="124">
        <v>0</v>
      </c>
      <c r="AN150" s="124">
        <v>0</v>
      </c>
      <c r="AO150" s="124">
        <v>0</v>
      </c>
      <c r="AP150" s="124">
        <v>0</v>
      </c>
      <c r="AQ150" s="124">
        <v>0</v>
      </c>
      <c r="AR150" s="124">
        <v>0</v>
      </c>
      <c r="AS150" s="124">
        <v>0</v>
      </c>
      <c r="AT150" s="124">
        <v>0</v>
      </c>
      <c r="AU150" s="124">
        <v>0</v>
      </c>
      <c r="AV150" s="124">
        <v>0</v>
      </c>
      <c r="AW150" s="124">
        <v>0</v>
      </c>
      <c r="AX150" s="124">
        <v>0</v>
      </c>
      <c r="AY150" s="124">
        <v>0</v>
      </c>
      <c r="AZ150" s="124">
        <v>0</v>
      </c>
      <c r="BA150" s="124">
        <v>0</v>
      </c>
      <c r="BB150" s="124">
        <v>0</v>
      </c>
      <c r="BC150" s="124">
        <v>0</v>
      </c>
      <c r="BD150" s="124">
        <v>0</v>
      </c>
      <c r="BE150" s="124">
        <v>0</v>
      </c>
      <c r="BF150" s="124">
        <v>0</v>
      </c>
      <c r="BG150" s="124">
        <v>0</v>
      </c>
      <c r="BH150" s="124">
        <v>0</v>
      </c>
      <c r="BI150" s="124">
        <v>0</v>
      </c>
      <c r="BJ150" s="124">
        <v>0</v>
      </c>
      <c r="BK150" s="124">
        <v>0</v>
      </c>
      <c r="BL150" s="124">
        <v>0</v>
      </c>
      <c r="BM150" s="124">
        <v>0</v>
      </c>
      <c r="BN150" s="104" t="s">
        <v>86</v>
      </c>
      <c r="BO150" s="124">
        <v>5.5</v>
      </c>
      <c r="BP150" s="104" t="s">
        <v>86</v>
      </c>
      <c r="BQ150" s="104" t="s">
        <v>86</v>
      </c>
    </row>
    <row r="151" spans="3:69" x14ac:dyDescent="0.3">
      <c r="C151" s="124">
        <v>145</v>
      </c>
      <c r="D151" s="124">
        <v>2160</v>
      </c>
      <c r="E151" s="124">
        <v>5.5</v>
      </c>
      <c r="F151" s="124">
        <v>4.2999999999999999E-4</v>
      </c>
      <c r="G151" s="124">
        <v>0</v>
      </c>
      <c r="H151" s="124">
        <v>0</v>
      </c>
      <c r="I151" s="124">
        <v>0</v>
      </c>
      <c r="J151" s="124">
        <v>0</v>
      </c>
      <c r="K151" s="124">
        <v>0</v>
      </c>
      <c r="L151" s="124">
        <v>0</v>
      </c>
      <c r="M151" s="124">
        <v>0</v>
      </c>
      <c r="N151" s="124">
        <v>0</v>
      </c>
      <c r="O151" s="124">
        <v>0</v>
      </c>
      <c r="P151" s="124">
        <v>0</v>
      </c>
      <c r="Q151" s="124">
        <v>0</v>
      </c>
      <c r="R151" s="124">
        <v>0</v>
      </c>
      <c r="S151" s="124">
        <v>0</v>
      </c>
      <c r="T151" s="124">
        <v>0</v>
      </c>
      <c r="U151" s="124">
        <v>0</v>
      </c>
      <c r="V151" s="124">
        <v>0</v>
      </c>
      <c r="W151" s="124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24">
        <v>0</v>
      </c>
      <c r="AH151" s="124">
        <v>0</v>
      </c>
      <c r="AI151" s="124">
        <v>0</v>
      </c>
      <c r="AJ151" s="124">
        <v>0</v>
      </c>
      <c r="AK151" s="124">
        <v>0</v>
      </c>
      <c r="AL151" s="124">
        <v>0</v>
      </c>
      <c r="AM151" s="124">
        <v>0</v>
      </c>
      <c r="AN151" s="124">
        <v>0</v>
      </c>
      <c r="AO151" s="124">
        <v>0</v>
      </c>
      <c r="AP151" s="124">
        <v>0</v>
      </c>
      <c r="AQ151" s="124">
        <v>0</v>
      </c>
      <c r="AR151" s="124">
        <v>0</v>
      </c>
      <c r="AS151" s="124">
        <v>0</v>
      </c>
      <c r="AT151" s="124">
        <v>0</v>
      </c>
      <c r="AU151" s="124">
        <v>0</v>
      </c>
      <c r="AV151" s="124">
        <v>0</v>
      </c>
      <c r="AW151" s="124">
        <v>0</v>
      </c>
      <c r="AX151" s="124">
        <v>0</v>
      </c>
      <c r="AY151" s="124">
        <v>0</v>
      </c>
      <c r="AZ151" s="124">
        <v>0</v>
      </c>
      <c r="BA151" s="124">
        <v>0</v>
      </c>
      <c r="BB151" s="124">
        <v>0</v>
      </c>
      <c r="BC151" s="124">
        <v>0</v>
      </c>
      <c r="BD151" s="124">
        <v>0</v>
      </c>
      <c r="BE151" s="124">
        <v>0</v>
      </c>
      <c r="BF151" s="124">
        <v>0</v>
      </c>
      <c r="BG151" s="124">
        <v>0</v>
      </c>
      <c r="BH151" s="124">
        <v>0</v>
      </c>
      <c r="BI151" s="124">
        <v>0</v>
      </c>
      <c r="BJ151" s="124">
        <v>0</v>
      </c>
      <c r="BK151" s="124">
        <v>0</v>
      </c>
      <c r="BL151" s="124">
        <v>0</v>
      </c>
      <c r="BM151" s="124">
        <v>0</v>
      </c>
      <c r="BN151" s="104" t="s">
        <v>86</v>
      </c>
      <c r="BO151" s="124">
        <v>5.5</v>
      </c>
      <c r="BP151" s="104" t="s">
        <v>86</v>
      </c>
      <c r="BQ151" s="104" t="s">
        <v>86</v>
      </c>
    </row>
    <row r="152" spans="3:69" x14ac:dyDescent="0.3">
      <c r="C152" s="124">
        <v>146</v>
      </c>
      <c r="D152" s="124">
        <v>2161</v>
      </c>
      <c r="E152" s="124">
        <v>5.5</v>
      </c>
      <c r="F152" s="124">
        <v>4.0000000000000002E-4</v>
      </c>
      <c r="G152" s="124">
        <v>0</v>
      </c>
      <c r="H152" s="124">
        <v>0</v>
      </c>
      <c r="I152" s="124">
        <v>0</v>
      </c>
      <c r="J152" s="124">
        <v>0</v>
      </c>
      <c r="K152" s="124">
        <v>0</v>
      </c>
      <c r="L152" s="124">
        <v>0</v>
      </c>
      <c r="M152" s="124">
        <v>0</v>
      </c>
      <c r="N152" s="124">
        <v>0</v>
      </c>
      <c r="O152" s="124">
        <v>0</v>
      </c>
      <c r="P152" s="124">
        <v>0</v>
      </c>
      <c r="Q152" s="124">
        <v>0</v>
      </c>
      <c r="R152" s="124">
        <v>0</v>
      </c>
      <c r="S152" s="124">
        <v>0</v>
      </c>
      <c r="T152" s="124">
        <v>0</v>
      </c>
      <c r="U152" s="124">
        <v>0</v>
      </c>
      <c r="V152" s="124">
        <v>0</v>
      </c>
      <c r="W152" s="124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24">
        <v>0</v>
      </c>
      <c r="AH152" s="124">
        <v>0</v>
      </c>
      <c r="AI152" s="124">
        <v>0</v>
      </c>
      <c r="AJ152" s="124">
        <v>0</v>
      </c>
      <c r="AK152" s="124">
        <v>0</v>
      </c>
      <c r="AL152" s="124">
        <v>0</v>
      </c>
      <c r="AM152" s="124">
        <v>0</v>
      </c>
      <c r="AN152" s="124">
        <v>0</v>
      </c>
      <c r="AO152" s="124">
        <v>0</v>
      </c>
      <c r="AP152" s="124">
        <v>0</v>
      </c>
      <c r="AQ152" s="124">
        <v>0</v>
      </c>
      <c r="AR152" s="124">
        <v>0</v>
      </c>
      <c r="AS152" s="124">
        <v>0</v>
      </c>
      <c r="AT152" s="124">
        <v>0</v>
      </c>
      <c r="AU152" s="124">
        <v>0</v>
      </c>
      <c r="AV152" s="124">
        <v>0</v>
      </c>
      <c r="AW152" s="124">
        <v>0</v>
      </c>
      <c r="AX152" s="124">
        <v>0</v>
      </c>
      <c r="AY152" s="124">
        <v>0</v>
      </c>
      <c r="AZ152" s="124">
        <v>0</v>
      </c>
      <c r="BA152" s="124">
        <v>0</v>
      </c>
      <c r="BB152" s="124">
        <v>0</v>
      </c>
      <c r="BC152" s="124">
        <v>0</v>
      </c>
      <c r="BD152" s="124">
        <v>0</v>
      </c>
      <c r="BE152" s="124">
        <v>0</v>
      </c>
      <c r="BF152" s="124">
        <v>0</v>
      </c>
      <c r="BG152" s="124">
        <v>0</v>
      </c>
      <c r="BH152" s="124">
        <v>0</v>
      </c>
      <c r="BI152" s="124">
        <v>0</v>
      </c>
      <c r="BJ152" s="124">
        <v>0</v>
      </c>
      <c r="BK152" s="124">
        <v>0</v>
      </c>
      <c r="BL152" s="124">
        <v>0</v>
      </c>
      <c r="BM152" s="124">
        <v>0</v>
      </c>
      <c r="BN152" s="104" t="s">
        <v>86</v>
      </c>
      <c r="BO152" s="124">
        <v>5.5</v>
      </c>
      <c r="BP152" s="104" t="s">
        <v>86</v>
      </c>
      <c r="BQ152" s="104" t="s">
        <v>86</v>
      </c>
    </row>
    <row r="153" spans="3:69" x14ac:dyDescent="0.3">
      <c r="C153" s="124">
        <v>147</v>
      </c>
      <c r="D153" s="124">
        <v>2162</v>
      </c>
      <c r="E153" s="124">
        <v>5.5</v>
      </c>
      <c r="F153" s="124">
        <v>3.8000000000000002E-4</v>
      </c>
      <c r="G153" s="124">
        <v>0</v>
      </c>
      <c r="H153" s="124">
        <v>0</v>
      </c>
      <c r="I153" s="124">
        <v>0</v>
      </c>
      <c r="J153" s="124">
        <v>0</v>
      </c>
      <c r="K153" s="124">
        <v>0</v>
      </c>
      <c r="L153" s="124">
        <v>0</v>
      </c>
      <c r="M153" s="124">
        <v>0</v>
      </c>
      <c r="N153" s="124">
        <v>0</v>
      </c>
      <c r="O153" s="124">
        <v>0</v>
      </c>
      <c r="P153" s="124">
        <v>0</v>
      </c>
      <c r="Q153" s="124">
        <v>0</v>
      </c>
      <c r="R153" s="124">
        <v>0</v>
      </c>
      <c r="S153" s="124">
        <v>0</v>
      </c>
      <c r="T153" s="124">
        <v>0</v>
      </c>
      <c r="U153" s="124">
        <v>0</v>
      </c>
      <c r="V153" s="124">
        <v>0</v>
      </c>
      <c r="W153" s="124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24">
        <v>0</v>
      </c>
      <c r="AH153" s="124">
        <v>0</v>
      </c>
      <c r="AI153" s="124">
        <v>0</v>
      </c>
      <c r="AJ153" s="124">
        <v>0</v>
      </c>
      <c r="AK153" s="124">
        <v>0</v>
      </c>
      <c r="AL153" s="124">
        <v>0</v>
      </c>
      <c r="AM153" s="124">
        <v>0</v>
      </c>
      <c r="AN153" s="124">
        <v>0</v>
      </c>
      <c r="AO153" s="124">
        <v>0</v>
      </c>
      <c r="AP153" s="124">
        <v>0</v>
      </c>
      <c r="AQ153" s="124">
        <v>0</v>
      </c>
      <c r="AR153" s="124">
        <v>0</v>
      </c>
      <c r="AS153" s="124">
        <v>0</v>
      </c>
      <c r="AT153" s="124">
        <v>0</v>
      </c>
      <c r="AU153" s="124">
        <v>0</v>
      </c>
      <c r="AV153" s="124">
        <v>0</v>
      </c>
      <c r="AW153" s="124">
        <v>0</v>
      </c>
      <c r="AX153" s="124">
        <v>0</v>
      </c>
      <c r="AY153" s="124">
        <v>0</v>
      </c>
      <c r="AZ153" s="124">
        <v>0</v>
      </c>
      <c r="BA153" s="124">
        <v>0</v>
      </c>
      <c r="BB153" s="124">
        <v>0</v>
      </c>
      <c r="BC153" s="124">
        <v>0</v>
      </c>
      <c r="BD153" s="124">
        <v>0</v>
      </c>
      <c r="BE153" s="124">
        <v>0</v>
      </c>
      <c r="BF153" s="124">
        <v>0</v>
      </c>
      <c r="BG153" s="124">
        <v>0</v>
      </c>
      <c r="BH153" s="124">
        <v>0</v>
      </c>
      <c r="BI153" s="124">
        <v>0</v>
      </c>
      <c r="BJ153" s="124">
        <v>0</v>
      </c>
      <c r="BK153" s="124">
        <v>0</v>
      </c>
      <c r="BL153" s="124">
        <v>0</v>
      </c>
      <c r="BM153" s="124">
        <v>0</v>
      </c>
      <c r="BN153" s="104" t="s">
        <v>86</v>
      </c>
      <c r="BO153" s="124">
        <v>5.5</v>
      </c>
      <c r="BP153" s="104" t="s">
        <v>86</v>
      </c>
      <c r="BQ153" s="104" t="s">
        <v>86</v>
      </c>
    </row>
    <row r="154" spans="3:69" x14ac:dyDescent="0.3">
      <c r="C154" s="124">
        <v>148</v>
      </c>
      <c r="D154" s="124">
        <v>2163</v>
      </c>
      <c r="E154" s="124">
        <v>5.5</v>
      </c>
      <c r="F154" s="124">
        <v>3.6000000000000002E-4</v>
      </c>
      <c r="G154" s="124">
        <v>0</v>
      </c>
      <c r="H154" s="124">
        <v>0</v>
      </c>
      <c r="I154" s="124">
        <v>0</v>
      </c>
      <c r="J154" s="124">
        <v>0</v>
      </c>
      <c r="K154" s="124">
        <v>0</v>
      </c>
      <c r="L154" s="124">
        <v>0</v>
      </c>
      <c r="M154" s="124">
        <v>0</v>
      </c>
      <c r="N154" s="124">
        <v>0</v>
      </c>
      <c r="O154" s="124">
        <v>0</v>
      </c>
      <c r="P154" s="124">
        <v>0</v>
      </c>
      <c r="Q154" s="124">
        <v>0</v>
      </c>
      <c r="R154" s="124">
        <v>0</v>
      </c>
      <c r="S154" s="124">
        <v>0</v>
      </c>
      <c r="T154" s="124">
        <v>0</v>
      </c>
      <c r="U154" s="124">
        <v>0</v>
      </c>
      <c r="V154" s="124">
        <v>0</v>
      </c>
      <c r="W154" s="124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24">
        <v>0</v>
      </c>
      <c r="AH154" s="124">
        <v>0</v>
      </c>
      <c r="AI154" s="124">
        <v>0</v>
      </c>
      <c r="AJ154" s="124">
        <v>0</v>
      </c>
      <c r="AK154" s="124">
        <v>0</v>
      </c>
      <c r="AL154" s="124">
        <v>0</v>
      </c>
      <c r="AM154" s="124">
        <v>0</v>
      </c>
      <c r="AN154" s="124">
        <v>0</v>
      </c>
      <c r="AO154" s="124">
        <v>0</v>
      </c>
      <c r="AP154" s="124">
        <v>0</v>
      </c>
      <c r="AQ154" s="124">
        <v>0</v>
      </c>
      <c r="AR154" s="124">
        <v>0</v>
      </c>
      <c r="AS154" s="124">
        <v>0</v>
      </c>
      <c r="AT154" s="124">
        <v>0</v>
      </c>
      <c r="AU154" s="124">
        <v>0</v>
      </c>
      <c r="AV154" s="124">
        <v>0</v>
      </c>
      <c r="AW154" s="124">
        <v>0</v>
      </c>
      <c r="AX154" s="124">
        <v>0</v>
      </c>
      <c r="AY154" s="124">
        <v>0</v>
      </c>
      <c r="AZ154" s="124">
        <v>0</v>
      </c>
      <c r="BA154" s="124">
        <v>0</v>
      </c>
      <c r="BB154" s="124">
        <v>0</v>
      </c>
      <c r="BC154" s="124">
        <v>0</v>
      </c>
      <c r="BD154" s="124">
        <v>0</v>
      </c>
      <c r="BE154" s="124">
        <v>0</v>
      </c>
      <c r="BF154" s="124">
        <v>0</v>
      </c>
      <c r="BG154" s="124">
        <v>0</v>
      </c>
      <c r="BH154" s="124">
        <v>0</v>
      </c>
      <c r="BI154" s="124">
        <v>0</v>
      </c>
      <c r="BJ154" s="124">
        <v>0</v>
      </c>
      <c r="BK154" s="124">
        <v>0</v>
      </c>
      <c r="BL154" s="124">
        <v>0</v>
      </c>
      <c r="BM154" s="124">
        <v>0</v>
      </c>
      <c r="BN154" s="104" t="s">
        <v>86</v>
      </c>
      <c r="BO154" s="124">
        <v>5.5</v>
      </c>
      <c r="BP154" s="104" t="s">
        <v>86</v>
      </c>
      <c r="BQ154" s="104" t="s">
        <v>86</v>
      </c>
    </row>
    <row r="155" spans="3:69" x14ac:dyDescent="0.3">
      <c r="C155" s="124">
        <v>149</v>
      </c>
      <c r="D155" s="124">
        <v>2164</v>
      </c>
      <c r="E155" s="124">
        <v>5.5</v>
      </c>
      <c r="F155" s="124">
        <v>3.4000000000000002E-4</v>
      </c>
      <c r="G155" s="124">
        <v>0</v>
      </c>
      <c r="H155" s="124">
        <v>0</v>
      </c>
      <c r="I155" s="124">
        <v>0</v>
      </c>
      <c r="J155" s="124">
        <v>0</v>
      </c>
      <c r="K155" s="124">
        <v>0</v>
      </c>
      <c r="L155" s="124">
        <v>0</v>
      </c>
      <c r="M155" s="124">
        <v>0</v>
      </c>
      <c r="N155" s="124">
        <v>0</v>
      </c>
      <c r="O155" s="124">
        <v>0</v>
      </c>
      <c r="P155" s="124">
        <v>0</v>
      </c>
      <c r="Q155" s="124">
        <v>0</v>
      </c>
      <c r="R155" s="124">
        <v>0</v>
      </c>
      <c r="S155" s="124">
        <v>0</v>
      </c>
      <c r="T155" s="124">
        <v>0</v>
      </c>
      <c r="U155" s="124">
        <v>0</v>
      </c>
      <c r="V155" s="124">
        <v>0</v>
      </c>
      <c r="W155" s="124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24">
        <v>0</v>
      </c>
      <c r="AH155" s="124">
        <v>0</v>
      </c>
      <c r="AI155" s="124">
        <v>0</v>
      </c>
      <c r="AJ155" s="124">
        <v>0</v>
      </c>
      <c r="AK155" s="124">
        <v>0</v>
      </c>
      <c r="AL155" s="124">
        <v>0</v>
      </c>
      <c r="AM155" s="124">
        <v>0</v>
      </c>
      <c r="AN155" s="124">
        <v>0</v>
      </c>
      <c r="AO155" s="124">
        <v>0</v>
      </c>
      <c r="AP155" s="124">
        <v>0</v>
      </c>
      <c r="AQ155" s="124">
        <v>0</v>
      </c>
      <c r="AR155" s="124">
        <v>0</v>
      </c>
      <c r="AS155" s="124">
        <v>0</v>
      </c>
      <c r="AT155" s="124">
        <v>0</v>
      </c>
      <c r="AU155" s="124">
        <v>0</v>
      </c>
      <c r="AV155" s="124">
        <v>0</v>
      </c>
      <c r="AW155" s="124">
        <v>0</v>
      </c>
      <c r="AX155" s="124">
        <v>0</v>
      </c>
      <c r="AY155" s="124">
        <v>0</v>
      </c>
      <c r="AZ155" s="124">
        <v>0</v>
      </c>
      <c r="BA155" s="124">
        <v>0</v>
      </c>
      <c r="BB155" s="124">
        <v>0</v>
      </c>
      <c r="BC155" s="124">
        <v>0</v>
      </c>
      <c r="BD155" s="124">
        <v>0</v>
      </c>
      <c r="BE155" s="124">
        <v>0</v>
      </c>
      <c r="BF155" s="124">
        <v>0</v>
      </c>
      <c r="BG155" s="124">
        <v>0</v>
      </c>
      <c r="BH155" s="124">
        <v>0</v>
      </c>
      <c r="BI155" s="124">
        <v>0</v>
      </c>
      <c r="BJ155" s="124">
        <v>0</v>
      </c>
      <c r="BK155" s="124">
        <v>0</v>
      </c>
      <c r="BL155" s="124">
        <v>0</v>
      </c>
      <c r="BM155" s="124">
        <v>0</v>
      </c>
      <c r="BN155" s="104" t="s">
        <v>86</v>
      </c>
      <c r="BO155" s="124">
        <v>5.5</v>
      </c>
      <c r="BP155" s="104" t="s">
        <v>86</v>
      </c>
      <c r="BQ155" s="104" t="s">
        <v>86</v>
      </c>
    </row>
    <row r="156" spans="3:69" ht="15" thickBot="1" x14ac:dyDescent="0.35">
      <c r="C156" s="103"/>
      <c r="D156" s="103"/>
      <c r="E156" s="102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0"/>
    </row>
    <row r="157" spans="3:69" ht="15.6" thickTop="1" thickBot="1" x14ac:dyDescent="0.35">
      <c r="C157" s="99" t="s">
        <v>77</v>
      </c>
      <c r="D157" s="99"/>
      <c r="E157" s="99"/>
      <c r="F157" s="99"/>
      <c r="G157" s="98" t="s">
        <v>125</v>
      </c>
      <c r="H157" s="98" t="s">
        <v>124</v>
      </c>
      <c r="I157" s="97" t="s">
        <v>124</v>
      </c>
      <c r="J157" s="97" t="s">
        <v>89</v>
      </c>
      <c r="K157" s="97" t="s">
        <v>89</v>
      </c>
      <c r="L157" s="97" t="s">
        <v>89</v>
      </c>
      <c r="M157" s="97" t="s">
        <v>123</v>
      </c>
      <c r="N157" s="97" t="s">
        <v>122</v>
      </c>
      <c r="O157" s="97" t="s">
        <v>121</v>
      </c>
      <c r="P157" s="97" t="s">
        <v>120</v>
      </c>
      <c r="Q157" s="97" t="s">
        <v>89</v>
      </c>
      <c r="R157" s="97" t="s">
        <v>89</v>
      </c>
      <c r="S157" s="97" t="s">
        <v>89</v>
      </c>
      <c r="T157" s="97" t="s">
        <v>89</v>
      </c>
      <c r="U157" s="97" t="s">
        <v>89</v>
      </c>
      <c r="V157" s="97" t="s">
        <v>89</v>
      </c>
      <c r="W157" s="97" t="s">
        <v>119</v>
      </c>
      <c r="X157" s="97" t="s">
        <v>119</v>
      </c>
      <c r="Y157" s="97" t="s">
        <v>89</v>
      </c>
      <c r="Z157" s="97" t="s">
        <v>89</v>
      </c>
      <c r="AA157" s="97" t="s">
        <v>89</v>
      </c>
      <c r="AB157" s="97" t="s">
        <v>89</v>
      </c>
      <c r="AC157" s="97" t="s">
        <v>89</v>
      </c>
      <c r="AD157" s="97" t="s">
        <v>89</v>
      </c>
      <c r="AE157" s="97" t="s">
        <v>118</v>
      </c>
      <c r="AF157" s="97" t="s">
        <v>118</v>
      </c>
      <c r="AG157" s="97" t="s">
        <v>89</v>
      </c>
      <c r="AH157" s="97" t="s">
        <v>89</v>
      </c>
      <c r="AI157" s="97" t="s">
        <v>89</v>
      </c>
      <c r="AJ157" s="97" t="s">
        <v>117</v>
      </c>
      <c r="AK157" s="97" t="s">
        <v>117</v>
      </c>
      <c r="AL157" s="97" t="s">
        <v>89</v>
      </c>
      <c r="AM157" s="97" t="s">
        <v>89</v>
      </c>
      <c r="AN157" s="97" t="s">
        <v>89</v>
      </c>
      <c r="AO157" s="97" t="s">
        <v>89</v>
      </c>
      <c r="AP157" s="97" t="s">
        <v>116</v>
      </c>
      <c r="AQ157" s="97" t="s">
        <v>89</v>
      </c>
      <c r="AR157" s="97" t="s">
        <v>89</v>
      </c>
      <c r="AS157" s="97" t="s">
        <v>89</v>
      </c>
      <c r="AT157" s="97" t="s">
        <v>115</v>
      </c>
      <c r="AU157" s="97" t="s">
        <v>114</v>
      </c>
      <c r="AV157" s="97" t="s">
        <v>113</v>
      </c>
      <c r="AW157" s="97" t="s">
        <v>89</v>
      </c>
      <c r="AX157" s="97" t="s">
        <v>89</v>
      </c>
      <c r="AY157" s="97" t="s">
        <v>89</v>
      </c>
      <c r="AZ157" s="97" t="s">
        <v>112</v>
      </c>
      <c r="BA157" s="97" t="s">
        <v>89</v>
      </c>
      <c r="BB157" s="97" t="s">
        <v>111</v>
      </c>
      <c r="BC157" s="97" t="s">
        <v>110</v>
      </c>
      <c r="BD157" s="97" t="s">
        <v>89</v>
      </c>
      <c r="BE157" s="97" t="s">
        <v>89</v>
      </c>
      <c r="BF157" s="97" t="s">
        <v>89</v>
      </c>
      <c r="BG157" s="97" t="s">
        <v>89</v>
      </c>
      <c r="BH157" s="97" t="s">
        <v>109</v>
      </c>
      <c r="BI157" s="97" t="s">
        <v>89</v>
      </c>
      <c r="BJ157" s="97" t="s">
        <v>89</v>
      </c>
      <c r="BK157" s="97" t="s">
        <v>89</v>
      </c>
      <c r="BL157" s="97" t="s">
        <v>108</v>
      </c>
      <c r="BM157" s="97" t="s">
        <v>107</v>
      </c>
      <c r="BN157" s="97" t="s">
        <v>86</v>
      </c>
      <c r="BO157" s="97"/>
      <c r="BP157" s="97"/>
      <c r="BQ157" s="97"/>
    </row>
    <row r="158" spans="3:69" ht="15.6" thickTop="1" thickBot="1" x14ac:dyDescent="0.35">
      <c r="C158" s="99" t="s">
        <v>78</v>
      </c>
      <c r="D158" s="99"/>
      <c r="E158" s="99"/>
      <c r="F158" s="99"/>
      <c r="G158" s="98" t="s">
        <v>106</v>
      </c>
      <c r="H158" s="98" t="s">
        <v>105</v>
      </c>
      <c r="I158" s="97" t="s">
        <v>105</v>
      </c>
      <c r="J158" s="97" t="s">
        <v>89</v>
      </c>
      <c r="K158" s="97" t="s">
        <v>89</v>
      </c>
      <c r="L158" s="97" t="s">
        <v>89</v>
      </c>
      <c r="M158" s="97" t="s">
        <v>104</v>
      </c>
      <c r="N158" s="97" t="s">
        <v>103</v>
      </c>
      <c r="O158" s="97" t="s">
        <v>102</v>
      </c>
      <c r="P158" s="97" t="s">
        <v>101</v>
      </c>
      <c r="Q158" s="97" t="s">
        <v>89</v>
      </c>
      <c r="R158" s="97" t="s">
        <v>89</v>
      </c>
      <c r="S158" s="97" t="s">
        <v>89</v>
      </c>
      <c r="T158" s="97" t="s">
        <v>89</v>
      </c>
      <c r="U158" s="97" t="s">
        <v>89</v>
      </c>
      <c r="V158" s="97" t="s">
        <v>89</v>
      </c>
      <c r="W158" s="97" t="s">
        <v>100</v>
      </c>
      <c r="X158" s="97" t="s">
        <v>100</v>
      </c>
      <c r="Y158" s="97" t="s">
        <v>89</v>
      </c>
      <c r="Z158" s="97" t="s">
        <v>89</v>
      </c>
      <c r="AA158" s="97" t="s">
        <v>89</v>
      </c>
      <c r="AB158" s="97" t="s">
        <v>89</v>
      </c>
      <c r="AC158" s="97" t="s">
        <v>89</v>
      </c>
      <c r="AD158" s="97" t="s">
        <v>89</v>
      </c>
      <c r="AE158" s="97" t="s">
        <v>99</v>
      </c>
      <c r="AF158" s="97" t="s">
        <v>99</v>
      </c>
      <c r="AG158" s="97" t="s">
        <v>89</v>
      </c>
      <c r="AH158" s="97" t="s">
        <v>89</v>
      </c>
      <c r="AI158" s="97" t="s">
        <v>89</v>
      </c>
      <c r="AJ158" s="97" t="s">
        <v>98</v>
      </c>
      <c r="AK158" s="97" t="s">
        <v>98</v>
      </c>
      <c r="AL158" s="97" t="s">
        <v>89</v>
      </c>
      <c r="AM158" s="97" t="s">
        <v>89</v>
      </c>
      <c r="AN158" s="97" t="s">
        <v>89</v>
      </c>
      <c r="AO158" s="97" t="s">
        <v>89</v>
      </c>
      <c r="AP158" s="97" t="s">
        <v>97</v>
      </c>
      <c r="AQ158" s="97" t="s">
        <v>89</v>
      </c>
      <c r="AR158" s="97" t="s">
        <v>89</v>
      </c>
      <c r="AS158" s="97" t="s">
        <v>89</v>
      </c>
      <c r="AT158" s="97" t="s">
        <v>96</v>
      </c>
      <c r="AU158" s="97" t="s">
        <v>95</v>
      </c>
      <c r="AV158" s="97" t="s">
        <v>94</v>
      </c>
      <c r="AW158" s="97" t="s">
        <v>89</v>
      </c>
      <c r="AX158" s="97" t="s">
        <v>89</v>
      </c>
      <c r="AY158" s="97" t="s">
        <v>89</v>
      </c>
      <c r="AZ158" s="97" t="s">
        <v>93</v>
      </c>
      <c r="BA158" s="97" t="s">
        <v>89</v>
      </c>
      <c r="BB158" s="97" t="s">
        <v>92</v>
      </c>
      <c r="BC158" s="97" t="s">
        <v>91</v>
      </c>
      <c r="BD158" s="97" t="s">
        <v>89</v>
      </c>
      <c r="BE158" s="97" t="s">
        <v>89</v>
      </c>
      <c r="BF158" s="97" t="s">
        <v>89</v>
      </c>
      <c r="BG158" s="97" t="s">
        <v>89</v>
      </c>
      <c r="BH158" s="97" t="s">
        <v>90</v>
      </c>
      <c r="BI158" s="97" t="s">
        <v>89</v>
      </c>
      <c r="BJ158" s="97" t="s">
        <v>89</v>
      </c>
      <c r="BK158" s="97" t="s">
        <v>89</v>
      </c>
      <c r="BL158" s="97" t="s">
        <v>88</v>
      </c>
      <c r="BM158" s="97" t="s">
        <v>87</v>
      </c>
      <c r="BN158" s="97" t="s">
        <v>86</v>
      </c>
      <c r="BO158" s="97"/>
      <c r="BP158" s="97"/>
      <c r="BQ158" s="97"/>
    </row>
    <row r="159" spans="3:69" ht="15" thickTop="1" x14ac:dyDescent="0.3"/>
    <row r="168" s="96" customFormat="1" x14ac:dyDescent="0.3"/>
    <row r="172" s="96" customFormat="1" x14ac:dyDescent="0.3"/>
  </sheetData>
  <mergeCells count="14">
    <mergeCell ref="AP2:AS2"/>
    <mergeCell ref="AU2:BA2"/>
    <mergeCell ref="BB2:BK2"/>
    <mergeCell ref="BM2:BQ2"/>
    <mergeCell ref="C157:F157"/>
    <mergeCell ref="C158:F158"/>
    <mergeCell ref="A1:BQ1"/>
    <mergeCell ref="A2:B4"/>
    <mergeCell ref="C2:G2"/>
    <mergeCell ref="H2:N2"/>
    <mergeCell ref="O2:V2"/>
    <mergeCell ref="W2:AD2"/>
    <mergeCell ref="AE2:AI2"/>
    <mergeCell ref="AJ2:AO2"/>
  </mergeCells>
  <dataValidations count="3">
    <dataValidation type="list" operator="equal" allowBlank="1" showInputMessage="1" showErrorMessage="1" sqref="B13" xr:uid="{00000000-0002-0000-0000-000002000000}">
      <formula1>"Geração Atual,Geração Futura"</formula1>
      <formula2>0</formula2>
    </dataValidation>
    <dataValidation type="list" operator="equal" allowBlank="1" showInputMessage="1" showErrorMessage="1" sqref="B12" xr:uid="{00000000-0002-0000-0000-000001000000}">
      <formula1>"Previdenciário,Financeiro"</formula1>
      <formula2>0</formula2>
    </dataValidation>
    <dataValidation type="list" operator="equal" allowBlank="1" showInputMessage="1" showErrorMessage="1" sqref="B11" xr:uid="{00000000-0002-0000-0000-000000000000}">
      <formula1>"Civil,Militar"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66546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Flx_CIVIL_PREV_GA</vt:lpstr>
      <vt:lpstr>2016CV PREV GA00394601000126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2015-01-12T14:28:52Z</dcterms:created>
  <dcterms:modified xsi:type="dcterms:W3CDTF">2025-08-28T22:54:57Z</dcterms:modified>
</cp:coreProperties>
</file>